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20720368\Documents\DC\Inpatient\Calculator\"/>
    </mc:Choice>
  </mc:AlternateContent>
  <xr:revisionPtr revIDLastSave="0" documentId="13_ncr:1_{B268D0D2-258C-4D2D-B9D0-95CF5E4EC3F1}" xr6:coauthVersionLast="45" xr6:coauthVersionMax="45" xr10:uidLastSave="{00000000-0000-0000-0000-000000000000}"/>
  <bookViews>
    <workbookView xWindow="-120" yWindow="-120" windowWidth="29040" windowHeight="15840" xr2:uid="{00000000-000D-0000-FFFF-FFFF00000000}"/>
  </bookViews>
  <sheets>
    <sheet name="1-Cover" sheetId="11" r:id="rId1"/>
    <sheet name="2-Calculator" sheetId="10" r:id="rId2"/>
    <sheet name="3-DRG Base Rate Addons" sheetId="12" r:id="rId3"/>
    <sheet name="4-FY21 DRG Table" sheetId="14" r:id="rId4"/>
  </sheets>
  <externalReferences>
    <externalReference r:id="rId5"/>
  </externalReferences>
  <definedNames>
    <definedName name="_DRGLookup">'4-FY21 DRG Table'!$A$13:$K$1319</definedName>
    <definedName name="_xlnm._FilterDatabase" localSheetId="1" hidden="1">'2-Calculator'!#REF!</definedName>
    <definedName name="_xlnm._FilterDatabase" localSheetId="3" hidden="1">'4-FY21 DRG Table'!$A$13:$K$1319</definedName>
    <definedName name="_HospitalCost">'[1]Lever and Check Totals'!$A$5:$J$13</definedName>
    <definedName name="_PRIVIA_COMMENT_DF2A9CCF_274F_46E8_85B6_" localSheetId="1">'2-Calculator'!$E$48</definedName>
    <definedName name="Disch_stat">'2-Calculator'!$E$10</definedName>
    <definedName name="DRG_Base_Pay">'2-Calculator'!$E$45</definedName>
    <definedName name="NICU">'2-Calculator'!$K$18:$K$32</definedName>
    <definedName name="_xlnm.Print_Area" localSheetId="1">'2-Calculator'!$B$1:$G$73</definedName>
    <definedName name="_xlnm.Print_Area" localSheetId="2">'3-DRG Base Rate Addons'!$B$2:$J$11</definedName>
    <definedName name="Total_chg">'2-Calculator'!$E$7</definedName>
    <definedName name="Total_chrg">'2-Calculator'!$E$7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0" i="10" l="1"/>
  <c r="E41" i="10" s="1"/>
  <c r="E35" i="10"/>
  <c r="E36" i="10" s="1"/>
  <c r="E52" i="10" l="1"/>
  <c r="E34" i="10"/>
  <c r="E37" i="10" s="1"/>
  <c r="I14" i="14" l="1"/>
  <c r="E38" i="10" l="1"/>
  <c r="E33" i="10"/>
  <c r="E45" i="10" l="1"/>
  <c r="G14" i="14"/>
  <c r="I1319" i="14"/>
  <c r="I1318" i="14"/>
  <c r="I1317" i="14"/>
  <c r="I1316" i="14"/>
  <c r="I1315" i="14"/>
  <c r="I1314" i="14"/>
  <c r="I1313" i="14"/>
  <c r="I1312" i="14"/>
  <c r="I1311" i="14"/>
  <c r="I1310" i="14"/>
  <c r="I1309" i="14"/>
  <c r="I1308" i="14"/>
  <c r="I1307" i="14"/>
  <c r="I1306" i="14"/>
  <c r="I1305" i="14"/>
  <c r="I1304" i="14"/>
  <c r="I1303" i="14"/>
  <c r="I1302" i="14"/>
  <c r="I1301" i="14"/>
  <c r="I1300" i="14"/>
  <c r="I1299" i="14"/>
  <c r="I1298" i="14"/>
  <c r="I1297" i="14"/>
  <c r="I1296" i="14"/>
  <c r="I1295" i="14"/>
  <c r="I1294" i="14"/>
  <c r="I1293" i="14"/>
  <c r="I1292" i="14"/>
  <c r="I1291" i="14"/>
  <c r="I1290" i="14"/>
  <c r="I1289" i="14"/>
  <c r="I1288" i="14"/>
  <c r="I1287" i="14"/>
  <c r="I1286" i="14"/>
  <c r="I1285" i="14"/>
  <c r="I1284" i="14"/>
  <c r="I1283" i="14"/>
  <c r="I1282" i="14"/>
  <c r="I1281" i="14"/>
  <c r="I1280" i="14"/>
  <c r="I1279" i="14"/>
  <c r="I1278" i="14"/>
  <c r="I1277" i="14"/>
  <c r="I1276" i="14"/>
  <c r="I1275" i="14"/>
  <c r="I1274" i="14"/>
  <c r="I1273" i="14"/>
  <c r="I1272" i="14"/>
  <c r="I1271" i="14"/>
  <c r="I1270" i="14"/>
  <c r="I1269" i="14"/>
  <c r="I1268" i="14"/>
  <c r="I1267" i="14"/>
  <c r="I1266" i="14"/>
  <c r="I1265" i="14"/>
  <c r="I1264" i="14"/>
  <c r="I1263" i="14"/>
  <c r="I1262" i="14"/>
  <c r="I1261" i="14"/>
  <c r="I1260" i="14"/>
  <c r="I1259" i="14"/>
  <c r="I1258" i="14"/>
  <c r="I1257" i="14"/>
  <c r="I1256" i="14"/>
  <c r="I1255" i="14"/>
  <c r="I1254" i="14"/>
  <c r="I1253" i="14"/>
  <c r="I1252" i="14"/>
  <c r="I1251" i="14"/>
  <c r="I1250" i="14"/>
  <c r="I1249" i="14"/>
  <c r="I1248" i="14"/>
  <c r="I1247" i="14"/>
  <c r="I1246" i="14"/>
  <c r="I1245" i="14"/>
  <c r="I1244" i="14"/>
  <c r="I1243" i="14"/>
  <c r="I1242" i="14"/>
  <c r="I1241" i="14"/>
  <c r="I1240" i="14"/>
  <c r="I1239" i="14"/>
  <c r="I1238" i="14"/>
  <c r="I1237" i="14"/>
  <c r="I1236" i="14"/>
  <c r="I1235" i="14"/>
  <c r="I1234" i="14"/>
  <c r="I1233" i="14"/>
  <c r="I1232" i="14"/>
  <c r="I1231" i="14"/>
  <c r="I1230" i="14"/>
  <c r="I1229" i="14"/>
  <c r="I1228" i="14"/>
  <c r="I1227" i="14"/>
  <c r="I1226" i="14"/>
  <c r="I1225" i="14"/>
  <c r="I1224" i="14"/>
  <c r="I1223" i="14"/>
  <c r="I1222" i="14"/>
  <c r="I1221" i="14"/>
  <c r="I1220" i="14"/>
  <c r="I1219" i="14"/>
  <c r="I1218" i="14"/>
  <c r="I1217" i="14"/>
  <c r="I1216" i="14"/>
  <c r="I1215" i="14"/>
  <c r="I1214" i="14"/>
  <c r="I1213" i="14"/>
  <c r="I1212" i="14"/>
  <c r="I1211" i="14"/>
  <c r="I1210" i="14"/>
  <c r="I1209" i="14"/>
  <c r="I1208" i="14"/>
  <c r="I1207" i="14"/>
  <c r="I1206" i="14"/>
  <c r="I1205" i="14"/>
  <c r="I1204" i="14"/>
  <c r="I1203" i="14"/>
  <c r="I1202" i="14"/>
  <c r="I1201" i="14"/>
  <c r="I1200" i="14"/>
  <c r="I1199" i="14"/>
  <c r="I1198" i="14"/>
  <c r="I1197" i="14"/>
  <c r="I1196" i="14"/>
  <c r="I1195" i="14"/>
  <c r="I1194" i="14"/>
  <c r="I1193" i="14"/>
  <c r="I1192" i="14"/>
  <c r="I1191" i="14"/>
  <c r="I1190" i="14"/>
  <c r="I1189" i="14"/>
  <c r="I1188" i="14"/>
  <c r="I1187" i="14"/>
  <c r="I1186" i="14"/>
  <c r="I1185" i="14"/>
  <c r="I1184" i="14"/>
  <c r="I1183" i="14"/>
  <c r="I1182" i="14"/>
  <c r="I1181" i="14"/>
  <c r="I1180" i="14"/>
  <c r="I1179" i="14"/>
  <c r="I1178" i="14"/>
  <c r="I1177" i="14"/>
  <c r="I1176" i="14"/>
  <c r="I1175" i="14"/>
  <c r="I1174" i="14"/>
  <c r="I1173" i="14"/>
  <c r="I1172" i="14"/>
  <c r="I1171" i="14"/>
  <c r="I1170" i="14"/>
  <c r="I1169" i="14"/>
  <c r="I1168" i="14"/>
  <c r="I1167" i="14"/>
  <c r="I1166" i="14"/>
  <c r="I1165" i="14"/>
  <c r="I1164" i="14"/>
  <c r="I1163" i="14"/>
  <c r="I1162" i="14"/>
  <c r="I1161" i="14"/>
  <c r="I1160" i="14"/>
  <c r="I1159" i="14"/>
  <c r="I1158" i="14"/>
  <c r="I1157" i="14"/>
  <c r="I1156" i="14"/>
  <c r="I1155" i="14"/>
  <c r="I1154" i="14"/>
  <c r="I1153" i="14"/>
  <c r="I1152" i="14"/>
  <c r="I1151" i="14"/>
  <c r="I1150" i="14"/>
  <c r="I1149" i="14"/>
  <c r="I1148" i="14"/>
  <c r="I1147" i="14"/>
  <c r="I1146" i="14"/>
  <c r="I1145" i="14"/>
  <c r="I1144" i="14"/>
  <c r="I1143" i="14"/>
  <c r="I1142" i="14"/>
  <c r="I1141" i="14"/>
  <c r="I1140" i="14"/>
  <c r="I1139" i="14"/>
  <c r="I1138" i="14"/>
  <c r="I1137" i="14"/>
  <c r="I1136" i="14"/>
  <c r="I1135" i="14"/>
  <c r="I1134" i="14"/>
  <c r="I1133" i="14"/>
  <c r="I1132" i="14"/>
  <c r="I1131" i="14"/>
  <c r="I1130" i="14"/>
  <c r="I1129" i="14"/>
  <c r="I1128" i="14"/>
  <c r="I1127" i="14"/>
  <c r="I1126" i="14"/>
  <c r="I1125" i="14"/>
  <c r="I1124" i="14"/>
  <c r="I1123" i="14"/>
  <c r="I1122" i="14"/>
  <c r="I1121" i="14"/>
  <c r="I1120" i="14"/>
  <c r="I1119" i="14"/>
  <c r="I1118" i="14"/>
  <c r="I1117" i="14"/>
  <c r="I1116" i="14"/>
  <c r="I1115" i="14"/>
  <c r="I1114" i="14"/>
  <c r="I1113" i="14"/>
  <c r="I1112" i="14"/>
  <c r="I1111" i="14"/>
  <c r="I1110" i="14"/>
  <c r="I1109" i="14"/>
  <c r="I1108" i="14"/>
  <c r="I1107" i="14"/>
  <c r="I1106" i="14"/>
  <c r="I1105" i="14"/>
  <c r="I1104" i="14"/>
  <c r="I1103" i="14"/>
  <c r="I1102" i="14"/>
  <c r="I1101" i="14"/>
  <c r="I1100" i="14"/>
  <c r="I1099" i="14"/>
  <c r="I1098" i="14"/>
  <c r="I1097" i="14"/>
  <c r="I1096" i="14"/>
  <c r="I1095" i="14"/>
  <c r="I1094" i="14"/>
  <c r="I1093" i="14"/>
  <c r="I1092" i="14"/>
  <c r="I1091" i="14"/>
  <c r="I1090" i="14"/>
  <c r="I1089" i="14"/>
  <c r="I1088" i="14"/>
  <c r="I1087" i="14"/>
  <c r="I1086" i="14"/>
  <c r="I1085" i="14"/>
  <c r="I1084" i="14"/>
  <c r="I1083" i="14"/>
  <c r="I1082" i="14"/>
  <c r="I1081" i="14"/>
  <c r="I1080" i="14"/>
  <c r="I1079" i="14"/>
  <c r="I1078" i="14"/>
  <c r="I1077" i="14"/>
  <c r="I1076" i="14"/>
  <c r="I1075" i="14"/>
  <c r="I1074" i="14"/>
  <c r="I1073" i="14"/>
  <c r="I1072" i="14"/>
  <c r="I1071" i="14"/>
  <c r="I1070" i="14"/>
  <c r="I1069" i="14"/>
  <c r="I1068" i="14"/>
  <c r="I1067" i="14"/>
  <c r="I1066" i="14"/>
  <c r="I1065" i="14"/>
  <c r="I1064" i="14"/>
  <c r="I1063" i="14"/>
  <c r="I1062" i="14"/>
  <c r="I1061" i="14"/>
  <c r="I1060" i="14"/>
  <c r="I1059" i="14"/>
  <c r="I1058" i="14"/>
  <c r="I1057" i="14"/>
  <c r="I1056" i="14"/>
  <c r="I1055" i="14"/>
  <c r="I1054" i="14"/>
  <c r="I1053" i="14"/>
  <c r="I1052" i="14"/>
  <c r="I1051" i="14"/>
  <c r="I1050" i="14"/>
  <c r="I1049" i="14"/>
  <c r="I1048" i="14"/>
  <c r="I1047" i="14"/>
  <c r="I1046" i="14"/>
  <c r="I1045" i="14"/>
  <c r="I1044" i="14"/>
  <c r="I1043" i="14"/>
  <c r="I1042" i="14"/>
  <c r="I1041" i="14"/>
  <c r="I1040" i="14"/>
  <c r="I1039" i="14"/>
  <c r="I1038" i="14"/>
  <c r="I1037" i="14"/>
  <c r="I1036" i="14"/>
  <c r="I1035" i="14"/>
  <c r="I1034" i="14"/>
  <c r="I1033" i="14"/>
  <c r="I1032" i="14"/>
  <c r="I1031" i="14"/>
  <c r="I1030" i="14"/>
  <c r="I1029" i="14"/>
  <c r="I1028" i="14"/>
  <c r="I1027" i="14"/>
  <c r="I1026" i="14"/>
  <c r="I1025" i="14"/>
  <c r="I1024" i="14"/>
  <c r="I1023" i="14"/>
  <c r="I1022" i="14"/>
  <c r="I1021" i="14"/>
  <c r="I1020" i="14"/>
  <c r="I1019" i="14"/>
  <c r="I1018" i="14"/>
  <c r="I1017" i="14"/>
  <c r="I1016" i="14"/>
  <c r="I1015" i="14"/>
  <c r="I1014" i="14"/>
  <c r="I1013" i="14"/>
  <c r="I1012" i="14"/>
  <c r="I1011" i="14"/>
  <c r="I1010" i="14"/>
  <c r="I1009" i="14"/>
  <c r="I1008" i="14"/>
  <c r="I1007" i="14"/>
  <c r="I1006" i="14"/>
  <c r="I1005" i="14"/>
  <c r="I1004" i="14"/>
  <c r="I1003" i="14"/>
  <c r="I1002" i="14"/>
  <c r="I1001" i="14"/>
  <c r="I1000" i="14"/>
  <c r="I999" i="14"/>
  <c r="I998" i="14"/>
  <c r="I997" i="14"/>
  <c r="I996" i="14"/>
  <c r="I995" i="14"/>
  <c r="I994" i="14"/>
  <c r="I993" i="14"/>
  <c r="I992" i="14"/>
  <c r="I991" i="14"/>
  <c r="I990" i="14"/>
  <c r="I989" i="14"/>
  <c r="I988" i="14"/>
  <c r="I987" i="14"/>
  <c r="I986" i="14"/>
  <c r="I985" i="14"/>
  <c r="I984" i="14"/>
  <c r="I983" i="14"/>
  <c r="I982" i="14"/>
  <c r="I981" i="14"/>
  <c r="I980" i="14"/>
  <c r="I979" i="14"/>
  <c r="I978" i="14"/>
  <c r="I977" i="14"/>
  <c r="I976" i="14"/>
  <c r="I975" i="14"/>
  <c r="I974" i="14"/>
  <c r="I973" i="14"/>
  <c r="I972" i="14"/>
  <c r="I971" i="14"/>
  <c r="I970" i="14"/>
  <c r="I969" i="14"/>
  <c r="I968" i="14"/>
  <c r="I967" i="14"/>
  <c r="I966" i="14"/>
  <c r="I965" i="14"/>
  <c r="I964" i="14"/>
  <c r="I963" i="14"/>
  <c r="I962" i="14"/>
  <c r="I961" i="14"/>
  <c r="I960" i="14"/>
  <c r="I959" i="14"/>
  <c r="I958" i="14"/>
  <c r="I957" i="14"/>
  <c r="I956" i="14"/>
  <c r="I955" i="14"/>
  <c r="I954" i="14"/>
  <c r="I953" i="14"/>
  <c r="I952" i="14"/>
  <c r="I951" i="14"/>
  <c r="I950" i="14"/>
  <c r="I949" i="14"/>
  <c r="I948" i="14"/>
  <c r="I947" i="14"/>
  <c r="I946" i="14"/>
  <c r="I945" i="14"/>
  <c r="I944" i="14"/>
  <c r="I943" i="14"/>
  <c r="I942" i="14"/>
  <c r="I941" i="14"/>
  <c r="I940" i="14"/>
  <c r="I939" i="14"/>
  <c r="I938" i="14"/>
  <c r="I937" i="14"/>
  <c r="I936" i="14"/>
  <c r="I935" i="14"/>
  <c r="I934" i="14"/>
  <c r="I933" i="14"/>
  <c r="I932" i="14"/>
  <c r="I931" i="14"/>
  <c r="I930" i="14"/>
  <c r="I929" i="14"/>
  <c r="I928" i="14"/>
  <c r="I927" i="14"/>
  <c r="I926" i="14"/>
  <c r="I925" i="14"/>
  <c r="I924" i="14"/>
  <c r="I923" i="14"/>
  <c r="I922" i="14"/>
  <c r="I921" i="14"/>
  <c r="I920" i="14"/>
  <c r="I919" i="14"/>
  <c r="I918" i="14"/>
  <c r="I917" i="14"/>
  <c r="I916" i="14"/>
  <c r="I915" i="14"/>
  <c r="I914" i="14"/>
  <c r="I913" i="14"/>
  <c r="I912" i="14"/>
  <c r="I911" i="14"/>
  <c r="I910" i="14"/>
  <c r="I909" i="14"/>
  <c r="I908" i="14"/>
  <c r="I907" i="14"/>
  <c r="I906" i="14"/>
  <c r="I905" i="14"/>
  <c r="I904" i="14"/>
  <c r="I903" i="14"/>
  <c r="I902" i="14"/>
  <c r="I901" i="14"/>
  <c r="I900" i="14"/>
  <c r="I899" i="14"/>
  <c r="I898" i="14"/>
  <c r="I897" i="14"/>
  <c r="I896" i="14"/>
  <c r="I895" i="14"/>
  <c r="I894" i="14"/>
  <c r="I893" i="14"/>
  <c r="I892" i="14"/>
  <c r="I891" i="14"/>
  <c r="I890" i="14"/>
  <c r="I889" i="14"/>
  <c r="I888" i="14"/>
  <c r="I887" i="14"/>
  <c r="I886" i="14"/>
  <c r="I885" i="14"/>
  <c r="I884" i="14"/>
  <c r="I883" i="14"/>
  <c r="I882" i="14"/>
  <c r="I881" i="14"/>
  <c r="I880" i="14"/>
  <c r="I879" i="14"/>
  <c r="I878" i="14"/>
  <c r="I877" i="14"/>
  <c r="I876" i="14"/>
  <c r="I875" i="14"/>
  <c r="I874" i="14"/>
  <c r="I873" i="14"/>
  <c r="I872" i="14"/>
  <c r="I871" i="14"/>
  <c r="I870" i="14"/>
  <c r="I869" i="14"/>
  <c r="I868" i="14"/>
  <c r="I867" i="14"/>
  <c r="I866" i="14"/>
  <c r="I865" i="14"/>
  <c r="I864" i="14"/>
  <c r="I863" i="14"/>
  <c r="I862" i="14"/>
  <c r="I861" i="14"/>
  <c r="I860" i="14"/>
  <c r="I859" i="14"/>
  <c r="I858" i="14"/>
  <c r="I857" i="14"/>
  <c r="I856" i="14"/>
  <c r="I855" i="14"/>
  <c r="I854" i="14"/>
  <c r="I853" i="14"/>
  <c r="I852" i="14"/>
  <c r="I851" i="14"/>
  <c r="I850" i="14"/>
  <c r="I849" i="14"/>
  <c r="I848" i="14"/>
  <c r="I847" i="14"/>
  <c r="I846" i="14"/>
  <c r="I845" i="14"/>
  <c r="I844" i="14"/>
  <c r="I843" i="14"/>
  <c r="I842" i="14"/>
  <c r="I841" i="14"/>
  <c r="I840" i="14"/>
  <c r="I839" i="14"/>
  <c r="I838" i="14"/>
  <c r="I837" i="14"/>
  <c r="I836" i="14"/>
  <c r="I835" i="14"/>
  <c r="I834" i="14"/>
  <c r="I833" i="14"/>
  <c r="I832" i="14"/>
  <c r="I831" i="14"/>
  <c r="I830" i="14"/>
  <c r="I829" i="14"/>
  <c r="I828" i="14"/>
  <c r="I827" i="14"/>
  <c r="I826" i="14"/>
  <c r="I825" i="14"/>
  <c r="I824" i="14"/>
  <c r="I823" i="14"/>
  <c r="I822" i="14"/>
  <c r="I821" i="14"/>
  <c r="I820" i="14"/>
  <c r="I819" i="14"/>
  <c r="I818" i="14"/>
  <c r="I817" i="14"/>
  <c r="I816" i="14"/>
  <c r="I815" i="14"/>
  <c r="I814" i="14"/>
  <c r="I813" i="14"/>
  <c r="I812" i="14"/>
  <c r="I811" i="14"/>
  <c r="I810" i="14"/>
  <c r="I809" i="14"/>
  <c r="I808" i="14"/>
  <c r="I807" i="14"/>
  <c r="I806" i="14"/>
  <c r="I805" i="14"/>
  <c r="I804" i="14"/>
  <c r="I803" i="14"/>
  <c r="I802" i="14"/>
  <c r="I801" i="14"/>
  <c r="I800" i="14"/>
  <c r="I799" i="14"/>
  <c r="I798" i="14"/>
  <c r="I797" i="14"/>
  <c r="I796" i="14"/>
  <c r="I795" i="14"/>
  <c r="I794" i="14"/>
  <c r="I793" i="14"/>
  <c r="I792" i="14"/>
  <c r="I791" i="14"/>
  <c r="I790" i="14"/>
  <c r="I789" i="14"/>
  <c r="I788" i="14"/>
  <c r="I787" i="14"/>
  <c r="I786" i="14"/>
  <c r="I785" i="14"/>
  <c r="I784" i="14"/>
  <c r="I783" i="14"/>
  <c r="I782" i="14"/>
  <c r="I781" i="14"/>
  <c r="I780" i="14"/>
  <c r="I779" i="14"/>
  <c r="I778" i="14"/>
  <c r="I777" i="14"/>
  <c r="I776" i="14"/>
  <c r="I775" i="14"/>
  <c r="I774" i="14"/>
  <c r="I773" i="14"/>
  <c r="I772" i="14"/>
  <c r="I771" i="14"/>
  <c r="I770" i="14"/>
  <c r="I769" i="14"/>
  <c r="I768" i="14"/>
  <c r="I767" i="14"/>
  <c r="I766" i="14"/>
  <c r="I765" i="14"/>
  <c r="I764" i="14"/>
  <c r="I763" i="14"/>
  <c r="I762" i="14"/>
  <c r="I761" i="14"/>
  <c r="I760" i="14"/>
  <c r="I759" i="14"/>
  <c r="I758" i="14"/>
  <c r="I757" i="14"/>
  <c r="I756" i="14"/>
  <c r="I755" i="14"/>
  <c r="I754" i="14"/>
  <c r="I753" i="14"/>
  <c r="I752" i="14"/>
  <c r="I751" i="14"/>
  <c r="I750" i="14"/>
  <c r="I749" i="14"/>
  <c r="I748" i="14"/>
  <c r="I747" i="14"/>
  <c r="I746" i="14"/>
  <c r="I745" i="14"/>
  <c r="I744" i="14"/>
  <c r="I743" i="14"/>
  <c r="I742" i="14"/>
  <c r="I741" i="14"/>
  <c r="I740" i="14"/>
  <c r="I739" i="14"/>
  <c r="I738" i="14"/>
  <c r="I737" i="14"/>
  <c r="I736" i="14"/>
  <c r="I735" i="14"/>
  <c r="I734" i="14"/>
  <c r="I733" i="14"/>
  <c r="I732" i="14"/>
  <c r="I731" i="14"/>
  <c r="I730" i="14"/>
  <c r="I729" i="14"/>
  <c r="I728" i="14"/>
  <c r="I727" i="14"/>
  <c r="I726" i="14"/>
  <c r="I725" i="14"/>
  <c r="I724" i="14"/>
  <c r="I723" i="14"/>
  <c r="I722" i="14"/>
  <c r="I721" i="14"/>
  <c r="I720" i="14"/>
  <c r="I719" i="14"/>
  <c r="I718" i="14"/>
  <c r="I717" i="14"/>
  <c r="I716" i="14"/>
  <c r="I715" i="14"/>
  <c r="I714" i="14"/>
  <c r="I713" i="14"/>
  <c r="I712" i="14"/>
  <c r="I711" i="14"/>
  <c r="I710" i="14"/>
  <c r="I709" i="14"/>
  <c r="I708" i="14"/>
  <c r="I707" i="14"/>
  <c r="I706" i="14"/>
  <c r="I705" i="14"/>
  <c r="I704" i="14"/>
  <c r="I703" i="14"/>
  <c r="I702" i="14"/>
  <c r="I701" i="14"/>
  <c r="I700" i="14"/>
  <c r="I699" i="14"/>
  <c r="I698" i="14"/>
  <c r="I697" i="14"/>
  <c r="I696" i="14"/>
  <c r="I695" i="14"/>
  <c r="I694" i="14"/>
  <c r="I693" i="14"/>
  <c r="I692" i="14"/>
  <c r="I691" i="14"/>
  <c r="I690" i="14"/>
  <c r="I689" i="14"/>
  <c r="I688" i="14"/>
  <c r="I687" i="14"/>
  <c r="I686" i="14"/>
  <c r="I685" i="14"/>
  <c r="I684" i="14"/>
  <c r="I683" i="14"/>
  <c r="I682" i="14"/>
  <c r="I681" i="14"/>
  <c r="I680" i="14"/>
  <c r="I679" i="14"/>
  <c r="I678" i="14"/>
  <c r="I677" i="14"/>
  <c r="I676" i="14"/>
  <c r="I675" i="14"/>
  <c r="I674" i="14"/>
  <c r="I673" i="14"/>
  <c r="I672" i="14"/>
  <c r="I671" i="14"/>
  <c r="I670" i="14"/>
  <c r="I669" i="14"/>
  <c r="I668" i="14"/>
  <c r="I667" i="14"/>
  <c r="I666" i="14"/>
  <c r="I665" i="14"/>
  <c r="I664" i="14"/>
  <c r="I663" i="14"/>
  <c r="I662" i="14"/>
  <c r="I661" i="14"/>
  <c r="I660" i="14"/>
  <c r="I659" i="14"/>
  <c r="I658" i="14"/>
  <c r="I657" i="14"/>
  <c r="I656" i="14"/>
  <c r="I655" i="14"/>
  <c r="I654" i="14"/>
  <c r="I653" i="14"/>
  <c r="I652" i="14"/>
  <c r="I651" i="14"/>
  <c r="I650" i="14"/>
  <c r="I649" i="14"/>
  <c r="I648" i="14"/>
  <c r="I647" i="14"/>
  <c r="I646" i="14"/>
  <c r="I645" i="14"/>
  <c r="I644" i="14"/>
  <c r="I643" i="14"/>
  <c r="I642" i="14"/>
  <c r="I641" i="14"/>
  <c r="I640" i="14"/>
  <c r="I639" i="14"/>
  <c r="I638" i="14"/>
  <c r="I637" i="14"/>
  <c r="I636" i="14"/>
  <c r="I635" i="14"/>
  <c r="I634" i="14"/>
  <c r="I633" i="14"/>
  <c r="I632" i="14"/>
  <c r="I631" i="14"/>
  <c r="I630" i="14"/>
  <c r="I629" i="14"/>
  <c r="I628" i="14"/>
  <c r="I627" i="14"/>
  <c r="I626" i="14"/>
  <c r="I625" i="14"/>
  <c r="I624" i="14"/>
  <c r="I623" i="14"/>
  <c r="I622" i="14"/>
  <c r="I621" i="14"/>
  <c r="I620" i="14"/>
  <c r="I619" i="14"/>
  <c r="I618" i="14"/>
  <c r="I617" i="14"/>
  <c r="I616" i="14"/>
  <c r="I615" i="14"/>
  <c r="I614" i="14"/>
  <c r="I613" i="14"/>
  <c r="I612" i="14"/>
  <c r="I611" i="14"/>
  <c r="I610" i="14"/>
  <c r="I609" i="14"/>
  <c r="I608" i="14"/>
  <c r="I607" i="14"/>
  <c r="I606" i="14"/>
  <c r="I605" i="14"/>
  <c r="I604" i="14"/>
  <c r="I603" i="14"/>
  <c r="I602" i="14"/>
  <c r="I601" i="14"/>
  <c r="I600" i="14"/>
  <c r="I599" i="14"/>
  <c r="I598" i="14"/>
  <c r="I597" i="14"/>
  <c r="I596" i="14"/>
  <c r="I595" i="14"/>
  <c r="I594" i="14"/>
  <c r="I593" i="14"/>
  <c r="I592" i="14"/>
  <c r="I591" i="14"/>
  <c r="I590" i="14"/>
  <c r="I589" i="14"/>
  <c r="I588" i="14"/>
  <c r="I587" i="14"/>
  <c r="I586" i="14"/>
  <c r="I585" i="14"/>
  <c r="I584" i="14"/>
  <c r="I583" i="14"/>
  <c r="I582" i="14"/>
  <c r="I581" i="14"/>
  <c r="I580" i="14"/>
  <c r="I579" i="14"/>
  <c r="I578" i="14"/>
  <c r="I577" i="14"/>
  <c r="I576" i="14"/>
  <c r="I575" i="14"/>
  <c r="I574" i="14"/>
  <c r="I573" i="14"/>
  <c r="I572" i="14"/>
  <c r="I571" i="14"/>
  <c r="I570" i="14"/>
  <c r="I569" i="14"/>
  <c r="I568" i="14"/>
  <c r="I567" i="14"/>
  <c r="I566" i="14"/>
  <c r="I565" i="14"/>
  <c r="I564" i="14"/>
  <c r="I563" i="14"/>
  <c r="I562" i="14"/>
  <c r="I561" i="14"/>
  <c r="I560" i="14"/>
  <c r="I559" i="14"/>
  <c r="I558" i="14"/>
  <c r="I557" i="14"/>
  <c r="I556" i="14"/>
  <c r="I555" i="14"/>
  <c r="I554" i="14"/>
  <c r="I553" i="14"/>
  <c r="I552" i="14"/>
  <c r="I551" i="14"/>
  <c r="I550" i="14"/>
  <c r="I549" i="14"/>
  <c r="I548" i="14"/>
  <c r="I547" i="14"/>
  <c r="I546" i="14"/>
  <c r="I545" i="14"/>
  <c r="I544" i="14"/>
  <c r="I543" i="14"/>
  <c r="I542" i="14"/>
  <c r="I541" i="14"/>
  <c r="I540" i="14"/>
  <c r="I539" i="14"/>
  <c r="I538" i="14"/>
  <c r="I537" i="14"/>
  <c r="I536" i="14"/>
  <c r="I535" i="14"/>
  <c r="I534" i="14"/>
  <c r="I533" i="14"/>
  <c r="I532" i="14"/>
  <c r="I531" i="14"/>
  <c r="I530" i="14"/>
  <c r="I529" i="14"/>
  <c r="I528" i="14"/>
  <c r="I527" i="14"/>
  <c r="I526" i="14"/>
  <c r="I525" i="14"/>
  <c r="I524" i="14"/>
  <c r="I523" i="14"/>
  <c r="I522" i="14"/>
  <c r="I521" i="14"/>
  <c r="I520" i="14"/>
  <c r="I519" i="14"/>
  <c r="I518" i="14"/>
  <c r="I517" i="14"/>
  <c r="I516" i="14"/>
  <c r="I515" i="14"/>
  <c r="I514" i="14"/>
  <c r="I513" i="14"/>
  <c r="I512" i="14"/>
  <c r="I511" i="14"/>
  <c r="I510" i="14"/>
  <c r="I509" i="14"/>
  <c r="I508" i="14"/>
  <c r="I507" i="14"/>
  <c r="I506" i="14"/>
  <c r="I505" i="14"/>
  <c r="I504" i="14"/>
  <c r="I503" i="14"/>
  <c r="I502" i="14"/>
  <c r="I501" i="14"/>
  <c r="I500" i="14"/>
  <c r="I499" i="14"/>
  <c r="I498" i="14"/>
  <c r="I497" i="14"/>
  <c r="I496" i="14"/>
  <c r="I495" i="14"/>
  <c r="I494" i="14"/>
  <c r="I493" i="14"/>
  <c r="I492" i="14"/>
  <c r="I491" i="14"/>
  <c r="I490" i="14"/>
  <c r="I489" i="14"/>
  <c r="I488" i="14"/>
  <c r="I487" i="14"/>
  <c r="I486" i="14"/>
  <c r="I485" i="14"/>
  <c r="I484" i="14"/>
  <c r="I483" i="14"/>
  <c r="I482" i="14"/>
  <c r="I481" i="14"/>
  <c r="I480" i="14"/>
  <c r="I479" i="14"/>
  <c r="I478" i="14"/>
  <c r="I477" i="14"/>
  <c r="I476" i="14"/>
  <c r="I475" i="14"/>
  <c r="I474" i="14"/>
  <c r="I473" i="14"/>
  <c r="I472" i="14"/>
  <c r="I471" i="14"/>
  <c r="I470" i="14"/>
  <c r="I469" i="14"/>
  <c r="I468" i="14"/>
  <c r="I467" i="14"/>
  <c r="I466" i="14"/>
  <c r="I465" i="14"/>
  <c r="I464" i="14"/>
  <c r="I463" i="14"/>
  <c r="I462" i="14"/>
  <c r="I461" i="14"/>
  <c r="I460" i="14"/>
  <c r="I459" i="14"/>
  <c r="I458" i="14"/>
  <c r="I457" i="14"/>
  <c r="I456" i="14"/>
  <c r="I455" i="14"/>
  <c r="I454" i="14"/>
  <c r="I453" i="14"/>
  <c r="I452" i="14"/>
  <c r="I451" i="14"/>
  <c r="I450" i="14"/>
  <c r="I449" i="14"/>
  <c r="I448" i="14"/>
  <c r="I447" i="14"/>
  <c r="I446" i="14"/>
  <c r="I445" i="14"/>
  <c r="I444" i="14"/>
  <c r="I443" i="14"/>
  <c r="I442" i="14"/>
  <c r="I441" i="14"/>
  <c r="I440" i="14"/>
  <c r="I439" i="14"/>
  <c r="I438" i="14"/>
  <c r="I437" i="14"/>
  <c r="I436" i="14"/>
  <c r="I435" i="14"/>
  <c r="I434" i="14"/>
  <c r="I433" i="14"/>
  <c r="I432" i="14"/>
  <c r="I431" i="14"/>
  <c r="I430" i="14"/>
  <c r="I429" i="14"/>
  <c r="I428" i="14"/>
  <c r="I427" i="14"/>
  <c r="I426" i="14"/>
  <c r="I425" i="14"/>
  <c r="I424" i="14"/>
  <c r="I423" i="14"/>
  <c r="I422" i="14"/>
  <c r="I421" i="14"/>
  <c r="I420" i="14"/>
  <c r="I419" i="14"/>
  <c r="I418" i="14"/>
  <c r="I417" i="14"/>
  <c r="I416" i="14"/>
  <c r="I415" i="14"/>
  <c r="I414" i="14"/>
  <c r="I413" i="14"/>
  <c r="I412" i="14"/>
  <c r="I411" i="14"/>
  <c r="I410" i="14"/>
  <c r="I409" i="14"/>
  <c r="I408" i="14"/>
  <c r="I407" i="14"/>
  <c r="I406" i="14"/>
  <c r="I405" i="14"/>
  <c r="I404" i="14"/>
  <c r="I403" i="14"/>
  <c r="I402" i="14"/>
  <c r="I401" i="14"/>
  <c r="I400" i="14"/>
  <c r="I399" i="14"/>
  <c r="I398" i="14"/>
  <c r="I397" i="14"/>
  <c r="I396" i="14"/>
  <c r="I395" i="14"/>
  <c r="I394" i="14"/>
  <c r="I393" i="14"/>
  <c r="I392" i="14"/>
  <c r="I391" i="14"/>
  <c r="I390" i="14"/>
  <c r="I389" i="14"/>
  <c r="I388" i="14"/>
  <c r="I387" i="14"/>
  <c r="I386" i="14"/>
  <c r="I385" i="14"/>
  <c r="I384" i="14"/>
  <c r="I383" i="14"/>
  <c r="I382" i="14"/>
  <c r="I381" i="14"/>
  <c r="I380" i="14"/>
  <c r="I379" i="14"/>
  <c r="I378" i="14"/>
  <c r="I377" i="14"/>
  <c r="I376" i="14"/>
  <c r="I375" i="14"/>
  <c r="I374" i="14"/>
  <c r="I373" i="14"/>
  <c r="I372" i="14"/>
  <c r="I371" i="14"/>
  <c r="I370" i="14"/>
  <c r="I369" i="14"/>
  <c r="I368" i="14"/>
  <c r="I367" i="14"/>
  <c r="I366" i="14"/>
  <c r="I365" i="14"/>
  <c r="I364" i="14"/>
  <c r="I363" i="14"/>
  <c r="I362" i="14"/>
  <c r="I361" i="14"/>
  <c r="I360" i="14"/>
  <c r="I359" i="14"/>
  <c r="I358" i="14"/>
  <c r="I357" i="14"/>
  <c r="I356" i="14"/>
  <c r="I355" i="14"/>
  <c r="I354" i="14"/>
  <c r="I353" i="14"/>
  <c r="I352" i="14"/>
  <c r="I351" i="14"/>
  <c r="I350" i="14"/>
  <c r="I349" i="14"/>
  <c r="I348" i="14"/>
  <c r="I347" i="14"/>
  <c r="I346" i="14"/>
  <c r="I345" i="14"/>
  <c r="I344" i="14"/>
  <c r="I343" i="14"/>
  <c r="I342" i="14"/>
  <c r="I341" i="14"/>
  <c r="I340" i="14"/>
  <c r="I339" i="14"/>
  <c r="I338" i="14"/>
  <c r="I337" i="14"/>
  <c r="I336" i="14"/>
  <c r="I335" i="14"/>
  <c r="I334" i="14"/>
  <c r="I333" i="14"/>
  <c r="I332" i="14"/>
  <c r="I331" i="14"/>
  <c r="I330" i="14"/>
  <c r="I329" i="14"/>
  <c r="I328" i="14"/>
  <c r="I327" i="14"/>
  <c r="I326" i="14"/>
  <c r="I325" i="14"/>
  <c r="I324" i="14"/>
  <c r="I323" i="14"/>
  <c r="I322" i="14"/>
  <c r="I321" i="14"/>
  <c r="I320" i="14"/>
  <c r="I319" i="14"/>
  <c r="I318" i="14"/>
  <c r="I317" i="14"/>
  <c r="I316" i="14"/>
  <c r="I315" i="14"/>
  <c r="I314" i="14"/>
  <c r="I313" i="14"/>
  <c r="I312" i="14"/>
  <c r="I311" i="14"/>
  <c r="I310" i="14"/>
  <c r="I309" i="14"/>
  <c r="I308" i="14"/>
  <c r="I307" i="14"/>
  <c r="I306" i="14"/>
  <c r="I305" i="14"/>
  <c r="I304" i="14"/>
  <c r="I303" i="14"/>
  <c r="I302" i="14"/>
  <c r="I301" i="14"/>
  <c r="I300" i="14"/>
  <c r="I299" i="14"/>
  <c r="I298" i="14"/>
  <c r="I297" i="14"/>
  <c r="I296" i="14"/>
  <c r="I295" i="14"/>
  <c r="I294" i="14"/>
  <c r="I293" i="14"/>
  <c r="I292" i="14"/>
  <c r="I291" i="14"/>
  <c r="I290" i="14"/>
  <c r="I289" i="14"/>
  <c r="I288" i="14"/>
  <c r="I287" i="14"/>
  <c r="I286" i="14"/>
  <c r="I285" i="14"/>
  <c r="I284" i="14"/>
  <c r="I283" i="14"/>
  <c r="I282" i="14"/>
  <c r="I281" i="14"/>
  <c r="I280" i="14"/>
  <c r="I279" i="14"/>
  <c r="I278" i="14"/>
  <c r="I277" i="14"/>
  <c r="I276" i="14"/>
  <c r="I275" i="14"/>
  <c r="I274" i="14"/>
  <c r="I273" i="14"/>
  <c r="I272" i="14"/>
  <c r="I271" i="14"/>
  <c r="I270" i="14"/>
  <c r="I269" i="14"/>
  <c r="I268" i="14"/>
  <c r="I267" i="14"/>
  <c r="I266" i="14"/>
  <c r="I265" i="14"/>
  <c r="I264" i="14"/>
  <c r="I263" i="14"/>
  <c r="I262" i="14"/>
  <c r="I261" i="14"/>
  <c r="I260" i="14"/>
  <c r="I259" i="14"/>
  <c r="I258" i="14"/>
  <c r="I257" i="14"/>
  <c r="I256" i="14"/>
  <c r="I255" i="14"/>
  <c r="I254" i="14"/>
  <c r="I253" i="14"/>
  <c r="I252" i="14"/>
  <c r="I251" i="14"/>
  <c r="I250" i="14"/>
  <c r="I249" i="14"/>
  <c r="I248" i="14"/>
  <c r="I247" i="14"/>
  <c r="I246" i="14"/>
  <c r="I245" i="14"/>
  <c r="I244" i="14"/>
  <c r="I243" i="14"/>
  <c r="I242" i="14"/>
  <c r="I241" i="14"/>
  <c r="I240" i="14"/>
  <c r="I239" i="14"/>
  <c r="I238" i="14"/>
  <c r="I237" i="14"/>
  <c r="I236" i="14"/>
  <c r="I235" i="14"/>
  <c r="I234" i="14"/>
  <c r="I233" i="14"/>
  <c r="I232" i="14"/>
  <c r="I231" i="14"/>
  <c r="I230" i="14"/>
  <c r="I229" i="14"/>
  <c r="I228" i="14"/>
  <c r="I227" i="14"/>
  <c r="I226" i="14"/>
  <c r="I225" i="14"/>
  <c r="I224" i="14"/>
  <c r="I223" i="14"/>
  <c r="I222" i="14"/>
  <c r="I221" i="14"/>
  <c r="I220" i="14"/>
  <c r="I219" i="14"/>
  <c r="I218" i="14"/>
  <c r="I217" i="14"/>
  <c r="I216" i="14"/>
  <c r="I215" i="14"/>
  <c r="I214" i="14"/>
  <c r="I213" i="14"/>
  <c r="I212" i="14"/>
  <c r="I211" i="14"/>
  <c r="I210" i="14"/>
  <c r="I209" i="14"/>
  <c r="I208" i="14"/>
  <c r="I207" i="14"/>
  <c r="I206" i="14"/>
  <c r="I205" i="14"/>
  <c r="I204" i="14"/>
  <c r="I203" i="14"/>
  <c r="I202" i="14"/>
  <c r="I201" i="14"/>
  <c r="I200" i="14"/>
  <c r="I199" i="14"/>
  <c r="I198" i="14"/>
  <c r="I197" i="14"/>
  <c r="I196" i="14"/>
  <c r="I195" i="14"/>
  <c r="I194" i="14"/>
  <c r="I193" i="14"/>
  <c r="I192" i="14"/>
  <c r="I191" i="14"/>
  <c r="I190" i="14"/>
  <c r="I189" i="14"/>
  <c r="I188" i="14"/>
  <c r="I187" i="14"/>
  <c r="I186" i="14"/>
  <c r="I185" i="14"/>
  <c r="I184" i="14"/>
  <c r="I183" i="14"/>
  <c r="I182" i="14"/>
  <c r="I181" i="14"/>
  <c r="I180" i="14"/>
  <c r="I179" i="14"/>
  <c r="I178" i="14"/>
  <c r="I177" i="14"/>
  <c r="I176" i="14"/>
  <c r="I175" i="14"/>
  <c r="I174" i="14"/>
  <c r="I173" i="14"/>
  <c r="I172" i="14"/>
  <c r="I171" i="14"/>
  <c r="I170" i="14"/>
  <c r="I169" i="14"/>
  <c r="I168" i="14"/>
  <c r="I167" i="14"/>
  <c r="I166" i="14"/>
  <c r="I165" i="14"/>
  <c r="I164" i="14"/>
  <c r="I163" i="14"/>
  <c r="I162" i="14"/>
  <c r="I161" i="14"/>
  <c r="I160" i="14"/>
  <c r="I159" i="14"/>
  <c r="I158" i="14"/>
  <c r="I157" i="14"/>
  <c r="I156" i="14"/>
  <c r="I155" i="14"/>
  <c r="I154" i="14"/>
  <c r="I153" i="14"/>
  <c r="I152" i="14"/>
  <c r="I151" i="14"/>
  <c r="I150" i="14"/>
  <c r="I149" i="14"/>
  <c r="I148" i="14"/>
  <c r="I147" i="14"/>
  <c r="I146" i="14"/>
  <c r="I145" i="14"/>
  <c r="I144" i="14"/>
  <c r="I143" i="14"/>
  <c r="I142" i="14"/>
  <c r="I141" i="14"/>
  <c r="I140" i="14"/>
  <c r="I139" i="14"/>
  <c r="I138" i="14"/>
  <c r="I137" i="14"/>
  <c r="I136" i="14"/>
  <c r="I135" i="14"/>
  <c r="I134" i="14"/>
  <c r="I133" i="14"/>
  <c r="I132" i="14"/>
  <c r="I131" i="14"/>
  <c r="I130" i="14"/>
  <c r="I129" i="14"/>
  <c r="I128" i="14"/>
  <c r="I127" i="14"/>
  <c r="I126" i="14"/>
  <c r="I125" i="14"/>
  <c r="I124" i="14"/>
  <c r="I123" i="14"/>
  <c r="I122" i="14"/>
  <c r="I121" i="14"/>
  <c r="I120" i="14"/>
  <c r="I119" i="14"/>
  <c r="I118" i="14"/>
  <c r="I117" i="14"/>
  <c r="I116" i="14"/>
  <c r="I115" i="14"/>
  <c r="I114" i="14"/>
  <c r="I113" i="14"/>
  <c r="I112" i="14"/>
  <c r="I111" i="14"/>
  <c r="I110" i="14"/>
  <c r="I109" i="14"/>
  <c r="I108" i="14"/>
  <c r="I107" i="14"/>
  <c r="I106" i="14"/>
  <c r="I105" i="14"/>
  <c r="I104" i="14"/>
  <c r="I103" i="14"/>
  <c r="I102" i="14"/>
  <c r="I101" i="14"/>
  <c r="I100" i="14"/>
  <c r="I99" i="14"/>
  <c r="I98" i="14"/>
  <c r="I97" i="14"/>
  <c r="I96" i="14"/>
  <c r="I95" i="14"/>
  <c r="I94" i="14"/>
  <c r="I93" i="14"/>
  <c r="I92" i="14"/>
  <c r="I91" i="14"/>
  <c r="I90" i="14"/>
  <c r="I89" i="14"/>
  <c r="I88" i="14"/>
  <c r="I87" i="14"/>
  <c r="I86" i="14"/>
  <c r="I85" i="14"/>
  <c r="I84" i="14"/>
  <c r="I83" i="14"/>
  <c r="I82" i="14"/>
  <c r="I81" i="14"/>
  <c r="I80" i="14"/>
  <c r="I79" i="14"/>
  <c r="I78" i="14"/>
  <c r="I77" i="14"/>
  <c r="I76" i="14"/>
  <c r="I75" i="14"/>
  <c r="I74" i="14"/>
  <c r="I73" i="14"/>
  <c r="I72" i="14"/>
  <c r="I71" i="14"/>
  <c r="I70" i="14"/>
  <c r="I69" i="14"/>
  <c r="I68" i="14"/>
  <c r="I67" i="14"/>
  <c r="I66" i="14"/>
  <c r="I65" i="14"/>
  <c r="I64" i="14"/>
  <c r="I63" i="14"/>
  <c r="I62" i="14"/>
  <c r="I61" i="14"/>
  <c r="I60" i="14"/>
  <c r="I59" i="14"/>
  <c r="I58" i="14"/>
  <c r="I57" i="14"/>
  <c r="I56" i="14"/>
  <c r="I55" i="14"/>
  <c r="I54" i="14"/>
  <c r="I53" i="14"/>
  <c r="I52" i="14"/>
  <c r="I51" i="14"/>
  <c r="I50" i="14"/>
  <c r="I49" i="14"/>
  <c r="I48" i="14"/>
  <c r="I47" i="14"/>
  <c r="I46" i="14"/>
  <c r="I45" i="14"/>
  <c r="I44" i="14"/>
  <c r="I43" i="14"/>
  <c r="I42" i="14"/>
  <c r="I41" i="14"/>
  <c r="I40" i="14"/>
  <c r="I39" i="14"/>
  <c r="I38" i="14"/>
  <c r="I37" i="14"/>
  <c r="I36" i="14"/>
  <c r="I35" i="14"/>
  <c r="I34" i="14"/>
  <c r="I33" i="14"/>
  <c r="I32" i="14"/>
  <c r="I31" i="14"/>
  <c r="I30" i="14"/>
  <c r="I29" i="14"/>
  <c r="I28" i="14"/>
  <c r="I27" i="14"/>
  <c r="I26" i="14"/>
  <c r="I25" i="14"/>
  <c r="I24" i="14"/>
  <c r="I23" i="14"/>
  <c r="I22" i="14"/>
  <c r="I21" i="14"/>
  <c r="I20" i="14"/>
  <c r="I19" i="14"/>
  <c r="I18" i="14"/>
  <c r="I17" i="14"/>
  <c r="I16" i="14"/>
  <c r="I15" i="14"/>
  <c r="G1319" i="14"/>
  <c r="G1318" i="14"/>
  <c r="G1317" i="14"/>
  <c r="G1316" i="14"/>
  <c r="G1315" i="14"/>
  <c r="G1314" i="14"/>
  <c r="G1313" i="14"/>
  <c r="G1312" i="14"/>
  <c r="G1311" i="14"/>
  <c r="G1310" i="14"/>
  <c r="G1309" i="14"/>
  <c r="G1308" i="14"/>
  <c r="G1307" i="14"/>
  <c r="G1306" i="14"/>
  <c r="G1305" i="14"/>
  <c r="G1304" i="14"/>
  <c r="G1303" i="14"/>
  <c r="G1302" i="14"/>
  <c r="G1301" i="14"/>
  <c r="G1300" i="14"/>
  <c r="G1299" i="14"/>
  <c r="G1298" i="14"/>
  <c r="G1297" i="14"/>
  <c r="G1296" i="14"/>
  <c r="G1295" i="14"/>
  <c r="G1294" i="14"/>
  <c r="G1293" i="14"/>
  <c r="G1292" i="14"/>
  <c r="G1291" i="14"/>
  <c r="G1290" i="14"/>
  <c r="G1289" i="14"/>
  <c r="G1288" i="14"/>
  <c r="G1287" i="14"/>
  <c r="G1286" i="14"/>
  <c r="G1285" i="14"/>
  <c r="G1284" i="14"/>
  <c r="G1283" i="14"/>
  <c r="G1282" i="14"/>
  <c r="G1281" i="14"/>
  <c r="G1280" i="14"/>
  <c r="G1279" i="14"/>
  <c r="G1278" i="14"/>
  <c r="G1277" i="14"/>
  <c r="G1276" i="14"/>
  <c r="G1275" i="14"/>
  <c r="G1274" i="14"/>
  <c r="G1273" i="14"/>
  <c r="G1272" i="14"/>
  <c r="G1271" i="14"/>
  <c r="G1270" i="14"/>
  <c r="G1269" i="14"/>
  <c r="G1268" i="14"/>
  <c r="G1267" i="14"/>
  <c r="G1266" i="14"/>
  <c r="G1265" i="14"/>
  <c r="G1264" i="14"/>
  <c r="G1263" i="14"/>
  <c r="G1262" i="14"/>
  <c r="G1261" i="14"/>
  <c r="G1260" i="14"/>
  <c r="G1259" i="14"/>
  <c r="G1258" i="14"/>
  <c r="G1257" i="14"/>
  <c r="G1256" i="14"/>
  <c r="G1255" i="14"/>
  <c r="G1254" i="14"/>
  <c r="G1253" i="14"/>
  <c r="G1252" i="14"/>
  <c r="G1251" i="14"/>
  <c r="G1250" i="14"/>
  <c r="G1249" i="14"/>
  <c r="G1248" i="14"/>
  <c r="G1247" i="14"/>
  <c r="G1246" i="14"/>
  <c r="G1245" i="14"/>
  <c r="G1244" i="14"/>
  <c r="G1243" i="14"/>
  <c r="G1242" i="14"/>
  <c r="G1241" i="14"/>
  <c r="G1240" i="14"/>
  <c r="G1239" i="14"/>
  <c r="G1238" i="14"/>
  <c r="G1237" i="14"/>
  <c r="G1236" i="14"/>
  <c r="G1235" i="14"/>
  <c r="G1234" i="14"/>
  <c r="G1233" i="14"/>
  <c r="G1232" i="14"/>
  <c r="G1231" i="14"/>
  <c r="G1230" i="14"/>
  <c r="G1229" i="14"/>
  <c r="G1228" i="14"/>
  <c r="G1227" i="14"/>
  <c r="G1226" i="14"/>
  <c r="G1225" i="14"/>
  <c r="G1224" i="14"/>
  <c r="G1223" i="14"/>
  <c r="G1222" i="14"/>
  <c r="G1221" i="14"/>
  <c r="G1220" i="14"/>
  <c r="G1219" i="14"/>
  <c r="G1218" i="14"/>
  <c r="G1217" i="14"/>
  <c r="G1216" i="14"/>
  <c r="G1215" i="14"/>
  <c r="G1214" i="14"/>
  <c r="G1213" i="14"/>
  <c r="G1212" i="14"/>
  <c r="G1211" i="14"/>
  <c r="G1210" i="14"/>
  <c r="G1209" i="14"/>
  <c r="G1208" i="14"/>
  <c r="G1207" i="14"/>
  <c r="G1206" i="14"/>
  <c r="G1205" i="14"/>
  <c r="G1204" i="14"/>
  <c r="G1203" i="14"/>
  <c r="G1202" i="14"/>
  <c r="G1201" i="14"/>
  <c r="G1200" i="14"/>
  <c r="G1199" i="14"/>
  <c r="G1198" i="14"/>
  <c r="G1197" i="14"/>
  <c r="G1196" i="14"/>
  <c r="G1195" i="14"/>
  <c r="G1194" i="14"/>
  <c r="G1193" i="14"/>
  <c r="G1192" i="14"/>
  <c r="G1191" i="14"/>
  <c r="G1190" i="14"/>
  <c r="G1189" i="14"/>
  <c r="G1188" i="14"/>
  <c r="G1187" i="14"/>
  <c r="G1186" i="14"/>
  <c r="G1185" i="14"/>
  <c r="G1184" i="14"/>
  <c r="G1183" i="14"/>
  <c r="G1182" i="14"/>
  <c r="G1181" i="14"/>
  <c r="G1180" i="14"/>
  <c r="G1179" i="14"/>
  <c r="G1178" i="14"/>
  <c r="G1177" i="14"/>
  <c r="G1176" i="14"/>
  <c r="G1175" i="14"/>
  <c r="G1174" i="14"/>
  <c r="G1173" i="14"/>
  <c r="G1172" i="14"/>
  <c r="G1171" i="14"/>
  <c r="G1170" i="14"/>
  <c r="G1169" i="14"/>
  <c r="G1168" i="14"/>
  <c r="G1167" i="14"/>
  <c r="G1166" i="14"/>
  <c r="G1165" i="14"/>
  <c r="G1164" i="14"/>
  <c r="G1163" i="14"/>
  <c r="G1162" i="14"/>
  <c r="G1161" i="14"/>
  <c r="G1160" i="14"/>
  <c r="G1159" i="14"/>
  <c r="G1158" i="14"/>
  <c r="G1157" i="14"/>
  <c r="G1156" i="14"/>
  <c r="G1155" i="14"/>
  <c r="G1154" i="14"/>
  <c r="G1153" i="14"/>
  <c r="G1152" i="14"/>
  <c r="G1151" i="14"/>
  <c r="G1150" i="14"/>
  <c r="G1149" i="14"/>
  <c r="G1148" i="14"/>
  <c r="G1147" i="14"/>
  <c r="G1146" i="14"/>
  <c r="G1145" i="14"/>
  <c r="G1144" i="14"/>
  <c r="G1143" i="14"/>
  <c r="G1142" i="14"/>
  <c r="G1141" i="14"/>
  <c r="G1140" i="14"/>
  <c r="G1139" i="14"/>
  <c r="G1138" i="14"/>
  <c r="G1137" i="14"/>
  <c r="G1136" i="14"/>
  <c r="G1135" i="14"/>
  <c r="G1134" i="14"/>
  <c r="G1133" i="14"/>
  <c r="G1132" i="14"/>
  <c r="G1131" i="14"/>
  <c r="G1130" i="14"/>
  <c r="G1129" i="14"/>
  <c r="G1128" i="14"/>
  <c r="G1127" i="14"/>
  <c r="G1126" i="14"/>
  <c r="G1125" i="14"/>
  <c r="G1124" i="14"/>
  <c r="G1123" i="14"/>
  <c r="G1122" i="14"/>
  <c r="G1121" i="14"/>
  <c r="G1120" i="14"/>
  <c r="G1119" i="14"/>
  <c r="G1118" i="14"/>
  <c r="G1117" i="14"/>
  <c r="G1116" i="14"/>
  <c r="G1115" i="14"/>
  <c r="G1114" i="14"/>
  <c r="G1113" i="14"/>
  <c r="G1112" i="14"/>
  <c r="G1111" i="14"/>
  <c r="G1110" i="14"/>
  <c r="G1109" i="14"/>
  <c r="G1108" i="14"/>
  <c r="G1107" i="14"/>
  <c r="G1106" i="14"/>
  <c r="G1105" i="14"/>
  <c r="G1104" i="14"/>
  <c r="G1103" i="14"/>
  <c r="G1102" i="14"/>
  <c r="G1101" i="14"/>
  <c r="G1100" i="14"/>
  <c r="G1099" i="14"/>
  <c r="G1098" i="14"/>
  <c r="G1097" i="14"/>
  <c r="G1096" i="14"/>
  <c r="G1095" i="14"/>
  <c r="G1094" i="14"/>
  <c r="G1093" i="14"/>
  <c r="G1092" i="14"/>
  <c r="G1091" i="14"/>
  <c r="G1090" i="14"/>
  <c r="G1089" i="14"/>
  <c r="G1088" i="14"/>
  <c r="G1087" i="14"/>
  <c r="G1086" i="14"/>
  <c r="G1085" i="14"/>
  <c r="G1084" i="14"/>
  <c r="G1083" i="14"/>
  <c r="G1082" i="14"/>
  <c r="G1081" i="14"/>
  <c r="G1080" i="14"/>
  <c r="G1079" i="14"/>
  <c r="G1078" i="14"/>
  <c r="G1077" i="14"/>
  <c r="G1076" i="14"/>
  <c r="G1075" i="14"/>
  <c r="G1074" i="14"/>
  <c r="G1073" i="14"/>
  <c r="G1072" i="14"/>
  <c r="G1071" i="14"/>
  <c r="G1070" i="14"/>
  <c r="G1069" i="14"/>
  <c r="G1068" i="14"/>
  <c r="G1067" i="14"/>
  <c r="G1066" i="14"/>
  <c r="G1065" i="14"/>
  <c r="G1064" i="14"/>
  <c r="G1063" i="14"/>
  <c r="G1062" i="14"/>
  <c r="G1061" i="14"/>
  <c r="G1060" i="14"/>
  <c r="G1059" i="14"/>
  <c r="G1058" i="14"/>
  <c r="G1057" i="14"/>
  <c r="G1056" i="14"/>
  <c r="G1055" i="14"/>
  <c r="G1054" i="14"/>
  <c r="G1053" i="14"/>
  <c r="G1052" i="14"/>
  <c r="G1051" i="14"/>
  <c r="G1050" i="14"/>
  <c r="G1049" i="14"/>
  <c r="G1048" i="14"/>
  <c r="G1047" i="14"/>
  <c r="G1046" i="14"/>
  <c r="G1045" i="14"/>
  <c r="G1044" i="14"/>
  <c r="G1043" i="14"/>
  <c r="G1042" i="14"/>
  <c r="G1041" i="14"/>
  <c r="G1040" i="14"/>
  <c r="G1039" i="14"/>
  <c r="G1038" i="14"/>
  <c r="G1037" i="14"/>
  <c r="G1036" i="14"/>
  <c r="G1035" i="14"/>
  <c r="G1034" i="14"/>
  <c r="G1033" i="14"/>
  <c r="G1032" i="14"/>
  <c r="G1031" i="14"/>
  <c r="G1030" i="14"/>
  <c r="G1029" i="14"/>
  <c r="G1028" i="14"/>
  <c r="G1027" i="14"/>
  <c r="G1026" i="14"/>
  <c r="G1025" i="14"/>
  <c r="G1024" i="14"/>
  <c r="G1023" i="14"/>
  <c r="G1022" i="14"/>
  <c r="G1021" i="14"/>
  <c r="G1020" i="14"/>
  <c r="G1019" i="14"/>
  <c r="G1018" i="14"/>
  <c r="G1017" i="14"/>
  <c r="G1016" i="14"/>
  <c r="G1015" i="14"/>
  <c r="G1014" i="14"/>
  <c r="G1013" i="14"/>
  <c r="G1012" i="14"/>
  <c r="G1011" i="14"/>
  <c r="G1010" i="14"/>
  <c r="G1009" i="14"/>
  <c r="G1008" i="14"/>
  <c r="G1007" i="14"/>
  <c r="G1006" i="14"/>
  <c r="G1005" i="14"/>
  <c r="G1004" i="14"/>
  <c r="G1003" i="14"/>
  <c r="G1002" i="14"/>
  <c r="G1001" i="14"/>
  <c r="G1000" i="14"/>
  <c r="G999" i="14"/>
  <c r="G998" i="14"/>
  <c r="G997" i="14"/>
  <c r="G996" i="14"/>
  <c r="G995" i="14"/>
  <c r="G994" i="14"/>
  <c r="G993" i="14"/>
  <c r="G992" i="14"/>
  <c r="G991" i="14"/>
  <c r="G990" i="14"/>
  <c r="G989" i="14"/>
  <c r="G988" i="14"/>
  <c r="G987" i="14"/>
  <c r="G986" i="14"/>
  <c r="G985" i="14"/>
  <c r="G984" i="14"/>
  <c r="G983" i="14"/>
  <c r="G982" i="14"/>
  <c r="G981" i="14"/>
  <c r="G980" i="14"/>
  <c r="G979" i="14"/>
  <c r="G978" i="14"/>
  <c r="G977" i="14"/>
  <c r="G976" i="14"/>
  <c r="G975" i="14"/>
  <c r="G974" i="14"/>
  <c r="G973" i="14"/>
  <c r="G972" i="14"/>
  <c r="G971" i="14"/>
  <c r="G970" i="14"/>
  <c r="G969" i="14"/>
  <c r="G968" i="14"/>
  <c r="G967" i="14"/>
  <c r="G966" i="14"/>
  <c r="G965" i="14"/>
  <c r="G964" i="14"/>
  <c r="G963" i="14"/>
  <c r="G962" i="14"/>
  <c r="G961" i="14"/>
  <c r="G960" i="14"/>
  <c r="G959" i="14"/>
  <c r="G958" i="14"/>
  <c r="G957" i="14"/>
  <c r="G956" i="14"/>
  <c r="G955" i="14"/>
  <c r="G954" i="14"/>
  <c r="G953" i="14"/>
  <c r="G952" i="14"/>
  <c r="G951" i="14"/>
  <c r="G950" i="14"/>
  <c r="G949" i="14"/>
  <c r="G948" i="14"/>
  <c r="G947" i="14"/>
  <c r="G946" i="14"/>
  <c r="G945" i="14"/>
  <c r="G944" i="14"/>
  <c r="G943" i="14"/>
  <c r="G942" i="14"/>
  <c r="G941" i="14"/>
  <c r="G940" i="14"/>
  <c r="G939" i="14"/>
  <c r="G938" i="14"/>
  <c r="G937" i="14"/>
  <c r="G936" i="14"/>
  <c r="G935" i="14"/>
  <c r="G934" i="14"/>
  <c r="G933" i="14"/>
  <c r="G932" i="14"/>
  <c r="G931" i="14"/>
  <c r="G930" i="14"/>
  <c r="G929" i="14"/>
  <c r="G928" i="14"/>
  <c r="G927" i="14"/>
  <c r="G926" i="14"/>
  <c r="G925" i="14"/>
  <c r="G924" i="14"/>
  <c r="G923" i="14"/>
  <c r="G922" i="14"/>
  <c r="G921" i="14"/>
  <c r="G920" i="14"/>
  <c r="G919" i="14"/>
  <c r="G918" i="14"/>
  <c r="G917" i="14"/>
  <c r="G916" i="14"/>
  <c r="G915" i="14"/>
  <c r="G914" i="14"/>
  <c r="G913" i="14"/>
  <c r="G912" i="14"/>
  <c r="G911" i="14"/>
  <c r="G910" i="14"/>
  <c r="G909" i="14"/>
  <c r="G908" i="14"/>
  <c r="G907" i="14"/>
  <c r="G906" i="14"/>
  <c r="G905" i="14"/>
  <c r="G904" i="14"/>
  <c r="G903" i="14"/>
  <c r="G902" i="14"/>
  <c r="G901" i="14"/>
  <c r="G900" i="14"/>
  <c r="G899" i="14"/>
  <c r="G898" i="14"/>
  <c r="G897" i="14"/>
  <c r="G896" i="14"/>
  <c r="G895" i="14"/>
  <c r="G894" i="14"/>
  <c r="G893" i="14"/>
  <c r="G892" i="14"/>
  <c r="G891" i="14"/>
  <c r="G890" i="14"/>
  <c r="G889" i="14"/>
  <c r="G888" i="14"/>
  <c r="G887" i="14"/>
  <c r="G886" i="14"/>
  <c r="G885" i="14"/>
  <c r="G884" i="14"/>
  <c r="G883" i="14"/>
  <c r="G882" i="14"/>
  <c r="G881" i="14"/>
  <c r="G880" i="14"/>
  <c r="G879" i="14"/>
  <c r="G878" i="14"/>
  <c r="G877" i="14"/>
  <c r="G876" i="14"/>
  <c r="G875" i="14"/>
  <c r="G874" i="14"/>
  <c r="G873" i="14"/>
  <c r="G872" i="14"/>
  <c r="G871" i="14"/>
  <c r="G870" i="14"/>
  <c r="G869" i="14"/>
  <c r="G868" i="14"/>
  <c r="G867" i="14"/>
  <c r="G866" i="14"/>
  <c r="G865" i="14"/>
  <c r="G864" i="14"/>
  <c r="G863" i="14"/>
  <c r="G862" i="14"/>
  <c r="G861" i="14"/>
  <c r="G860" i="14"/>
  <c r="G859" i="14"/>
  <c r="G858" i="14"/>
  <c r="G857" i="14"/>
  <c r="G856" i="14"/>
  <c r="G855" i="14"/>
  <c r="G854" i="14"/>
  <c r="G853" i="14"/>
  <c r="G852" i="14"/>
  <c r="G851" i="14"/>
  <c r="G850" i="14"/>
  <c r="G849" i="14"/>
  <c r="G848" i="14"/>
  <c r="G847" i="14"/>
  <c r="G846" i="14"/>
  <c r="G845" i="14"/>
  <c r="G844" i="14"/>
  <c r="G843" i="14"/>
  <c r="G842" i="14"/>
  <c r="G841" i="14"/>
  <c r="G840" i="14"/>
  <c r="G839" i="14"/>
  <c r="G838" i="14"/>
  <c r="G837" i="14"/>
  <c r="G836" i="14"/>
  <c r="G835" i="14"/>
  <c r="G834" i="14"/>
  <c r="G833" i="14"/>
  <c r="G832" i="14"/>
  <c r="G831" i="14"/>
  <c r="G830" i="14"/>
  <c r="G829" i="14"/>
  <c r="G828" i="14"/>
  <c r="G827" i="14"/>
  <c r="G826" i="14"/>
  <c r="G825" i="14"/>
  <c r="G824" i="14"/>
  <c r="G823" i="14"/>
  <c r="G822" i="14"/>
  <c r="G821" i="14"/>
  <c r="G820" i="14"/>
  <c r="G819" i="14"/>
  <c r="G818" i="14"/>
  <c r="G817" i="14"/>
  <c r="G816" i="14"/>
  <c r="G815" i="14"/>
  <c r="G814" i="14"/>
  <c r="G813" i="14"/>
  <c r="G812" i="14"/>
  <c r="G811" i="14"/>
  <c r="G810" i="14"/>
  <c r="G809" i="14"/>
  <c r="G808" i="14"/>
  <c r="G807" i="14"/>
  <c r="G806" i="14"/>
  <c r="G805" i="14"/>
  <c r="G804" i="14"/>
  <c r="G803" i="14"/>
  <c r="G802" i="14"/>
  <c r="G801" i="14"/>
  <c r="G800" i="14"/>
  <c r="G799" i="14"/>
  <c r="G798" i="14"/>
  <c r="G797" i="14"/>
  <c r="G796" i="14"/>
  <c r="G795" i="14"/>
  <c r="G794" i="14"/>
  <c r="G793" i="14"/>
  <c r="G792" i="14"/>
  <c r="G791" i="14"/>
  <c r="G790" i="14"/>
  <c r="G789" i="14"/>
  <c r="G788" i="14"/>
  <c r="G787" i="14"/>
  <c r="G786" i="14"/>
  <c r="G785" i="14"/>
  <c r="G784" i="14"/>
  <c r="G783" i="14"/>
  <c r="G782" i="14"/>
  <c r="G781" i="14"/>
  <c r="G780" i="14"/>
  <c r="G779" i="14"/>
  <c r="G778" i="14"/>
  <c r="G777" i="14"/>
  <c r="G776" i="14"/>
  <c r="G775" i="14"/>
  <c r="G774" i="14"/>
  <c r="G773" i="14"/>
  <c r="G772" i="14"/>
  <c r="G771" i="14"/>
  <c r="G770" i="14"/>
  <c r="G769" i="14"/>
  <c r="G768" i="14"/>
  <c r="G767" i="14"/>
  <c r="G766" i="14"/>
  <c r="G765" i="14"/>
  <c r="G764" i="14"/>
  <c r="G763" i="14"/>
  <c r="G762" i="14"/>
  <c r="G761" i="14"/>
  <c r="G760" i="14"/>
  <c r="G759" i="14"/>
  <c r="G758" i="14"/>
  <c r="G757" i="14"/>
  <c r="G756" i="14"/>
  <c r="G755" i="14"/>
  <c r="G754" i="14"/>
  <c r="G753" i="14"/>
  <c r="G752" i="14"/>
  <c r="G751" i="14"/>
  <c r="G750" i="14"/>
  <c r="G749" i="14"/>
  <c r="G748" i="14"/>
  <c r="G747" i="14"/>
  <c r="G746" i="14"/>
  <c r="G745" i="14"/>
  <c r="G744" i="14"/>
  <c r="G743" i="14"/>
  <c r="G742" i="14"/>
  <c r="G741" i="14"/>
  <c r="G740" i="14"/>
  <c r="G739" i="14"/>
  <c r="G738" i="14"/>
  <c r="G737" i="14"/>
  <c r="G736" i="14"/>
  <c r="G735" i="14"/>
  <c r="G734" i="14"/>
  <c r="G733" i="14"/>
  <c r="G732" i="14"/>
  <c r="G731" i="14"/>
  <c r="G730" i="14"/>
  <c r="G729" i="14"/>
  <c r="G728" i="14"/>
  <c r="G727" i="14"/>
  <c r="G726" i="14"/>
  <c r="G725" i="14"/>
  <c r="G724" i="14"/>
  <c r="G723" i="14"/>
  <c r="G722" i="14"/>
  <c r="G721" i="14"/>
  <c r="G720" i="14"/>
  <c r="G719" i="14"/>
  <c r="G718" i="14"/>
  <c r="G717" i="14"/>
  <c r="G716" i="14"/>
  <c r="G715" i="14"/>
  <c r="G714" i="14"/>
  <c r="G713" i="14"/>
  <c r="G712" i="14"/>
  <c r="G711" i="14"/>
  <c r="G710" i="14"/>
  <c r="G709" i="14"/>
  <c r="G708" i="14"/>
  <c r="G707" i="14"/>
  <c r="G706" i="14"/>
  <c r="G705" i="14"/>
  <c r="G704" i="14"/>
  <c r="G703" i="14"/>
  <c r="G702" i="14"/>
  <c r="G701" i="14"/>
  <c r="G700" i="14"/>
  <c r="G699" i="14"/>
  <c r="G698" i="14"/>
  <c r="G697" i="14"/>
  <c r="G696" i="14"/>
  <c r="G695" i="14"/>
  <c r="G694" i="14"/>
  <c r="G693" i="14"/>
  <c r="G692" i="14"/>
  <c r="G691" i="14"/>
  <c r="G690" i="14"/>
  <c r="G689" i="14"/>
  <c r="G688" i="14"/>
  <c r="G687" i="14"/>
  <c r="G686" i="14"/>
  <c r="G685" i="14"/>
  <c r="G684" i="14"/>
  <c r="G683" i="14"/>
  <c r="G682" i="14"/>
  <c r="G681" i="14"/>
  <c r="G680" i="14"/>
  <c r="G679" i="14"/>
  <c r="G678" i="14"/>
  <c r="G677" i="14"/>
  <c r="G676" i="14"/>
  <c r="G675" i="14"/>
  <c r="G674" i="14"/>
  <c r="G673" i="14"/>
  <c r="G672" i="14"/>
  <c r="G671" i="14"/>
  <c r="G670" i="14"/>
  <c r="G669" i="14"/>
  <c r="G668" i="14"/>
  <c r="G667" i="14"/>
  <c r="G666" i="14"/>
  <c r="G665" i="14"/>
  <c r="G664" i="14"/>
  <c r="G663" i="14"/>
  <c r="G662" i="14"/>
  <c r="G661" i="14"/>
  <c r="G660" i="14"/>
  <c r="G659" i="14"/>
  <c r="G658" i="14"/>
  <c r="G657" i="14"/>
  <c r="G656" i="14"/>
  <c r="G655" i="14"/>
  <c r="G654" i="14"/>
  <c r="G653" i="14"/>
  <c r="G652" i="14"/>
  <c r="G651" i="14"/>
  <c r="G650" i="14"/>
  <c r="G649" i="14"/>
  <c r="G648" i="14"/>
  <c r="G647" i="14"/>
  <c r="G646" i="14"/>
  <c r="G645" i="14"/>
  <c r="G644" i="14"/>
  <c r="G643" i="14"/>
  <c r="G642" i="14"/>
  <c r="G641" i="14"/>
  <c r="G640" i="14"/>
  <c r="G639" i="14"/>
  <c r="G638" i="14"/>
  <c r="G637" i="14"/>
  <c r="G636" i="14"/>
  <c r="G635" i="14"/>
  <c r="G634" i="14"/>
  <c r="G633" i="14"/>
  <c r="G632" i="14"/>
  <c r="G631" i="14"/>
  <c r="G630" i="14"/>
  <c r="G629" i="14"/>
  <c r="G628" i="14"/>
  <c r="G627" i="14"/>
  <c r="G626" i="14"/>
  <c r="G625" i="14"/>
  <c r="G624" i="14"/>
  <c r="G623" i="14"/>
  <c r="G622" i="14"/>
  <c r="G621" i="14"/>
  <c r="G620" i="14"/>
  <c r="G619" i="14"/>
  <c r="G618" i="14"/>
  <c r="G617" i="14"/>
  <c r="G616" i="14"/>
  <c r="G615" i="14"/>
  <c r="G614" i="14"/>
  <c r="G613" i="14"/>
  <c r="G612" i="14"/>
  <c r="G611" i="14"/>
  <c r="G610" i="14"/>
  <c r="G609" i="14"/>
  <c r="G608" i="14"/>
  <c r="G607" i="14"/>
  <c r="G606" i="14"/>
  <c r="G605" i="14"/>
  <c r="G604" i="14"/>
  <c r="G603" i="14"/>
  <c r="G602" i="14"/>
  <c r="G601" i="14"/>
  <c r="G600" i="14"/>
  <c r="G599" i="14"/>
  <c r="G598" i="14"/>
  <c r="G597" i="14"/>
  <c r="G596" i="14"/>
  <c r="G595" i="14"/>
  <c r="G594" i="14"/>
  <c r="G593" i="14"/>
  <c r="G592" i="14"/>
  <c r="G591" i="14"/>
  <c r="G590" i="14"/>
  <c r="G589" i="14"/>
  <c r="G588" i="14"/>
  <c r="G587" i="14"/>
  <c r="G586" i="14"/>
  <c r="G585" i="14"/>
  <c r="G584" i="14"/>
  <c r="G583" i="14"/>
  <c r="G582" i="14"/>
  <c r="G581" i="14"/>
  <c r="G580" i="14"/>
  <c r="G579" i="14"/>
  <c r="G578" i="14"/>
  <c r="G577" i="14"/>
  <c r="G576" i="14"/>
  <c r="G575" i="14"/>
  <c r="G574" i="14"/>
  <c r="G573" i="14"/>
  <c r="G572" i="14"/>
  <c r="G571" i="14"/>
  <c r="G570" i="14"/>
  <c r="G569" i="14"/>
  <c r="G568" i="14"/>
  <c r="G567" i="14"/>
  <c r="G566" i="14"/>
  <c r="G565" i="14"/>
  <c r="G564" i="14"/>
  <c r="G563" i="14"/>
  <c r="G562" i="14"/>
  <c r="G561" i="14"/>
  <c r="G560" i="14"/>
  <c r="G559" i="14"/>
  <c r="G558" i="14"/>
  <c r="G557" i="14"/>
  <c r="G556" i="14"/>
  <c r="G555" i="14"/>
  <c r="G554" i="14"/>
  <c r="G553" i="14"/>
  <c r="G552" i="14"/>
  <c r="G551" i="14"/>
  <c r="G550" i="14"/>
  <c r="G549" i="14"/>
  <c r="G548" i="14"/>
  <c r="G547" i="14"/>
  <c r="G546" i="14"/>
  <c r="G545" i="14"/>
  <c r="G544" i="14"/>
  <c r="G543" i="14"/>
  <c r="G542" i="14"/>
  <c r="G541" i="14"/>
  <c r="G540" i="14"/>
  <c r="G539" i="14"/>
  <c r="G538" i="14"/>
  <c r="G537" i="14"/>
  <c r="G536" i="14"/>
  <c r="G535" i="14"/>
  <c r="G534" i="14"/>
  <c r="G533" i="14"/>
  <c r="G532" i="14"/>
  <c r="G531" i="14"/>
  <c r="G530" i="14"/>
  <c r="G529" i="14"/>
  <c r="G528" i="14"/>
  <c r="G527" i="14"/>
  <c r="G526" i="14"/>
  <c r="G525" i="14"/>
  <c r="G524" i="14"/>
  <c r="G523" i="14"/>
  <c r="G522" i="14"/>
  <c r="G521" i="14"/>
  <c r="G520" i="14"/>
  <c r="G519" i="14"/>
  <c r="G518" i="14"/>
  <c r="G517" i="14"/>
  <c r="G516" i="14"/>
  <c r="G515" i="14"/>
  <c r="G514" i="14"/>
  <c r="G513" i="14"/>
  <c r="G512" i="14"/>
  <c r="G511" i="14"/>
  <c r="G510" i="14"/>
  <c r="G509" i="14"/>
  <c r="G508" i="14"/>
  <c r="G507" i="14"/>
  <c r="G506" i="14"/>
  <c r="G505" i="14"/>
  <c r="G504" i="14"/>
  <c r="G503" i="14"/>
  <c r="G502" i="14"/>
  <c r="G501" i="14"/>
  <c r="G500" i="14"/>
  <c r="G499" i="14"/>
  <c r="G498" i="14"/>
  <c r="G497" i="14"/>
  <c r="G496" i="14"/>
  <c r="G495" i="14"/>
  <c r="G494" i="14"/>
  <c r="G493" i="14"/>
  <c r="G492" i="14"/>
  <c r="G491" i="14"/>
  <c r="G490" i="14"/>
  <c r="G489" i="14"/>
  <c r="G488" i="14"/>
  <c r="G487" i="14"/>
  <c r="G486" i="14"/>
  <c r="G485" i="14"/>
  <c r="G484" i="14"/>
  <c r="G483" i="14"/>
  <c r="G482" i="14"/>
  <c r="G481" i="14"/>
  <c r="G480" i="14"/>
  <c r="G479" i="14"/>
  <c r="G478" i="14"/>
  <c r="G477" i="14"/>
  <c r="G476" i="14"/>
  <c r="G475" i="14"/>
  <c r="G474" i="14"/>
  <c r="G473" i="14"/>
  <c r="G472" i="14"/>
  <c r="G471" i="14"/>
  <c r="G470" i="14"/>
  <c r="G469" i="14"/>
  <c r="G468" i="14"/>
  <c r="G467" i="14"/>
  <c r="G466" i="14"/>
  <c r="G465" i="14"/>
  <c r="G464" i="14"/>
  <c r="G463" i="14"/>
  <c r="G462" i="14"/>
  <c r="G461" i="14"/>
  <c r="G460" i="14"/>
  <c r="G459" i="14"/>
  <c r="G458" i="14"/>
  <c r="G457" i="14"/>
  <c r="G456" i="14"/>
  <c r="G455" i="14"/>
  <c r="G454" i="14"/>
  <c r="G453" i="14"/>
  <c r="G452" i="14"/>
  <c r="G451" i="14"/>
  <c r="G450" i="14"/>
  <c r="G449" i="14"/>
  <c r="G448" i="14"/>
  <c r="G447" i="14"/>
  <c r="G446" i="14"/>
  <c r="G445" i="14"/>
  <c r="G444" i="14"/>
  <c r="G443" i="14"/>
  <c r="G442" i="14"/>
  <c r="G441" i="14"/>
  <c r="G440" i="14"/>
  <c r="G439" i="14"/>
  <c r="G438" i="14"/>
  <c r="G437" i="14"/>
  <c r="G436" i="14"/>
  <c r="G435" i="14"/>
  <c r="G434" i="14"/>
  <c r="G433" i="14"/>
  <c r="G432" i="14"/>
  <c r="G431" i="14"/>
  <c r="G430" i="14"/>
  <c r="G429" i="14"/>
  <c r="G428" i="14"/>
  <c r="G427" i="14"/>
  <c r="G426" i="14"/>
  <c r="G425" i="14"/>
  <c r="G424" i="14"/>
  <c r="G423" i="14"/>
  <c r="G422" i="14"/>
  <c r="G421" i="14"/>
  <c r="G420" i="14"/>
  <c r="G419" i="14"/>
  <c r="G418" i="14"/>
  <c r="G417" i="14"/>
  <c r="G416" i="14"/>
  <c r="G415" i="14"/>
  <c r="G414" i="14"/>
  <c r="G413" i="14"/>
  <c r="G412" i="14"/>
  <c r="G411" i="14"/>
  <c r="G410" i="14"/>
  <c r="G409" i="14"/>
  <c r="G408" i="14"/>
  <c r="G407" i="14"/>
  <c r="G406" i="14"/>
  <c r="G405" i="14"/>
  <c r="G404" i="14"/>
  <c r="G403" i="14"/>
  <c r="G402" i="14"/>
  <c r="G401" i="14"/>
  <c r="G400" i="14"/>
  <c r="G399" i="14"/>
  <c r="G398" i="14"/>
  <c r="G397" i="14"/>
  <c r="G396" i="14"/>
  <c r="G395" i="14"/>
  <c r="G394" i="14"/>
  <c r="G393" i="14"/>
  <c r="G392" i="14"/>
  <c r="G391" i="14"/>
  <c r="G390" i="14"/>
  <c r="G389" i="14"/>
  <c r="G388" i="14"/>
  <c r="G387" i="14"/>
  <c r="G386" i="14"/>
  <c r="G385" i="14"/>
  <c r="G384" i="14"/>
  <c r="G383" i="14"/>
  <c r="G382" i="14"/>
  <c r="G381" i="14"/>
  <c r="G380" i="14"/>
  <c r="G379" i="14"/>
  <c r="G378" i="14"/>
  <c r="G377" i="14"/>
  <c r="G376" i="14"/>
  <c r="G375" i="14"/>
  <c r="G374" i="14"/>
  <c r="G373" i="14"/>
  <c r="G372" i="14"/>
  <c r="G371" i="14"/>
  <c r="G370" i="14"/>
  <c r="G369" i="14"/>
  <c r="G368" i="14"/>
  <c r="G367" i="14"/>
  <c r="G366" i="14"/>
  <c r="G365" i="14"/>
  <c r="G364" i="14"/>
  <c r="G363" i="14"/>
  <c r="G362" i="14"/>
  <c r="G361" i="14"/>
  <c r="G360" i="14"/>
  <c r="G359" i="14"/>
  <c r="G358" i="14"/>
  <c r="G357" i="14"/>
  <c r="G356" i="14"/>
  <c r="G355" i="14"/>
  <c r="G354" i="14"/>
  <c r="G353" i="14"/>
  <c r="G352" i="14"/>
  <c r="G351" i="14"/>
  <c r="G350" i="14"/>
  <c r="G349" i="14"/>
  <c r="G348" i="14"/>
  <c r="G347" i="14"/>
  <c r="G346" i="14"/>
  <c r="G345" i="14"/>
  <c r="G344" i="14"/>
  <c r="G343" i="14"/>
  <c r="G342" i="14"/>
  <c r="G341" i="14"/>
  <c r="G340" i="14"/>
  <c r="G339" i="14"/>
  <c r="G338" i="14"/>
  <c r="G337" i="14"/>
  <c r="G336" i="14"/>
  <c r="G335" i="14"/>
  <c r="G334" i="14"/>
  <c r="G333" i="14"/>
  <c r="G332" i="14"/>
  <c r="G331" i="14"/>
  <c r="G330" i="14"/>
  <c r="G329" i="14"/>
  <c r="G328" i="14"/>
  <c r="G327" i="14"/>
  <c r="G326" i="14"/>
  <c r="G325" i="14"/>
  <c r="G324" i="14"/>
  <c r="G323" i="14"/>
  <c r="G322" i="14"/>
  <c r="G321" i="14"/>
  <c r="G320" i="14"/>
  <c r="G319" i="14"/>
  <c r="G318" i="14"/>
  <c r="G317" i="14"/>
  <c r="G316" i="14"/>
  <c r="G315" i="14"/>
  <c r="G314" i="14"/>
  <c r="G313" i="14"/>
  <c r="G312" i="14"/>
  <c r="G311" i="14"/>
  <c r="G310" i="14"/>
  <c r="G309" i="14"/>
  <c r="G308" i="14"/>
  <c r="G307" i="14"/>
  <c r="G306" i="14"/>
  <c r="G305" i="14"/>
  <c r="G304" i="14"/>
  <c r="G303" i="14"/>
  <c r="G302" i="14"/>
  <c r="G301" i="14"/>
  <c r="G300" i="14"/>
  <c r="G299" i="14"/>
  <c r="G298" i="14"/>
  <c r="G297" i="14"/>
  <c r="G296" i="14"/>
  <c r="G295" i="14"/>
  <c r="G294" i="14"/>
  <c r="G293" i="14"/>
  <c r="G292" i="14"/>
  <c r="G291" i="14"/>
  <c r="G290" i="14"/>
  <c r="G289" i="14"/>
  <c r="G288" i="14"/>
  <c r="G287" i="14"/>
  <c r="G286" i="14"/>
  <c r="G285" i="14"/>
  <c r="G284" i="14"/>
  <c r="G283" i="14"/>
  <c r="G282" i="14"/>
  <c r="G281" i="14"/>
  <c r="G280" i="14"/>
  <c r="G279" i="14"/>
  <c r="G278" i="14"/>
  <c r="G277" i="14"/>
  <c r="G276" i="14"/>
  <c r="G275" i="14"/>
  <c r="G274" i="14"/>
  <c r="G273" i="14"/>
  <c r="G272" i="14"/>
  <c r="G271" i="14"/>
  <c r="G270" i="14"/>
  <c r="G269" i="14"/>
  <c r="G268" i="14"/>
  <c r="G267" i="14"/>
  <c r="G266" i="14"/>
  <c r="G265" i="14"/>
  <c r="G264" i="14"/>
  <c r="G263" i="14"/>
  <c r="G262" i="14"/>
  <c r="G261" i="14"/>
  <c r="G260" i="14"/>
  <c r="G259" i="14"/>
  <c r="G258" i="14"/>
  <c r="G257" i="14"/>
  <c r="G256" i="14"/>
  <c r="G255" i="14"/>
  <c r="G254" i="14"/>
  <c r="G253" i="14"/>
  <c r="G252" i="14"/>
  <c r="G251" i="14"/>
  <c r="G250" i="14"/>
  <c r="G249" i="14"/>
  <c r="G248" i="14"/>
  <c r="G247" i="14"/>
  <c r="G246" i="14"/>
  <c r="G245" i="14"/>
  <c r="G244" i="14"/>
  <c r="G243" i="14"/>
  <c r="G242" i="14"/>
  <c r="G241" i="14"/>
  <c r="G240" i="14"/>
  <c r="G239" i="14"/>
  <c r="G238" i="14"/>
  <c r="G237" i="14"/>
  <c r="G236" i="14"/>
  <c r="G235" i="14"/>
  <c r="G234" i="14"/>
  <c r="G233" i="14"/>
  <c r="G232" i="14"/>
  <c r="G231" i="14"/>
  <c r="G230" i="14"/>
  <c r="G229" i="14"/>
  <c r="G228" i="14"/>
  <c r="G227" i="14"/>
  <c r="G226" i="14"/>
  <c r="G225" i="14"/>
  <c r="G224" i="14"/>
  <c r="G223" i="14"/>
  <c r="G222" i="14"/>
  <c r="G221" i="14"/>
  <c r="G220" i="14"/>
  <c r="G219" i="14"/>
  <c r="G218" i="14"/>
  <c r="G217" i="14"/>
  <c r="G216" i="14"/>
  <c r="G215" i="14"/>
  <c r="G214" i="14"/>
  <c r="G213" i="14"/>
  <c r="G212" i="14"/>
  <c r="G211" i="14"/>
  <c r="G210" i="14"/>
  <c r="G209" i="14"/>
  <c r="G208" i="14"/>
  <c r="G207" i="14"/>
  <c r="G206" i="14"/>
  <c r="G205" i="14"/>
  <c r="G204" i="14"/>
  <c r="G203" i="14"/>
  <c r="G202" i="14"/>
  <c r="G201" i="14"/>
  <c r="G200" i="14"/>
  <c r="G199" i="14"/>
  <c r="G198" i="14"/>
  <c r="G197" i="14"/>
  <c r="G196" i="14"/>
  <c r="G195" i="14"/>
  <c r="G194" i="14"/>
  <c r="G193" i="14"/>
  <c r="G192" i="14"/>
  <c r="G191" i="14"/>
  <c r="G190" i="14"/>
  <c r="G189" i="14"/>
  <c r="G188" i="14"/>
  <c r="G187" i="14"/>
  <c r="G186" i="14"/>
  <c r="G185" i="14"/>
  <c r="G184" i="14"/>
  <c r="G183" i="14"/>
  <c r="G182" i="14"/>
  <c r="G181" i="14"/>
  <c r="G180" i="14"/>
  <c r="G179" i="14"/>
  <c r="G178" i="14"/>
  <c r="G177" i="14"/>
  <c r="G176" i="14"/>
  <c r="G175" i="14"/>
  <c r="G174" i="14"/>
  <c r="G173" i="14"/>
  <c r="G172" i="14"/>
  <c r="G171" i="14"/>
  <c r="G170" i="14"/>
  <c r="G169" i="14"/>
  <c r="G168" i="14"/>
  <c r="G167" i="14"/>
  <c r="G166" i="14"/>
  <c r="G165" i="14"/>
  <c r="G164" i="14"/>
  <c r="G163" i="14"/>
  <c r="G162" i="14"/>
  <c r="G161" i="14"/>
  <c r="G160" i="14"/>
  <c r="G159" i="14"/>
  <c r="G158" i="14"/>
  <c r="G157" i="14"/>
  <c r="G156" i="14"/>
  <c r="G155" i="14"/>
  <c r="G154" i="14"/>
  <c r="G153" i="14"/>
  <c r="G152" i="14"/>
  <c r="G151" i="14"/>
  <c r="G150" i="14"/>
  <c r="G149" i="14"/>
  <c r="G148" i="14"/>
  <c r="G147" i="14"/>
  <c r="G146" i="14"/>
  <c r="G145" i="14"/>
  <c r="G144" i="14"/>
  <c r="G143" i="14"/>
  <c r="G142" i="14"/>
  <c r="G141" i="14"/>
  <c r="G140" i="14"/>
  <c r="G139" i="14"/>
  <c r="G138" i="14"/>
  <c r="G137" i="14"/>
  <c r="G136" i="14"/>
  <c r="G135" i="14"/>
  <c r="G134" i="14"/>
  <c r="G133" i="14"/>
  <c r="G132" i="14"/>
  <c r="G131" i="14"/>
  <c r="G130" i="14"/>
  <c r="G129" i="14"/>
  <c r="G128" i="14"/>
  <c r="G127" i="14"/>
  <c r="G126" i="14"/>
  <c r="G125" i="14"/>
  <c r="G124" i="14"/>
  <c r="G123" i="14"/>
  <c r="G122" i="14"/>
  <c r="G121" i="14"/>
  <c r="G120" i="14"/>
  <c r="G119" i="14"/>
  <c r="G118" i="14"/>
  <c r="G117" i="14"/>
  <c r="G116" i="14"/>
  <c r="G115" i="14"/>
  <c r="G114" i="14"/>
  <c r="G113" i="14"/>
  <c r="G112" i="14"/>
  <c r="G111" i="14"/>
  <c r="G110" i="14"/>
  <c r="G109" i="14"/>
  <c r="G108" i="14"/>
  <c r="G107" i="14"/>
  <c r="G106" i="14"/>
  <c r="G105" i="14"/>
  <c r="G104" i="14"/>
  <c r="G103" i="14"/>
  <c r="G102" i="14"/>
  <c r="G101" i="14"/>
  <c r="G100" i="14"/>
  <c r="G99" i="14"/>
  <c r="G98" i="14"/>
  <c r="G97" i="14"/>
  <c r="G96" i="14"/>
  <c r="G95" i="14"/>
  <c r="G94" i="14"/>
  <c r="G93" i="14"/>
  <c r="G92" i="14"/>
  <c r="G91" i="14"/>
  <c r="G90" i="14"/>
  <c r="G89" i="14"/>
  <c r="G88" i="14"/>
  <c r="G87" i="14"/>
  <c r="G86" i="14"/>
  <c r="G85" i="14"/>
  <c r="G84" i="14"/>
  <c r="G83" i="14"/>
  <c r="G82" i="14"/>
  <c r="G81" i="14"/>
  <c r="G80" i="14"/>
  <c r="G79" i="14"/>
  <c r="G78" i="14"/>
  <c r="G77" i="14"/>
  <c r="G76" i="14"/>
  <c r="G75" i="14"/>
  <c r="G74" i="14"/>
  <c r="G73" i="14"/>
  <c r="G72" i="14"/>
  <c r="G71" i="14"/>
  <c r="G70" i="14"/>
  <c r="G69" i="14"/>
  <c r="G68" i="14"/>
  <c r="G67" i="14"/>
  <c r="G66" i="14"/>
  <c r="G65" i="14"/>
  <c r="G64" i="14"/>
  <c r="G63" i="14"/>
  <c r="G62" i="14"/>
  <c r="G61" i="14"/>
  <c r="G60" i="14"/>
  <c r="G59" i="14"/>
  <c r="G58" i="14"/>
  <c r="G57" i="14"/>
  <c r="G56" i="14"/>
  <c r="G55" i="14"/>
  <c r="G54" i="14"/>
  <c r="G53" i="14"/>
  <c r="G52" i="14"/>
  <c r="G51" i="14"/>
  <c r="G50" i="14"/>
  <c r="G49" i="14"/>
  <c r="G48" i="14"/>
  <c r="G47" i="14"/>
  <c r="G46" i="14"/>
  <c r="G45" i="14"/>
  <c r="G44" i="14"/>
  <c r="G43" i="14"/>
  <c r="G42" i="14"/>
  <c r="G41" i="14"/>
  <c r="G40" i="14"/>
  <c r="G39" i="14"/>
  <c r="G38" i="14"/>
  <c r="G37" i="14"/>
  <c r="G36" i="14"/>
  <c r="G35" i="14"/>
  <c r="G34" i="14"/>
  <c r="G33" i="14"/>
  <c r="G32" i="14"/>
  <c r="G31" i="14"/>
  <c r="G30" i="14"/>
  <c r="G29" i="14"/>
  <c r="G28" i="14"/>
  <c r="G27" i="14"/>
  <c r="G26" i="14"/>
  <c r="G25" i="14"/>
  <c r="G24" i="14"/>
  <c r="G23" i="14"/>
  <c r="G22" i="14"/>
  <c r="G21" i="14"/>
  <c r="G20" i="14"/>
  <c r="G19" i="14"/>
  <c r="G18" i="14"/>
  <c r="G17" i="14"/>
  <c r="G16" i="14"/>
  <c r="G15" i="14"/>
  <c r="E68" i="10" l="1"/>
  <c r="E67" i="10"/>
  <c r="E47" i="10"/>
  <c r="E48" i="10" s="1"/>
  <c r="E42" i="10"/>
  <c r="E43" i="10" s="1"/>
  <c r="E71" i="10" l="1"/>
  <c r="E70" i="10"/>
  <c r="E49" i="10"/>
  <c r="E50" i="10" s="1"/>
  <c r="E53" i="10" l="1"/>
  <c r="E55" i="10" s="1"/>
  <c r="E56" i="10" s="1"/>
  <c r="E57" i="10" s="1"/>
  <c r="E59" i="10" l="1"/>
  <c r="E60" i="10" s="1"/>
  <c r="E61" i="10" l="1"/>
  <c r="E62" i="10" s="1"/>
  <c r="E63" i="10" s="1"/>
  <c r="E65" i="10" s="1"/>
  <c r="E69" i="10" s="1"/>
  <c r="E72" i="10" s="1"/>
</calcChain>
</file>

<file path=xl/sharedStrings.xml><?xml version="1.0" encoding="utf-8"?>
<sst xmlns="http://schemas.openxmlformats.org/spreadsheetml/2006/main" count="5407" uniqueCount="1816">
  <si>
    <t>625-2</t>
  </si>
  <si>
    <t>625-3</t>
  </si>
  <si>
    <t>625-4</t>
  </si>
  <si>
    <t>626-1</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</si>
  <si>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</si>
  <si>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</si>
  <si>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</si>
  <si>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</si>
  <si>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</si>
  <si>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</si>
  <si>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</si>
  <si>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</si>
  <si>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</si>
  <si>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</si>
  <si>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</si>
  <si>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</si>
  <si>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</si>
  <si>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</si>
  <si>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</si>
  <si>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</si>
  <si>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</si>
  <si>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</si>
  <si>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</si>
  <si>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</si>
  <si>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</si>
  <si>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</si>
  <si>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</si>
  <si>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</si>
  <si>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</si>
  <si>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</si>
  <si>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</si>
  <si>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</si>
  <si>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</si>
  <si>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</si>
  <si>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</si>
  <si>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</si>
  <si>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</si>
  <si>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</si>
  <si>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</si>
  <si>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</si>
  <si>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</si>
  <si>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</si>
  <si>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</si>
  <si>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</si>
  <si>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</si>
  <si>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</si>
  <si>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</si>
  <si>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</si>
  <si>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</si>
  <si>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</si>
  <si>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</si>
  <si>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</si>
  <si>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</si>
  <si>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</si>
  <si>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</si>
  <si>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</si>
  <si>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</si>
  <si>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</si>
  <si>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</si>
  <si>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</si>
  <si>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Neonate</t>
  </si>
  <si>
    <t>Obstetrics</t>
  </si>
  <si>
    <t>680-2</t>
  </si>
  <si>
    <t>680-3</t>
  </si>
  <si>
    <t>680-4</t>
  </si>
  <si>
    <t>681-1</t>
  </si>
  <si>
    <t>681-2</t>
  </si>
  <si>
    <t>681-3</t>
  </si>
  <si>
    <t>681-4</t>
  </si>
  <si>
    <t>690-1</t>
  </si>
  <si>
    <t>690-2</t>
  </si>
  <si>
    <t>690-3</t>
  </si>
  <si>
    <t>690-4</t>
  </si>
  <si>
    <t>691-1</t>
  </si>
  <si>
    <t>691-2</t>
  </si>
  <si>
    <t>691-3</t>
  </si>
  <si>
    <t>691-4</t>
  </si>
  <si>
    <t>692-1</t>
  </si>
  <si>
    <t>692-2</t>
  </si>
  <si>
    <t>692-3</t>
  </si>
  <si>
    <t>692-4</t>
  </si>
  <si>
    <t>694-1</t>
  </si>
  <si>
    <t>694-2</t>
  </si>
  <si>
    <t>694-3</t>
  </si>
  <si>
    <t>694-4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</si>
  <si>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</si>
  <si>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</si>
  <si>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</si>
  <si>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</si>
  <si>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</si>
  <si>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</si>
  <si>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</si>
  <si>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</si>
  <si>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</si>
  <si>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</si>
  <si>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</si>
  <si>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</si>
  <si>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</si>
  <si>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</si>
  <si>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</si>
  <si>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</si>
  <si>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</si>
  <si>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</si>
  <si>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</si>
  <si>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</si>
  <si>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</si>
  <si>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</si>
  <si>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</si>
  <si>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</si>
  <si>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</si>
  <si>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</si>
  <si>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</si>
  <si>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</si>
  <si>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</si>
  <si>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</si>
  <si>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</si>
  <si>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</si>
  <si>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</si>
  <si>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</si>
  <si>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</si>
  <si>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</si>
  <si>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</si>
  <si>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</si>
  <si>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</si>
  <si>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</si>
  <si>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</si>
  <si>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</si>
  <si>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</si>
  <si>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</si>
  <si>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</si>
  <si>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</si>
  <si>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</si>
  <si>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</si>
  <si>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</si>
  <si>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</si>
  <si>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</si>
  <si>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</si>
  <si>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</si>
  <si>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</si>
  <si>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</si>
  <si>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</si>
  <si>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</si>
  <si>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</si>
  <si>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</si>
  <si>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</si>
  <si>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</si>
  <si>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</si>
  <si>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</si>
  <si>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</si>
  <si>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</si>
  <si>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</si>
  <si>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</si>
  <si>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</si>
  <si>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</si>
  <si>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</si>
  <si>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</si>
  <si>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</si>
  <si>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</si>
  <si>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</si>
  <si>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</si>
  <si>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</si>
  <si>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</si>
  <si>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</si>
  <si>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</si>
  <si>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</si>
  <si>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</si>
  <si>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</si>
  <si>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</si>
  <si>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</si>
  <si>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</si>
  <si>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</si>
  <si>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</si>
  <si>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</si>
  <si>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</si>
  <si>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</si>
  <si>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</si>
  <si>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</si>
  <si>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</si>
  <si>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</si>
  <si>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</si>
  <si>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</si>
  <si>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</si>
  <si>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</si>
  <si>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</si>
  <si>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</si>
  <si>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811-1</t>
  </si>
  <si>
    <t>811-2</t>
  </si>
  <si>
    <t>811-3</t>
  </si>
  <si>
    <t>811-4</t>
  </si>
  <si>
    <t>812-1</t>
  </si>
  <si>
    <t>812-2</t>
  </si>
  <si>
    <t>812-3</t>
  </si>
  <si>
    <t>812-4</t>
  </si>
  <si>
    <t>813-1</t>
  </si>
  <si>
    <t>813-2</t>
  </si>
  <si>
    <t>813-3</t>
  </si>
  <si>
    <t>813-4</t>
  </si>
  <si>
    <t>815-1</t>
  </si>
  <si>
    <t>815-2</t>
  </si>
  <si>
    <t>815-3</t>
  </si>
  <si>
    <t>815-4</t>
  </si>
  <si>
    <t>816-1</t>
  </si>
  <si>
    <t>816-2</t>
  </si>
  <si>
    <t>816-3</t>
  </si>
  <si>
    <t>816-4</t>
  </si>
  <si>
    <t>841-1</t>
  </si>
  <si>
    <t>841-2</t>
  </si>
  <si>
    <t>841-3</t>
  </si>
  <si>
    <t>841-4</t>
  </si>
  <si>
    <t>842-1</t>
  </si>
  <si>
    <t>842-2</t>
  </si>
  <si>
    <t>842-3</t>
  </si>
  <si>
    <t>842-4</t>
  </si>
  <si>
    <t>843-1</t>
  </si>
  <si>
    <t>843-2</t>
  </si>
  <si>
    <t>843-3</t>
  </si>
  <si>
    <t>843-4</t>
  </si>
  <si>
    <t>844-1</t>
  </si>
  <si>
    <t>844-2</t>
  </si>
  <si>
    <t>844-3</t>
  </si>
  <si>
    <t>844-4</t>
  </si>
  <si>
    <t>850-1</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</si>
  <si>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</si>
  <si>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</si>
  <si>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</si>
  <si>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</si>
  <si>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</si>
  <si>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</si>
  <si>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</si>
  <si>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</si>
  <si>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</si>
  <si>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</si>
  <si>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</si>
  <si>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</si>
  <si>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</si>
  <si>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</si>
  <si>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</si>
  <si>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</si>
  <si>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</si>
  <si>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</si>
  <si>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</si>
  <si>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</si>
  <si>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</si>
  <si>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</si>
  <si>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890-4</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</si>
  <si>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</si>
  <si>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</si>
  <si>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</si>
  <si>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</si>
  <si>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</si>
  <si>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</si>
  <si>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</si>
  <si>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</si>
  <si>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</si>
  <si>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</si>
  <si>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</si>
  <si>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</si>
  <si>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</si>
  <si>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</si>
  <si>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</si>
  <si>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</si>
  <si>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</si>
  <si>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</si>
  <si>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</si>
  <si>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</si>
  <si>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</si>
  <si>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</si>
  <si>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</si>
  <si>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</si>
  <si>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</si>
  <si>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</si>
  <si>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</si>
  <si>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</si>
  <si>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</si>
  <si>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</si>
  <si>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</si>
  <si>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</si>
  <si>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</si>
  <si>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</si>
  <si>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</si>
  <si>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</si>
  <si>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</si>
  <si>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</si>
  <si>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</si>
  <si>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</si>
  <si>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955-0</t>
  </si>
  <si>
    <t>956-0</t>
  </si>
  <si>
    <t>C</t>
  </si>
  <si>
    <t>D</t>
  </si>
  <si>
    <t>E</t>
  </si>
  <si>
    <t>Used for transfer pricing adjustment</t>
  </si>
  <si>
    <t>APR-DRG</t>
  </si>
  <si>
    <t>APR-DRG Description</t>
  </si>
  <si>
    <t>Estimated cost of this case</t>
  </si>
  <si>
    <t>194-4</t>
  </si>
  <si>
    <t>IS A TRANSFER PAYMENT ADJUSTMENT MADE?</t>
  </si>
  <si>
    <t>001-1</t>
  </si>
  <si>
    <t>001-2</t>
  </si>
  <si>
    <t>001-3</t>
  </si>
  <si>
    <t>001-4</t>
  </si>
  <si>
    <t>002-1</t>
  </si>
  <si>
    <t>002-2</t>
  </si>
  <si>
    <t>002-3</t>
  </si>
  <si>
    <t>002-4</t>
  </si>
  <si>
    <t>004-1</t>
  </si>
  <si>
    <t>004-2</t>
  </si>
  <si>
    <t>004-3</t>
  </si>
  <si>
    <t>004-4</t>
  </si>
  <si>
    <t>005-1</t>
  </si>
  <si>
    <t>005-2</t>
  </si>
  <si>
    <t>005-3</t>
  </si>
  <si>
    <t>005-4</t>
  </si>
  <si>
    <t>006-1</t>
  </si>
  <si>
    <t>006-2</t>
  </si>
  <si>
    <t>006-3</t>
  </si>
  <si>
    <t>006-4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</si>
  <si>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</si>
  <si>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</si>
  <si>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</si>
  <si>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</si>
  <si>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</si>
  <si>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</si>
  <si>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</si>
  <si>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</si>
  <si>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</si>
  <si>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</si>
  <si>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</si>
  <si>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</si>
  <si>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</si>
  <si>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</si>
  <si>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</si>
  <si>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</si>
  <si>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</si>
  <si>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</si>
  <si>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</si>
  <si>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</si>
  <si>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</si>
  <si>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</si>
  <si>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</si>
  <si>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</si>
  <si>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</si>
  <si>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</si>
  <si>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</si>
  <si>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</si>
  <si>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</si>
  <si>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</si>
  <si>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</si>
  <si>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</si>
  <si>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</si>
  <si>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</si>
  <si>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</si>
  <si>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</si>
  <si>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</si>
  <si>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</si>
  <si>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</si>
  <si>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</si>
  <si>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</si>
  <si>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</si>
  <si>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</si>
  <si>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</si>
  <si>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</si>
  <si>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</si>
  <si>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</si>
  <si>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</si>
  <si>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</si>
  <si>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</si>
  <si>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</si>
  <si>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</si>
  <si>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</si>
  <si>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</si>
  <si>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</si>
  <si>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</si>
  <si>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</si>
  <si>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</si>
  <si>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</si>
  <si>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</si>
  <si>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</si>
  <si>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</si>
  <si>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</si>
  <si>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</si>
  <si>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</si>
  <si>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</si>
  <si>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</si>
  <si>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</si>
  <si>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</si>
  <si>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</si>
  <si>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</si>
  <si>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</si>
  <si>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</si>
  <si>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</si>
  <si>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</si>
  <si>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</si>
  <si>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</si>
  <si>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</si>
  <si>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</si>
  <si>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</si>
  <si>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</si>
  <si>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</si>
  <si>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</si>
  <si>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</si>
  <si>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</si>
  <si>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</si>
  <si>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</si>
  <si>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</si>
  <si>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</si>
  <si>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</si>
  <si>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</si>
  <si>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</si>
  <si>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</si>
  <si>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</si>
  <si>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</si>
  <si>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</si>
  <si>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</si>
  <si>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</si>
  <si>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</si>
  <si>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</si>
  <si>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073-1</t>
  </si>
  <si>
    <t>073-2</t>
  </si>
  <si>
    <t>073-3</t>
  </si>
  <si>
    <t>073-4</t>
  </si>
  <si>
    <t>082-1</t>
  </si>
  <si>
    <t>082-2</t>
  </si>
  <si>
    <t>082-3</t>
  </si>
  <si>
    <t>082-4</t>
  </si>
  <si>
    <t>089-1</t>
  </si>
  <si>
    <t>089-2</t>
  </si>
  <si>
    <t>089-3</t>
  </si>
  <si>
    <t>089-4</t>
  </si>
  <si>
    <t>091-1</t>
  </si>
  <si>
    <t>091-2</t>
  </si>
  <si>
    <t>091-3</t>
  </si>
  <si>
    <t>091-4</t>
  </si>
  <si>
    <t>092-1</t>
  </si>
  <si>
    <t>092-2</t>
  </si>
  <si>
    <t>092-3</t>
  </si>
  <si>
    <t>092-4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</si>
  <si>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</si>
  <si>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</si>
  <si>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</si>
  <si>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</si>
  <si>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</si>
  <si>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</si>
  <si>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</si>
  <si>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</si>
  <si>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</si>
  <si>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</si>
  <si>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</si>
  <si>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</si>
  <si>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</si>
  <si>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</si>
  <si>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</si>
  <si>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</si>
  <si>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</si>
  <si>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</si>
  <si>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</si>
  <si>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</si>
  <si>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</si>
  <si>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</si>
  <si>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</si>
  <si>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</si>
  <si>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</si>
  <si>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</si>
  <si>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</si>
  <si>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</si>
  <si>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</si>
  <si>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</si>
  <si>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</si>
  <si>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</si>
  <si>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</si>
  <si>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</si>
  <si>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</si>
  <si>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</si>
  <si>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</si>
  <si>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</si>
  <si>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</si>
  <si>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</si>
  <si>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</si>
  <si>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</si>
  <si>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</si>
  <si>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</si>
  <si>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</si>
  <si>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</si>
  <si>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</si>
  <si>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WHAT IS THE DRG BASE PAYMENT?</t>
  </si>
  <si>
    <t>Information</t>
  </si>
  <si>
    <t>Data</t>
  </si>
  <si>
    <t>Comments or Formula</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</si>
  <si>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</si>
  <si>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</si>
  <si>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</si>
  <si>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</si>
  <si>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</si>
  <si>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</si>
  <si>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</si>
  <si>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</si>
  <si>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</si>
  <si>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</si>
  <si>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</si>
  <si>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</si>
  <si>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</si>
  <si>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</si>
  <si>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</si>
  <si>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</si>
  <si>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</si>
  <si>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</si>
  <si>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</si>
  <si>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</si>
  <si>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</si>
  <si>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</si>
  <si>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</si>
  <si>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</si>
  <si>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</si>
  <si>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</si>
  <si>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</si>
  <si>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</si>
  <si>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</si>
  <si>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</si>
  <si>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</si>
  <si>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</si>
  <si>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</si>
  <si>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</si>
  <si>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</si>
  <si>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</si>
  <si>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</si>
  <si>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</si>
  <si>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</si>
  <si>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</si>
  <si>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</si>
  <si>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</si>
  <si>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</si>
  <si>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</si>
  <si>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</si>
  <si>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</si>
  <si>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</si>
  <si>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</si>
  <si>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</si>
  <si>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</si>
  <si>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</si>
  <si>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</si>
  <si>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</si>
  <si>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160-1</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</si>
  <si>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</si>
  <si>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</si>
  <si>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</si>
  <si>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</si>
  <si>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</si>
  <si>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</si>
  <si>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</si>
  <si>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</si>
  <si>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</si>
  <si>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</si>
  <si>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</si>
  <si>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</si>
  <si>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</si>
  <si>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</si>
  <si>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</si>
  <si>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</si>
  <si>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</si>
  <si>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</si>
  <si>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</si>
  <si>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</si>
  <si>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</si>
  <si>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</si>
  <si>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</si>
  <si>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</si>
  <si>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</si>
  <si>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</si>
  <si>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</si>
  <si>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</si>
  <si>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</si>
  <si>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</si>
  <si>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</si>
  <si>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</si>
  <si>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</si>
  <si>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</si>
  <si>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</si>
  <si>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</si>
  <si>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</si>
  <si>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</si>
  <si>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</si>
  <si>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174-1</t>
  </si>
  <si>
    <t>174-2</t>
  </si>
  <si>
    <t>174-3</t>
  </si>
  <si>
    <t>174-4</t>
  </si>
  <si>
    <t>175-1</t>
  </si>
  <si>
    <t>175-2</t>
  </si>
  <si>
    <t>175-3</t>
  </si>
  <si>
    <t>175-4</t>
  </si>
  <si>
    <t>176-1</t>
  </si>
  <si>
    <t>176-2</t>
  </si>
  <si>
    <t>176-3</t>
  </si>
  <si>
    <t>176-4</t>
  </si>
  <si>
    <t>177-1</t>
  </si>
  <si>
    <t>177-2</t>
  </si>
  <si>
    <t>177-3</t>
  </si>
  <si>
    <t>177-4</t>
  </si>
  <si>
    <t>180-1</t>
  </si>
  <si>
    <t>180-2</t>
  </si>
  <si>
    <t>180-3</t>
  </si>
  <si>
    <t>180-4</t>
  </si>
  <si>
    <t>190-1</t>
  </si>
  <si>
    <t>190-2</t>
  </si>
  <si>
    <t>190-3</t>
  </si>
  <si>
    <t>190-4</t>
  </si>
  <si>
    <t>191-1</t>
  </si>
  <si>
    <t>191-2</t>
  </si>
  <si>
    <t>191-3</t>
  </si>
  <si>
    <t>191-4</t>
  </si>
  <si>
    <t>192-1</t>
  </si>
  <si>
    <t>192-2</t>
  </si>
  <si>
    <t>192-3</t>
  </si>
  <si>
    <t>192-4</t>
  </si>
  <si>
    <t>193-1</t>
  </si>
  <si>
    <t>193-2</t>
  </si>
  <si>
    <t>193-3</t>
  </si>
  <si>
    <t>193-4</t>
  </si>
  <si>
    <t>194-1</t>
  </si>
  <si>
    <t>194-2</t>
  </si>
  <si>
    <t>194-3</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</si>
  <si>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</si>
  <si>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</si>
  <si>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</si>
  <si>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</si>
  <si>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</si>
  <si>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</si>
  <si>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</si>
  <si>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</si>
  <si>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</si>
  <si>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</si>
  <si>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</si>
  <si>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</si>
  <si>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</si>
  <si>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</si>
  <si>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</si>
  <si>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</si>
  <si>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</si>
  <si>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</si>
  <si>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</si>
  <si>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</si>
  <si>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</si>
  <si>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</si>
  <si>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</si>
  <si>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</si>
  <si>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</si>
  <si>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</si>
  <si>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</si>
  <si>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</si>
  <si>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</si>
  <si>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</si>
  <si>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</si>
  <si>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</si>
  <si>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</si>
  <si>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</si>
  <si>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</si>
  <si>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</si>
  <si>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</si>
  <si>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</si>
  <si>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</si>
  <si>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</si>
  <si>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</si>
  <si>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</si>
  <si>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</si>
  <si>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</si>
  <si>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</si>
  <si>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220-2</t>
  </si>
  <si>
    <t>220-3</t>
  </si>
  <si>
    <t>220-4</t>
  </si>
  <si>
    <t>222-1</t>
  </si>
  <si>
    <t>222-2</t>
  </si>
  <si>
    <t>222-3</t>
  </si>
  <si>
    <t>222-4</t>
  </si>
  <si>
    <t>223-1</t>
  </si>
  <si>
    <t>223-2</t>
  </si>
  <si>
    <t>223-3</t>
  </si>
  <si>
    <t>223-4</t>
  </si>
  <si>
    <t>224-1</t>
  </si>
  <si>
    <t>224-2</t>
  </si>
  <si>
    <t>224-3</t>
  </si>
  <si>
    <t>224-4</t>
  </si>
  <si>
    <t>226-1</t>
  </si>
  <si>
    <t>226-2</t>
  </si>
  <si>
    <t>226-3</t>
  </si>
  <si>
    <t>226-4</t>
  </si>
  <si>
    <t>227-1</t>
  </si>
  <si>
    <t>Values for input boxes</t>
  </si>
  <si>
    <t>227-2</t>
  </si>
  <si>
    <t>227-3</t>
  </si>
  <si>
    <t>227-4</t>
  </si>
  <si>
    <t>228-1</t>
  </si>
  <si>
    <t>228-2</t>
  </si>
  <si>
    <t>228-3</t>
  </si>
  <si>
    <t>228-4</t>
  </si>
  <si>
    <t>229-1</t>
  </si>
  <si>
    <t>229-2</t>
  </si>
  <si>
    <t>229-3</t>
  </si>
  <si>
    <t>229-4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</si>
  <si>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</si>
  <si>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</si>
  <si>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</si>
  <si>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</si>
  <si>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</si>
  <si>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</si>
  <si>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</si>
  <si>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</si>
  <si>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</si>
  <si>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</si>
  <si>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</si>
  <si>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</si>
  <si>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</si>
  <si>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</si>
  <si>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</si>
  <si>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</si>
  <si>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</si>
  <si>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</si>
  <si>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</si>
  <si>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</si>
  <si>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</si>
  <si>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</si>
  <si>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</si>
  <si>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</si>
  <si>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</si>
  <si>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</si>
  <si>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</si>
  <si>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</si>
  <si>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</si>
  <si>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</si>
  <si>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</si>
  <si>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</si>
  <si>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</si>
  <si>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</si>
  <si>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</si>
  <si>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</si>
  <si>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</si>
  <si>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</si>
  <si>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</si>
  <si>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</si>
  <si>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</si>
  <si>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</si>
  <si>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</si>
  <si>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</si>
  <si>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</si>
  <si>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</si>
  <si>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</si>
  <si>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</si>
  <si>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</si>
  <si>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</si>
  <si>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</si>
  <si>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</si>
  <si>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</si>
  <si>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</si>
  <si>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</si>
  <si>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</si>
  <si>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</si>
  <si>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</si>
  <si>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</si>
  <si>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</si>
  <si>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</si>
  <si>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</si>
  <si>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</si>
  <si>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</si>
  <si>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263-1</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</si>
  <si>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</si>
  <si>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</si>
  <si>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</si>
  <si>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</si>
  <si>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</si>
  <si>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</si>
  <si>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</si>
  <si>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</si>
  <si>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</si>
  <si>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</si>
  <si>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</si>
  <si>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</si>
  <si>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</si>
  <si>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</si>
  <si>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</si>
  <si>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</si>
  <si>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</si>
  <si>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</si>
  <si>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</si>
  <si>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</si>
  <si>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</si>
  <si>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</si>
  <si>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</si>
  <si>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</si>
  <si>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</si>
  <si>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</si>
  <si>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</si>
  <si>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</si>
  <si>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</si>
  <si>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</si>
  <si>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</si>
  <si>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301-1</t>
  </si>
  <si>
    <t>301-2</t>
  </si>
  <si>
    <t>301-3</t>
  </si>
  <si>
    <t>301-4</t>
  </si>
  <si>
    <t>302-1</t>
  </si>
  <si>
    <t>302-2</t>
  </si>
  <si>
    <t>302-3</t>
  </si>
  <si>
    <t>302-4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</si>
  <si>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</si>
  <si>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</si>
  <si>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</si>
  <si>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</si>
  <si>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</si>
  <si>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</si>
  <si>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</si>
  <si>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</si>
  <si>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</si>
  <si>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</si>
  <si>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</si>
  <si>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</si>
  <si>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</si>
  <si>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</si>
  <si>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</si>
  <si>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</si>
  <si>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</si>
  <si>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</si>
  <si>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</si>
  <si>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</si>
  <si>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</si>
  <si>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</si>
  <si>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</si>
  <si>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</si>
  <si>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</si>
  <si>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</si>
  <si>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</si>
  <si>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</si>
  <si>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</si>
  <si>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</si>
  <si>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</si>
  <si>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</si>
  <si>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</si>
  <si>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</si>
  <si>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</si>
  <si>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</si>
  <si>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</si>
  <si>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</si>
  <si>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</si>
  <si>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</si>
  <si>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</si>
  <si>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</si>
  <si>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</si>
  <si>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</si>
  <si>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</si>
  <si>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</si>
  <si>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</si>
  <si>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</si>
  <si>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</si>
  <si>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</si>
  <si>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</si>
  <si>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</si>
  <si>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</si>
  <si>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</si>
  <si>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</si>
  <si>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</si>
  <si>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</si>
  <si>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</si>
  <si>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</si>
  <si>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</si>
  <si>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</si>
  <si>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</si>
  <si>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</si>
  <si>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</si>
  <si>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</si>
  <si>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</si>
  <si>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</si>
  <si>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</si>
  <si>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</si>
  <si>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</si>
  <si>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</si>
  <si>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</si>
  <si>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</si>
  <si>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</si>
  <si>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</si>
  <si>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</si>
  <si>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</si>
  <si>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</si>
  <si>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</si>
  <si>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</si>
  <si>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</si>
  <si>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</si>
  <si>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</si>
  <si>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</si>
  <si>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</si>
  <si>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</si>
  <si>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</si>
  <si>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</si>
  <si>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</si>
  <si>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</si>
  <si>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</si>
  <si>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</si>
  <si>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</si>
  <si>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</si>
  <si>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</si>
  <si>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</si>
  <si>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</si>
  <si>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</si>
  <si>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</si>
  <si>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</si>
  <si>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</si>
  <si>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</si>
  <si>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</si>
  <si>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</si>
  <si>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</si>
  <si>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</si>
  <si>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</si>
  <si>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</si>
  <si>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</si>
  <si>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</si>
  <si>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</si>
  <si>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</si>
  <si>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</si>
  <si>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</si>
  <si>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</si>
  <si>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</si>
  <si>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</si>
  <si>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</si>
  <si>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</si>
  <si>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</si>
  <si>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</si>
  <si>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</si>
  <si>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</si>
  <si>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</si>
  <si>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</si>
  <si>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</si>
  <si>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</si>
  <si>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</si>
  <si>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</si>
  <si>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</si>
  <si>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</si>
  <si>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</si>
  <si>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</si>
  <si>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</si>
  <si>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</si>
  <si>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</si>
  <si>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</si>
  <si>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</si>
  <si>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</si>
  <si>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</si>
  <si>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</si>
  <si>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</si>
  <si>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</si>
  <si>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</si>
  <si>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</si>
  <si>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</si>
  <si>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</si>
  <si>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</si>
  <si>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</si>
  <si>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</si>
  <si>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</si>
  <si>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</si>
  <si>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</si>
  <si>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</si>
  <si>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</si>
  <si>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</si>
  <si>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</si>
  <si>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</si>
  <si>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</si>
  <si>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</si>
  <si>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</si>
  <si>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</si>
  <si>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</si>
  <si>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</si>
  <si>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</si>
  <si>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</si>
  <si>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</si>
  <si>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</si>
  <si>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</si>
  <si>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</si>
  <si>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</si>
  <si>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</si>
  <si>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440-1</t>
  </si>
  <si>
    <t>440-2</t>
  </si>
  <si>
    <t>440-3</t>
  </si>
  <si>
    <t>440-4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</si>
  <si>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</si>
  <si>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</si>
  <si>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</si>
  <si>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</si>
  <si>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</si>
  <si>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</si>
  <si>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</si>
  <si>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</si>
  <si>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</si>
  <si>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</si>
  <si>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</si>
  <si>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</si>
  <si>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</si>
  <si>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</si>
  <si>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</si>
  <si>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</si>
  <si>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</si>
  <si>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</si>
  <si>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</si>
  <si>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</si>
  <si>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</si>
  <si>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</si>
  <si>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</si>
  <si>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</si>
  <si>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</si>
  <si>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</si>
  <si>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</si>
  <si>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</si>
  <si>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</si>
  <si>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</si>
  <si>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</si>
  <si>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</si>
  <si>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</si>
  <si>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</si>
  <si>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</si>
  <si>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</si>
  <si>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</si>
  <si>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</si>
  <si>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</si>
  <si>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</si>
  <si>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</si>
  <si>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</si>
  <si>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</si>
  <si>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</si>
  <si>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</si>
  <si>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</si>
  <si>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</si>
  <si>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</si>
  <si>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</si>
  <si>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</si>
  <si>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</si>
  <si>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</si>
  <si>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480-1</t>
  </si>
  <si>
    <t>480-2</t>
  </si>
  <si>
    <t>480-3</t>
  </si>
  <si>
    <t>480-4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</si>
  <si>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</si>
  <si>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</si>
  <si>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</si>
  <si>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</si>
  <si>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</si>
  <si>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</si>
  <si>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</si>
  <si>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</si>
  <si>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</si>
  <si>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</si>
  <si>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</si>
  <si>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</si>
  <si>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</si>
  <si>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</si>
  <si>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</si>
  <si>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</si>
  <si>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</si>
  <si>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</si>
  <si>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</si>
  <si>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</si>
  <si>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</si>
  <si>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</si>
  <si>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</si>
  <si>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</si>
  <si>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</si>
  <si>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</si>
  <si>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</si>
  <si>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</si>
  <si>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</si>
  <si>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</si>
  <si>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</si>
  <si>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</si>
  <si>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</si>
  <si>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</si>
  <si>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</si>
  <si>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</si>
  <si>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</si>
  <si>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</si>
  <si>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</si>
  <si>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</si>
  <si>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</si>
  <si>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</si>
  <si>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</si>
  <si>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</si>
  <si>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</si>
  <si>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</si>
  <si>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</si>
  <si>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</si>
  <si>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</si>
  <si>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</si>
  <si>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</si>
  <si>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</si>
  <si>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</si>
  <si>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</si>
  <si>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</si>
  <si>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</si>
  <si>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</si>
  <si>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</si>
  <si>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</si>
  <si>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</si>
  <si>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</si>
  <si>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</si>
  <si>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</si>
  <si>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</si>
  <si>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540-1</t>
  </si>
  <si>
    <t>540-2</t>
  </si>
  <si>
    <t>540-3</t>
  </si>
  <si>
    <t>540-4</t>
  </si>
  <si>
    <t>541-1</t>
  </si>
  <si>
    <t>541-2</t>
  </si>
  <si>
    <t>541-3</t>
  </si>
  <si>
    <t>541-4</t>
  </si>
  <si>
    <t>542-1</t>
  </si>
  <si>
    <t>542-2</t>
  </si>
  <si>
    <t>542-3</t>
  </si>
  <si>
    <t>542-4</t>
  </si>
  <si>
    <t>544-1</t>
  </si>
  <si>
    <t>544-2</t>
  </si>
  <si>
    <t>544-3</t>
  </si>
  <si>
    <t>544-4</t>
  </si>
  <si>
    <t>545-1</t>
  </si>
  <si>
    <t>545-2</t>
  </si>
  <si>
    <t>545-3</t>
  </si>
  <si>
    <t>545-4</t>
  </si>
  <si>
    <t>546-1</t>
  </si>
  <si>
    <t>546-2</t>
  </si>
  <si>
    <t>546-3</t>
  </si>
  <si>
    <t>546-4</t>
  </si>
  <si>
    <t>560-1</t>
  </si>
  <si>
    <t>560-2</t>
  </si>
  <si>
    <t>560-3</t>
  </si>
  <si>
    <t>560-4</t>
  </si>
  <si>
    <t>561-1</t>
  </si>
  <si>
    <t>561-2</t>
  </si>
  <si>
    <t>561-3</t>
  </si>
  <si>
    <t>561-4</t>
  </si>
  <si>
    <t>563-1</t>
  </si>
  <si>
    <t>563-2</t>
  </si>
  <si>
    <t>563-3</t>
  </si>
  <si>
    <t>563-4</t>
  </si>
  <si>
    <t>564-1</t>
  </si>
  <si>
    <t>564-2</t>
  </si>
  <si>
    <t>564-3</t>
  </si>
  <si>
    <t>564-4</t>
  </si>
  <si>
    <t>565-1</t>
  </si>
  <si>
    <t>565-2</t>
  </si>
  <si>
    <t>565-3</t>
  </si>
  <si>
    <t>565-4</t>
  </si>
  <si>
    <t>566-1</t>
  </si>
  <si>
    <t>566-2</t>
  </si>
  <si>
    <t>566-3</t>
  </si>
  <si>
    <t>566-4</t>
  </si>
  <si>
    <t>580-1</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</si>
  <si>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</si>
  <si>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</si>
  <si>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</si>
  <si>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</si>
  <si>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</si>
  <si>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</si>
  <si>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</si>
  <si>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</si>
  <si>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</si>
  <si>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</si>
  <si>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</si>
  <si>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</si>
  <si>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</si>
  <si>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</si>
  <si>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</si>
  <si>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</si>
  <si>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</si>
  <si>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</si>
  <si>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</si>
  <si>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</si>
  <si>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</si>
  <si>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</si>
  <si>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</si>
  <si>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</si>
  <si>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</si>
  <si>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</si>
  <si>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</si>
  <si>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</si>
  <si>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</si>
  <si>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</si>
  <si>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</si>
  <si>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</si>
  <si>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</si>
  <si>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</si>
  <si>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</si>
  <si>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</si>
  <si>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</si>
  <si>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</si>
  <si>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</si>
  <si>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</si>
  <si>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</si>
  <si>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</si>
  <si>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</si>
  <si>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</si>
  <si>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</si>
  <si>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</si>
  <si>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</si>
  <si>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</si>
  <si>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</si>
  <si>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</si>
  <si>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</si>
  <si>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</si>
  <si>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</si>
  <si>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</si>
  <si>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</si>
  <si>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</si>
  <si>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</si>
  <si>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</si>
  <si>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</si>
  <si>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</si>
  <si>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</si>
  <si>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</si>
  <si>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</si>
  <si>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</si>
  <si>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</si>
  <si>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</si>
  <si>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</si>
  <si>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</si>
  <si>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</si>
  <si>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</si>
  <si>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</si>
  <si>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</si>
  <si>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</si>
  <si>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</si>
  <si>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</si>
  <si>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</si>
  <si>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Normal newborn</t>
  </si>
  <si>
    <t>Pediatric</t>
  </si>
  <si>
    <t>Adult</t>
  </si>
  <si>
    <t>Allowed amount after transfer adjustment</t>
  </si>
  <si>
    <t>Is a transfer adjustment potentially applicable?</t>
  </si>
  <si>
    <t>Yes</t>
  </si>
  <si>
    <t>No</t>
  </si>
  <si>
    <t>APR-DRG description</t>
  </si>
  <si>
    <t>High-Side Outlier Payment When Payment Is Much Lower than Cost</t>
  </si>
  <si>
    <t>Low Side Outlier Payment When Payment Is Much Greater than Cost</t>
  </si>
  <si>
    <t>ALLOWED AMOUNT AFTER TRANSFER AND OUTLIER ADJUSTMENTS</t>
  </si>
  <si>
    <t>Used to estimate the hospital's cost of this stay</t>
  </si>
  <si>
    <t>Calculated transfer payment adjustment</t>
  </si>
  <si>
    <t>Payment amount</t>
  </si>
  <si>
    <t>IS A COST OUTLIER ADJUSTMENT MADE?</t>
  </si>
  <si>
    <t>Patient age (in years)</t>
  </si>
  <si>
    <t>Look up from DRG table</t>
  </si>
  <si>
    <t>Used for age adjustor</t>
  </si>
  <si>
    <t>Other health coverage</t>
  </si>
  <si>
    <t>Patient share of cost</t>
  </si>
  <si>
    <t>Includes spend-down or copayment</t>
  </si>
  <si>
    <t>Error DRG</t>
  </si>
  <si>
    <t>Is estimated cost &gt; allowed amount</t>
  </si>
  <si>
    <t>Estimated loss on this case</t>
  </si>
  <si>
    <t>Estimated gain on this case</t>
  </si>
  <si>
    <t>Is gain &gt; outlier threshold</t>
  </si>
  <si>
    <t>IS THIS AN INTERIM CLAIM?</t>
  </si>
  <si>
    <t>Indicates an interim claim</t>
  </si>
  <si>
    <t>APR-DRG INFORMATION</t>
  </si>
  <si>
    <t>F</t>
  </si>
  <si>
    <t>Is length of stay &gt; interim claim threshold?</t>
  </si>
  <si>
    <t>Is discharge status equal to 30?</t>
  </si>
  <si>
    <t>Casemix relative weight--unadjusted</t>
  </si>
  <si>
    <t>Look up E10</t>
  </si>
  <si>
    <t>E13</t>
  </si>
  <si>
    <t>E12</t>
  </si>
  <si>
    <t>G</t>
  </si>
  <si>
    <t>Payment relative weight</t>
  </si>
  <si>
    <t xml:space="preserve">PAYMENT POLICY PARAMETERS SET BY MEDICAID--SUBJECT TO CHANGE </t>
  </si>
  <si>
    <t>National Average Length of Stay</t>
  </si>
  <si>
    <t>INFORMATION FROM THE HOSPITAL-- TO BE INPUT BY THE USER</t>
  </si>
  <si>
    <t>Total charges</t>
  </si>
  <si>
    <t>Interim per diem amount</t>
  </si>
  <si>
    <t xml:space="preserve">UB-04 Form Locator  47 </t>
  </si>
  <si>
    <t>UB-04 Form Locator 54 for payments by third parties</t>
  </si>
  <si>
    <t>District of Columbia Medicaid DRG Pricing Calculator</t>
  </si>
  <si>
    <t>DC Medicaid DRG Pricing Calculator</t>
  </si>
  <si>
    <t>Pediatric misc</t>
  </si>
  <si>
    <t>Adult gastroent</t>
  </si>
  <si>
    <t>Adult misc</t>
  </si>
  <si>
    <t>Pediatric respiratory</t>
  </si>
  <si>
    <t>Adult respiratory</t>
  </si>
  <si>
    <t>Adult circulatory</t>
  </si>
  <si>
    <t>Pediatric mental health</t>
  </si>
  <si>
    <t>Adult mental health</t>
  </si>
  <si>
    <t>Rehab</t>
  </si>
  <si>
    <t>Are charges &gt; interim claim threshold?</t>
  </si>
  <si>
    <t>DME add-on amount</t>
  </si>
  <si>
    <t>Allowed amount after DRG cost outlier payment decrease</t>
  </si>
  <si>
    <t>Allowed Amount</t>
  </si>
  <si>
    <t>Reimbursed amount including add-ons</t>
  </si>
  <si>
    <t>CALCULATION OF PAYMENT AND REIMBURSEMENT AMOUNT</t>
  </si>
  <si>
    <t>3) Add-ons are added once payment is calculated.</t>
  </si>
  <si>
    <t>Low-cost outlier threshold</t>
  </si>
  <si>
    <t xml:space="preserve">High-cost outlier threshold </t>
  </si>
  <si>
    <t>Marginal cost percentage</t>
  </si>
  <si>
    <t>Used for high-cost outlier adjustments</t>
  </si>
  <si>
    <t>Used for low-cost outlier adjustments</t>
  </si>
  <si>
    <t>Neonate adjustor</t>
  </si>
  <si>
    <t>For each hospital, the DRG base rate will reflect several factors:</t>
  </si>
  <si>
    <t>Look up E14</t>
  </si>
  <si>
    <t>Capital hospital-specific add-on payment (E16) for District hospitals due to separate from DRG payment- not applicable for interim claims</t>
  </si>
  <si>
    <t>DME Hospital-specific add-on payment (E17) separate from DRG payment- not applicable for interim claims</t>
  </si>
  <si>
    <t>Pediatric mental health adjustor</t>
  </si>
  <si>
    <t>Assigned via separate APR-DRG grouping software</t>
  </si>
  <si>
    <t>National average length of stay for this APR-DRG</t>
  </si>
  <si>
    <t>Interim claim threshold- days</t>
  </si>
  <si>
    <t>Interim claim threshold- dollars</t>
  </si>
  <si>
    <t>Threshold defining interim claims in days</t>
  </si>
  <si>
    <t>Threshold defining interim claims in dollars</t>
  </si>
  <si>
    <t>Per diem for pricing interim claims</t>
  </si>
  <si>
    <t xml:space="preserve">DRG base payment </t>
  </si>
  <si>
    <t>Is transfer payment adjustment &lt; DRG base payment so far?</t>
  </si>
  <si>
    <t>Est. cost = charges times CCR (E7 * E8)</t>
  </si>
  <si>
    <t xml:space="preserve">Is estimated loss &gt; outlier threshold </t>
  </si>
  <si>
    <t xml:space="preserve">DRG cost outlier payment increase </t>
  </si>
  <si>
    <t>DRG base rate (Hospital-specific including IME)</t>
  </si>
  <si>
    <t>Capital add-on payment (Hospital-specific)</t>
  </si>
  <si>
    <t>DME add-on payment (Hospital-specific)</t>
  </si>
  <si>
    <t>Cost-to-charge (CCR) ratio (Hospital-specific)</t>
  </si>
  <si>
    <t>Please note that per current policy, same day discharges (patient admitted and discharged on same date) are denied unless the patient status indicates death (20).</t>
  </si>
  <si>
    <t>DRG Base Rate and Add-on Amounts</t>
  </si>
  <si>
    <t>Used for DRG base payment</t>
  </si>
  <si>
    <t>Capital payment applies to in-District hospitals</t>
  </si>
  <si>
    <t>DME applies to in-District hospitals</t>
  </si>
  <si>
    <t>Length of stay (covered days)</t>
  </si>
  <si>
    <t>Policy Adjustor--Service</t>
  </si>
  <si>
    <t>Payment Relative Weight--No Age Adjustor</t>
  </si>
  <si>
    <t>Policy Adjustor--Age</t>
  </si>
  <si>
    <t>Payment Relative Weight--with Age Adjustor</t>
  </si>
  <si>
    <t>Medicaid Care Category (MCC)</t>
  </si>
  <si>
    <t xml:space="preserve">Under DRG payment, the Medicaid claims processing system assigns each complete inpatient stay to an All Patient Refined Diagnosis Related Group (APR-DRG) based on the diagnoses and procedures on the claim.  Hospitals need not put the DRG on the claim and need not purchase APR-DRG software. This pricing calculator spreadsheet includes the list of APR-DRGs and associated policy adjustors. It assumes the user knows which APR-DRG should be entered into the "calculator" sheet. For more information on APR-DRGs, contact 3M Health Information Systems, which developed the software and owns it.  </t>
  </si>
  <si>
    <t>This calculator spreadsheet is intended to be helpful to users, but it cannot capture all the editing and pricing complexity of the Medicaid claims processing system. In cases of payment calculation differences, the claims processing system should be considered correct.</t>
  </si>
  <si>
    <r>
      <t>This spreadsheet includes data obtained through the use of proprietary computer software created, owned and licensed by the 3M Company. All copyrights in and to the 3M</t>
    </r>
    <r>
      <rPr>
        <b/>
        <i/>
        <vertAlign val="superscript"/>
        <sz val="10"/>
        <color indexed="8"/>
        <rFont val="Arial Narrow"/>
        <family val="2"/>
      </rPr>
      <t>TM</t>
    </r>
    <r>
      <rPr>
        <b/>
        <i/>
        <sz val="10"/>
        <color indexed="8"/>
        <rFont val="Arial Narrow"/>
        <family val="2"/>
      </rPr>
      <t xml:space="preserve"> Software are owned by 3M. All rights reserved.</t>
    </r>
  </si>
  <si>
    <t>Capital add-on amount</t>
  </si>
  <si>
    <t>5) Maryland hospitals are not paid by DRG per Federal waiver. Maryland hospital reimbursement is not changing, but subject to its own unique method.</t>
  </si>
  <si>
    <t>This calculator spreadsheet is intended to be helpful to users, but it cannot capture all the editing and pricing complexity of the Medicaid claims processing system. In cases of difference, the claims processing system is correct.</t>
  </si>
  <si>
    <t xml:space="preserve">1. Calculator values are for purposes of illustration only. </t>
  </si>
  <si>
    <t xml:space="preserve">6. Inclusion of a service in this list does not necessarily imply coverage by DC Medicaid. </t>
  </si>
  <si>
    <t>Craniotomy for Trauma</t>
  </si>
  <si>
    <t>Intracranial Hemorrhage</t>
  </si>
  <si>
    <t>Transient Ischemia</t>
  </si>
  <si>
    <t>Viral Meningitis</t>
  </si>
  <si>
    <t>Seizure</t>
  </si>
  <si>
    <t>Cleft Lip &amp; Palate Repair</t>
  </si>
  <si>
    <t>Pulmonary Embolism</t>
  </si>
  <si>
    <t>Bronchiolitis &amp; RSV Pneumonia</t>
  </si>
  <si>
    <t>Asthma</t>
  </si>
  <si>
    <t>Acute Myocardial Infarction</t>
  </si>
  <si>
    <t>Acute &amp; Subacute Endocarditis</t>
  </si>
  <si>
    <t>Heart Failure</t>
  </si>
  <si>
    <t>Hypertension</t>
  </si>
  <si>
    <t>Chest Pain</t>
  </si>
  <si>
    <t>Syncope &amp; Collapse</t>
  </si>
  <si>
    <t>Cardiomyopathy</t>
  </si>
  <si>
    <t>Peritoneal Adhesiolysis</t>
  </si>
  <si>
    <t>Peptic Ulcer &amp; Gastritis</t>
  </si>
  <si>
    <t>Diverticulitis &amp; Diverticulosis</t>
  </si>
  <si>
    <t>Inflammatory Bowel Disease</t>
  </si>
  <si>
    <t>Intestinal Obstruction</t>
  </si>
  <si>
    <t>Abdominal Pain</t>
  </si>
  <si>
    <t>Alcoholic Liver Disease</t>
  </si>
  <si>
    <t>Hip Joint Replacement</t>
  </si>
  <si>
    <t>Knee Joint Replacement</t>
  </si>
  <si>
    <t>Fracture of Femur</t>
  </si>
  <si>
    <t>Skin Ulcers</t>
  </si>
  <si>
    <t>Diabetes</t>
  </si>
  <si>
    <t>Inborn Errors of Metabolism</t>
  </si>
  <si>
    <t>Nephritis &amp; Nephrosis</t>
  </si>
  <si>
    <t>Transurethral Prostatectomy</t>
  </si>
  <si>
    <t>Threatened Abortion</t>
  </si>
  <si>
    <t>False Labor</t>
  </si>
  <si>
    <t>Splenectomy</t>
  </si>
  <si>
    <t>Sickle Cell Anemia Crisis</t>
  </si>
  <si>
    <t>Acute Leukemia</t>
  </si>
  <si>
    <t>Fever</t>
  </si>
  <si>
    <t>Viral Illness</t>
  </si>
  <si>
    <t>Schizophrenia</t>
  </si>
  <si>
    <t>Acute Anxiety &amp; Delirium States</t>
  </si>
  <si>
    <t>Opioid Abuse &amp; Dependence</t>
  </si>
  <si>
    <t>Cocaine Abuse &amp; Dependence</t>
  </si>
  <si>
    <t>Alcohol Abuse &amp; Dependence</t>
  </si>
  <si>
    <t>Allergic Reactions</t>
  </si>
  <si>
    <t>Poisoning of Medicinal Agents</t>
  </si>
  <si>
    <t>Rehabilitation</t>
  </si>
  <si>
    <t>Neonatal Aftercare</t>
  </si>
  <si>
    <t>Ungroupable</t>
  </si>
  <si>
    <t>7. This DRG pricing calculator file and the Medicaid Care Category (MCC) mapping was created by Conduent Payment Method Development staff.</t>
  </si>
  <si>
    <t>DC Table of DRG Relative Weights V.35</t>
  </si>
  <si>
    <t>Liver &amp;/or Intest Transpl</t>
  </si>
  <si>
    <t>Heart &amp;/or Lung Transpl</t>
  </si>
  <si>
    <t xml:space="preserve">Trach, W Mv 96+ Hrs W Extensive Procedure  </t>
  </si>
  <si>
    <t>Trach, MV 96+ Hrs, w/o Ext Proc</t>
  </si>
  <si>
    <t>Pancreas Transpl</t>
  </si>
  <si>
    <t>007-1</t>
  </si>
  <si>
    <t>Allogeneic Bone Marrow Transplant</t>
  </si>
  <si>
    <t>007-2</t>
  </si>
  <si>
    <t>007-3</t>
  </si>
  <si>
    <t>007-4</t>
  </si>
  <si>
    <t>008-1</t>
  </si>
  <si>
    <t xml:space="preserve">Autologous Bone Marrow Transplant	</t>
  </si>
  <si>
    <t>008-2</t>
  </si>
  <si>
    <t>008-3</t>
  </si>
  <si>
    <t>008-4</t>
  </si>
  <si>
    <t>009-1</t>
  </si>
  <si>
    <t>Ecmo</t>
  </si>
  <si>
    <t>009-2</t>
  </si>
  <si>
    <t>009-3</t>
  </si>
  <si>
    <t>009-4</t>
  </si>
  <si>
    <t>010-1</t>
  </si>
  <si>
    <t xml:space="preserve">Head Trauma With Deep Coma	</t>
  </si>
  <si>
    <t>010-2</t>
  </si>
  <si>
    <t>010-3</t>
  </si>
  <si>
    <t>010-4</t>
  </si>
  <si>
    <t>Craniotomy Exc for Trauma</t>
  </si>
  <si>
    <t>Ventricular Shunt Procs</t>
  </si>
  <si>
    <t>Spinal Procs</t>
  </si>
  <si>
    <t>Extracranial Vascular Procs</t>
  </si>
  <si>
    <t>Oth Nerv Sys &amp; Related Procs</t>
  </si>
  <si>
    <t>Spinal Dis &amp; Injuries</t>
  </si>
  <si>
    <t>Nervous Sys Malig</t>
  </si>
  <si>
    <t>Degen Nerv Sys Dis Exc Ms</t>
  </si>
  <si>
    <t xml:space="preserve">Mult Sclerosis </t>
  </si>
  <si>
    <t>CVA &amp; Precereb Occl w Infarct</t>
  </si>
  <si>
    <t>Nonspec CVA w/o Infarct</t>
  </si>
  <si>
    <t>Nerve Disorders</t>
  </si>
  <si>
    <t>Bact &amp; Tub Inf of Nervous Sys</t>
  </si>
  <si>
    <t>Non-Bact Inf of Nerv Sys</t>
  </si>
  <si>
    <t xml:space="preserve">Alteration In Consciousness	</t>
  </si>
  <si>
    <t>Migraine &amp; Oth Headaches</t>
  </si>
  <si>
    <t>Head Trauma w Coma &gt;1 Hr</t>
  </si>
  <si>
    <t>Complic Skull Fx, Coma &lt;1 Hr</t>
  </si>
  <si>
    <t>Uncomplic Head Trauma</t>
  </si>
  <si>
    <t>Oth Dis of Nervous Sys</t>
  </si>
  <si>
    <t>059-1</t>
  </si>
  <si>
    <t xml:space="preserve">Anoxic &amp; Other Severe Brain Damage	</t>
  </si>
  <si>
    <t>059-2</t>
  </si>
  <si>
    <t>059-3</t>
  </si>
  <si>
    <t>059-4</t>
  </si>
  <si>
    <t>Orbit And Eye Procs</t>
  </si>
  <si>
    <t xml:space="preserve">Eye Infections And Other Eye Disorders	</t>
  </si>
  <si>
    <t>Maj Cranial/Facial Bone Procs</t>
  </si>
  <si>
    <t>Oth Maj Head &amp; Neck Procs</t>
  </si>
  <si>
    <t xml:space="preserve">Facial Bone Procs Exc Major </t>
  </si>
  <si>
    <t>Tonsil &amp; Adenoid Procs</t>
  </si>
  <si>
    <t>Oth Ear, Nose Throat Procs</t>
  </si>
  <si>
    <t xml:space="preserve">Ear, Nose, Throat, Facial Malig </t>
  </si>
  <si>
    <t>Vertigo &amp; Oth Labyrinth Dis</t>
  </si>
  <si>
    <t>Inf of Upper Resp Tract</t>
  </si>
  <si>
    <t xml:space="preserve">Dental Diseases And Disorders	</t>
  </si>
  <si>
    <t>Oth Ear, Nose, Throat Diags</t>
  </si>
  <si>
    <t>Maj Resp &amp; Chest Procs</t>
  </si>
  <si>
    <t>Oth Resp &amp; Chest Procs</t>
  </si>
  <si>
    <t>Resp Sys Diag w MV 96+ Hrs</t>
  </si>
  <si>
    <t>Cystic Fibrosis - Pulmon Dis</t>
  </si>
  <si>
    <t>Chronic Resp Dis Fm Perinatal</t>
  </si>
  <si>
    <t xml:space="preserve"> Resp Failure</t>
  </si>
  <si>
    <t>Maj Chest &amp; Resp Trauma</t>
  </si>
  <si>
    <t>Resp Malig</t>
  </si>
  <si>
    <t>Maj Resp Inf &amp; Inflammations</t>
  </si>
  <si>
    <t>Oth Pneumonia</t>
  </si>
  <si>
    <t>COPD</t>
  </si>
  <si>
    <t>Interstitial &amp; Alveolar Lung Dis</t>
  </si>
  <si>
    <t>Oth Resp Diags Exc Minor</t>
  </si>
  <si>
    <t>Resp Symptoms &amp; Minor Diags</t>
  </si>
  <si>
    <t>145-1</t>
  </si>
  <si>
    <t>Acute Bronchitis</t>
  </si>
  <si>
    <t>145-2</t>
  </si>
  <si>
    <t>145-3</t>
  </si>
  <si>
    <t>145-4</t>
  </si>
  <si>
    <t>Maj Repair of Heart Anomaly</t>
  </si>
  <si>
    <t>Defib &amp; Heart Assist Implant</t>
  </si>
  <si>
    <t>Cardiac Valve Procs W AMI Or Complex PDX</t>
  </si>
  <si>
    <t>Cardiac Valve Procs W/O AMI Or Complex PDX</t>
  </si>
  <si>
    <t>Coronary Bypass W/O Ami Or Complex Pdx</t>
  </si>
  <si>
    <t>Other Cardiothoracic &amp; Thoracic Vascular Procedures</t>
  </si>
  <si>
    <t>Maj Abdominal Vascular Procs</t>
  </si>
  <si>
    <t>Pacemaker Impl w Ami Or Shock</t>
  </si>
  <si>
    <t>Pacemaker Impl w/o Ami Or Shock</t>
  </si>
  <si>
    <t>Percut Coronary Intervention W AMI</t>
  </si>
  <si>
    <t>Percut Coronary Intervention W/O AMI</t>
  </si>
  <si>
    <t>Pacemaker &amp; Defib Replacement</t>
  </si>
  <si>
    <t>Pacemaker &amp; Defib Revision</t>
  </si>
  <si>
    <t>Oth Circulatory Sys Procs</t>
  </si>
  <si>
    <t>181-1</t>
  </si>
  <si>
    <t>Lower Extremity Vascular Procedures</t>
  </si>
  <si>
    <t>181-2</t>
  </si>
  <si>
    <t>181-3</t>
  </si>
  <si>
    <t>181-4</t>
  </si>
  <si>
    <t>182-1</t>
  </si>
  <si>
    <t>Other Peripheral Vascular Procedures</t>
  </si>
  <si>
    <t>182-2</t>
  </si>
  <si>
    <t>182-3</t>
  </si>
  <si>
    <t>182-4</t>
  </si>
  <si>
    <t>Cardiac Cath For Coronary Artery Disease</t>
  </si>
  <si>
    <t>Cardiac Cath For Other Non-Coronary Conditions</t>
  </si>
  <si>
    <t>Cardiac Arrest &amp; Shock</t>
  </si>
  <si>
    <t>Peripheral &amp; Oth Vascular Dis</t>
  </si>
  <si>
    <t>Angina Pect &amp; Atherosclerosis</t>
  </si>
  <si>
    <t>Cardiac Structural Dis</t>
  </si>
  <si>
    <t xml:space="preserve">Cardiac Arrhythmias </t>
  </si>
  <si>
    <t>Complic of CV Device or Proc</t>
  </si>
  <si>
    <t>Oth Circulatory Sys Diags</t>
  </si>
  <si>
    <t>Maj Stomach &amp; Esophag Procs</t>
  </si>
  <si>
    <t>Oth Stomach &amp; Esophag Procs</t>
  </si>
  <si>
    <t>Oth Small &amp; Large Bowel Procs</t>
  </si>
  <si>
    <t>Anal Procs</t>
  </si>
  <si>
    <t>Oth Hernia Procs</t>
  </si>
  <si>
    <t>Inguin, Fem &amp; Umbil Hernia Procs</t>
  </si>
  <si>
    <t>Oth Digestive &amp; Abdo Procs</t>
  </si>
  <si>
    <t>230-1</t>
  </si>
  <si>
    <t xml:space="preserve">Major Small Bowel Procedures	</t>
  </si>
  <si>
    <t>230-2</t>
  </si>
  <si>
    <t>230-3</t>
  </si>
  <si>
    <t>230-4</t>
  </si>
  <si>
    <t>231-1</t>
  </si>
  <si>
    <t xml:space="preserve">Major Large Bowel Procedures	</t>
  </si>
  <si>
    <t>231-2</t>
  </si>
  <si>
    <t>231-3</t>
  </si>
  <si>
    <t>231-4</t>
  </si>
  <si>
    <t>232-1</t>
  </si>
  <si>
    <t xml:space="preserve">Gastric Fundoplication	</t>
  </si>
  <si>
    <t>232-2</t>
  </si>
  <si>
    <t>232-3</t>
  </si>
  <si>
    <t>232-4</t>
  </si>
  <si>
    <t>233-1</t>
  </si>
  <si>
    <t>Appendectomy With Complex Prin Dx</t>
  </si>
  <si>
    <t>233-2</t>
  </si>
  <si>
    <t>233-3</t>
  </si>
  <si>
    <t>233-4</t>
  </si>
  <si>
    <t>234-1</t>
  </si>
  <si>
    <t>Appendectomy Without Complex Prin Dx</t>
  </si>
  <si>
    <t>234-2</t>
  </si>
  <si>
    <t>234-3</t>
  </si>
  <si>
    <t>234-4</t>
  </si>
  <si>
    <t>Digestive Malig</t>
  </si>
  <si>
    <t>Maj Esophageal Dis</t>
  </si>
  <si>
    <t>Oth Esophageal Dis</t>
  </si>
  <si>
    <t>Gastroint Vasc Insufficiency</t>
  </si>
  <si>
    <t>Maj Gastroint &amp; Peritoneal Inf</t>
  </si>
  <si>
    <t>Other Gastroenteritis, N &amp; V</t>
  </si>
  <si>
    <t>Complic of GI Device or Proc</t>
  </si>
  <si>
    <t>Oth &amp; Unspec GI Hemorrhage</t>
  </si>
  <si>
    <t>Oth Digestive Sys Diags</t>
  </si>
  <si>
    <t>Maj Pancreas &amp; Liver Procs</t>
  </si>
  <si>
    <t>Maj Biliary Tract Procs</t>
  </si>
  <si>
    <t>Cholecystectomy</t>
  </si>
  <si>
    <t>Oth Hepatobiliary &amp; Abdo Procs</t>
  </si>
  <si>
    <t>Hepatic Coma &amp; Oth Maj Liver Dis</t>
  </si>
  <si>
    <t>Malig of Hepatobiliary Sys</t>
  </si>
  <si>
    <t>Dis of Pancreas Exc Malig</t>
  </si>
  <si>
    <t>Oth Dis of The Liver</t>
  </si>
  <si>
    <t>Dis of Gallbladder</t>
  </si>
  <si>
    <t>Lumb Fusion for Back Curvature</t>
  </si>
  <si>
    <t>Lumb Fusion Exc Back Curvature</t>
  </si>
  <si>
    <t>Amput of Lower Limb Exc Toes</t>
  </si>
  <si>
    <t>Hip &amp; Femur Fracture Repair</t>
  </si>
  <si>
    <t>Other Significant Hip &amp; Femur Surgery</t>
  </si>
  <si>
    <t>Disc Excision &amp; Decompress</t>
  </si>
  <si>
    <t>Skin Graft for Connect Tis Diags</t>
  </si>
  <si>
    <t>Knee &amp; Lower Leg Procs Exc Foot</t>
  </si>
  <si>
    <t>Foot &amp; Toe Procs</t>
  </si>
  <si>
    <t>Shoulder, Upper Arm &amp; Forearm Procs Except Joint Replace</t>
  </si>
  <si>
    <t>Hand &amp; Wrist Procs</t>
  </si>
  <si>
    <t>Soft Tissue Procs</t>
  </si>
  <si>
    <t>Oth Muscskl &amp; Connect Tis Procs</t>
  </si>
  <si>
    <t>Cervical Spinal Fusion</t>
  </si>
  <si>
    <t>322-1</t>
  </si>
  <si>
    <t>Shoulder &amp; Elbow Joint Replacement</t>
  </si>
  <si>
    <t>322-2</t>
  </si>
  <si>
    <t>322-3</t>
  </si>
  <si>
    <t>322-4</t>
  </si>
  <si>
    <t>Fx of Pelvis Or Dislocation of Hip</t>
  </si>
  <si>
    <t>Fx &amp; Dislc Exc Femur, Pelvis, Back</t>
  </si>
  <si>
    <t xml:space="preserve">Muscskl Malig &amp; Pathol Fx </t>
  </si>
  <si>
    <t>Musculoskeletal Inf</t>
  </si>
  <si>
    <t>Connective Tissue Dis</t>
  </si>
  <si>
    <t>Oth Back &amp; Neck Dis, Fx &amp; Injuries</t>
  </si>
  <si>
    <t>Complic of Ortho Device Or Proc</t>
  </si>
  <si>
    <t>Oth Muscskl &amp; Connect Tis Diags</t>
  </si>
  <si>
    <t>Skin Graft for Cutaneous Diags</t>
  </si>
  <si>
    <t>Mastectomy Procs</t>
  </si>
  <si>
    <t>Breast Procs Exc Mastectomy</t>
  </si>
  <si>
    <t>Oth Cutaneous &amp; Related Procs</t>
  </si>
  <si>
    <t>Maj Skin Dis</t>
  </si>
  <si>
    <t>Malignant Breast Dis</t>
  </si>
  <si>
    <t>Cellulitis &amp; Other Skin Inf</t>
  </si>
  <si>
    <t>Trauma to Cutaneous Tissue</t>
  </si>
  <si>
    <t>Oth Cutaneous Tis &amp; Breast Dis</t>
  </si>
  <si>
    <t xml:space="preserve">Adrenal Procedures	</t>
  </si>
  <si>
    <t>Procs for Obesity</t>
  </si>
  <si>
    <t>Thyroid Procs</t>
  </si>
  <si>
    <t>Oth Procs for Metabolic Dis</t>
  </si>
  <si>
    <t>Nutritional Dis</t>
  </si>
  <si>
    <t>Hypovolemia</t>
  </si>
  <si>
    <t>Oth Endocrine Dis</t>
  </si>
  <si>
    <t>Other Non-Hypovolemic Electrolyte Dis</t>
  </si>
  <si>
    <t>426-1</t>
  </si>
  <si>
    <t xml:space="preserve">Non-Hypovolemic Sodium Disorders	</t>
  </si>
  <si>
    <t>426-2</t>
  </si>
  <si>
    <t>426-3</t>
  </si>
  <si>
    <t>426-4</t>
  </si>
  <si>
    <t>427-1</t>
  </si>
  <si>
    <t xml:space="preserve">Thyroid Disorders	</t>
  </si>
  <si>
    <t>427-2</t>
  </si>
  <si>
    <t>427-3</t>
  </si>
  <si>
    <t>427-4</t>
  </si>
  <si>
    <t>Kidney Transpl</t>
  </si>
  <si>
    <t>Maj Bladder Procs</t>
  </si>
  <si>
    <t>Kidney &amp; Urinary Procs for Malig</t>
  </si>
  <si>
    <t>Kidney &amp; Urinary Procs Nonmalig</t>
  </si>
  <si>
    <t xml:space="preserve">Renal Dialysis Access Device And Vessel Repair	</t>
  </si>
  <si>
    <t>Oth Bladder Procs</t>
  </si>
  <si>
    <t>Urethral Procs</t>
  </si>
  <si>
    <t>Oth Kidney &amp; Urinary Procs</t>
  </si>
  <si>
    <t>Kidney &amp; Urinary Tract Malig</t>
  </si>
  <si>
    <t>Kidney &amp; Urinary Tract Inf</t>
  </si>
  <si>
    <t>Urinary Stones &amp; Obstruction</t>
  </si>
  <si>
    <t>Complic Genitourin Dev Or Proc</t>
  </si>
  <si>
    <t xml:space="preserve">Oth Kidney &amp; Urinary Diags </t>
  </si>
  <si>
    <t>469-1</t>
  </si>
  <si>
    <t>Acute Kidney Injury</t>
  </si>
  <si>
    <t>469-2</t>
  </si>
  <si>
    <t>469-3</t>
  </si>
  <si>
    <t>469-4</t>
  </si>
  <si>
    <t>470-1</t>
  </si>
  <si>
    <t>Chronic Kidney Disease</t>
  </si>
  <si>
    <t>470-2</t>
  </si>
  <si>
    <t>470-3</t>
  </si>
  <si>
    <t>470-4</t>
  </si>
  <si>
    <t>Maj Male Pelvic Procs</t>
  </si>
  <si>
    <t xml:space="preserve">Penis, Testes &amp; Scrotal Procedures	</t>
  </si>
  <si>
    <t>Oth Male Reproductive Procs</t>
  </si>
  <si>
    <t>Malig, Male Reproductive Sys</t>
  </si>
  <si>
    <t>Male Reproduct Diags Exc Malig</t>
  </si>
  <si>
    <t>Radical Hysterectectomy</t>
  </si>
  <si>
    <t>Procs for Uterine/Adnexa Malig</t>
  </si>
  <si>
    <t>Uterine/Adnexa Procs Oth Malig</t>
  </si>
  <si>
    <t>Uterine/Adnexa Procs Non-Malig</t>
  </si>
  <si>
    <t>Fem Reproduct Reconstr Procs</t>
  </si>
  <si>
    <t>D&amp;C for Non-Obstetric Diags</t>
  </si>
  <si>
    <t>Oth Fem Reproductive Procs</t>
  </si>
  <si>
    <t>Uterine/Adnexa Procs Leiomyoma</t>
  </si>
  <si>
    <t>Female Reproductive Sys Malig</t>
  </si>
  <si>
    <t>Female Reproductive Sys Inf</t>
  </si>
  <si>
    <t>Menstrual &amp; Oth Fem Reprod Dis</t>
  </si>
  <si>
    <t>Cesarean Del</t>
  </si>
  <si>
    <t>Vag Del w Ster &amp;/or D&amp;C</t>
  </si>
  <si>
    <t>Vag Del w Proc Exc Ster &amp;/or D&amp;C</t>
  </si>
  <si>
    <t>D&amp;C for Obstetric Diags</t>
  </si>
  <si>
    <t>Ectopic Pregnancy Proc</t>
  </si>
  <si>
    <t>Oth O.R. Proc for Ob Diag Exc Del</t>
  </si>
  <si>
    <t>Vaginal Del</t>
  </si>
  <si>
    <t>Postpartum Diags w/o Proc</t>
  </si>
  <si>
    <t>Abortion w/o D&amp;C</t>
  </si>
  <si>
    <t>Oth Antepartum Diags</t>
  </si>
  <si>
    <t>Neo, Tsf&lt;5 Days, Not Born Here</t>
  </si>
  <si>
    <t>Neo, Tsf&lt;5 Days Old, Born Here</t>
  </si>
  <si>
    <t>Neo w ECMO</t>
  </si>
  <si>
    <t>Neo Bwt &lt;1500G w Maj Proc</t>
  </si>
  <si>
    <t>Neo Bwt &lt;500G Or &lt;24 wks</t>
  </si>
  <si>
    <t>Neo Bwt 500-749G w/o Maj Proc</t>
  </si>
  <si>
    <t>Neo Bwt 750-999G w/o Maj Proc</t>
  </si>
  <si>
    <t>Neo Bwt 1000-1249G w Maj Problem</t>
  </si>
  <si>
    <t xml:space="preserve">Neo Bwt 1000-1249G </t>
  </si>
  <si>
    <t>Neo Bwt 1250-1499G w Maj Problem</t>
  </si>
  <si>
    <t>Neo Bwt 1250-1499G</t>
  </si>
  <si>
    <t>Neo Bwt 1500-2499G w Maj Proc</t>
  </si>
  <si>
    <t>Neo Bwt 1500-1999G w Maj Anomaly</t>
  </si>
  <si>
    <t>Neo Bwt 1500-1999G Maj Resp Cond</t>
  </si>
  <si>
    <t>Neo Bwt 1500-1999G w Inf</t>
  </si>
  <si>
    <t>Neo Bwt 1500-1999G</t>
  </si>
  <si>
    <t>Neo Bwt 2000-2499G w Maj Anomaly</t>
  </si>
  <si>
    <t>Neo Bwt 2000-2499G Maj Resp Cond</t>
  </si>
  <si>
    <t>Neo Bwt 2000-2499G w Inf</t>
  </si>
  <si>
    <t>Neo Bwt 2000-2499G w Oth Sig Cond</t>
  </si>
  <si>
    <t>Norm Newborn, Bwt 2000-2499G</t>
  </si>
  <si>
    <t>Neo Bwt &gt;2499G w Maj CV Proc</t>
  </si>
  <si>
    <t>Neo Bwt &gt;2499G w Oth Maj Proc</t>
  </si>
  <si>
    <t>Neo Bwt &gt;2499G w Maj Anomaly</t>
  </si>
  <si>
    <t>Neo, Bwt &gt;2499G w Maj Resp Cond</t>
  </si>
  <si>
    <t>Neo Bwt &gt;2499G w Inf</t>
  </si>
  <si>
    <t>Neo Bwt &gt;2499G w Oth Sig Cond</t>
  </si>
  <si>
    <t>Normal Newborn, Bwt &gt;2499G</t>
  </si>
  <si>
    <t>Oth Procs of Blood &amp; Rel Organs</t>
  </si>
  <si>
    <t>Maj Hem/Immun Diag</t>
  </si>
  <si>
    <t>Coagulation &amp; Platelet Dis</t>
  </si>
  <si>
    <t>Oth Dis of Blood &amp; Rel Organs</t>
  </si>
  <si>
    <t>Maj O.R. Proc Lymphatic Neoplasm</t>
  </si>
  <si>
    <t>Oth O.R. Proc Lymphatic Neoplasm</t>
  </si>
  <si>
    <t>Lymphoma, Myeloma &amp; Non-Ac Leuk</t>
  </si>
  <si>
    <t>Radiothapy</t>
  </si>
  <si>
    <t>Lymphatic &amp; Oth Malig &amp; Neoplasms</t>
  </si>
  <si>
    <t>695-1</t>
  </si>
  <si>
    <t>Chemotherapy For Acute Leukemia</t>
  </si>
  <si>
    <t>695-2</t>
  </si>
  <si>
    <t>695-3</t>
  </si>
  <si>
    <t>695-4</t>
  </si>
  <si>
    <t>696-1</t>
  </si>
  <si>
    <t>Other Chemotherapy</t>
  </si>
  <si>
    <t>696-2</t>
  </si>
  <si>
    <t>696-3</t>
  </si>
  <si>
    <t>696-4</t>
  </si>
  <si>
    <t>Inf &amp; Parasit Dis Incl HIV w O.R. Proc</t>
  </si>
  <si>
    <t>Post-Op, Device Inf w O.R. Proc</t>
  </si>
  <si>
    <t>Septicemia &amp; Disseminated Inf</t>
  </si>
  <si>
    <t>Post-Op, Post-Trauma, Device Inf</t>
  </si>
  <si>
    <t>Oth Inf &amp; Parasit Diseases</t>
  </si>
  <si>
    <t>Mental Illness Diag w O.R. Proc</t>
  </si>
  <si>
    <t>Maj Depression</t>
  </si>
  <si>
    <t xml:space="preserve">Dis of Personality </t>
  </si>
  <si>
    <t>Bipolar Dis</t>
  </si>
  <si>
    <t>Depression Exc Maj Dep</t>
  </si>
  <si>
    <t>Adjust Dis &amp; Neuroses Exc Dep</t>
  </si>
  <si>
    <t>Organic Mental Health Disturb</t>
  </si>
  <si>
    <t>Behavioral Disorders</t>
  </si>
  <si>
    <t>Eating Dis</t>
  </si>
  <si>
    <t>Oth Mental Health Dis</t>
  </si>
  <si>
    <t>Drug &amp; Alcohol Abuse, AMA</t>
  </si>
  <si>
    <t>Alc &amp; Drug Dep w Rehab Or Detox</t>
  </si>
  <si>
    <t>Oth Drug Abuse &amp; Dependence</t>
  </si>
  <si>
    <t>792-1</t>
  </si>
  <si>
    <t xml:space="preserve">Extensive Or Procedures For Other Complications Of Treatment	</t>
  </si>
  <si>
    <t>792-2</t>
  </si>
  <si>
    <t>792-3</t>
  </si>
  <si>
    <t>792-4</t>
  </si>
  <si>
    <t>793-1</t>
  </si>
  <si>
    <t xml:space="preserve">Moderately Extensive Or Procedures For Other Complications Of Treatment	</t>
  </si>
  <si>
    <t>793-2</t>
  </si>
  <si>
    <t>793-3</t>
  </si>
  <si>
    <t>793-4</t>
  </si>
  <si>
    <t>794-1</t>
  </si>
  <si>
    <t xml:space="preserve">Non-Extensive Or Procedures For Other Complications Of Treatment	</t>
  </si>
  <si>
    <t>794-2</t>
  </si>
  <si>
    <t>794-3</t>
  </si>
  <si>
    <t>794-4</t>
  </si>
  <si>
    <t>810-1</t>
  </si>
  <si>
    <t xml:space="preserve">Hemorrhage Or Hematoma Due To Complication	</t>
  </si>
  <si>
    <t>810-2</t>
  </si>
  <si>
    <t>810-3</t>
  </si>
  <si>
    <t>810-4</t>
  </si>
  <si>
    <t>Oth Complics of Treatment</t>
  </si>
  <si>
    <t>Oth Inj And Poisoning Diags</t>
  </si>
  <si>
    <t>Toxic Eff of Non-Medicinal Subst</t>
  </si>
  <si>
    <t>817-1</t>
  </si>
  <si>
    <t xml:space="preserve">Overdose	</t>
  </si>
  <si>
    <t>817-2</t>
  </si>
  <si>
    <t>817-3</t>
  </si>
  <si>
    <t>817-4</t>
  </si>
  <si>
    <t>Ext 3Rd Deg Burns w Skin Graft</t>
  </si>
  <si>
    <t>Burns With Skin Graft Except Extensive 3Rd Degree Burns</t>
  </si>
  <si>
    <t>Ext Burns w/o Skin Graft</t>
  </si>
  <si>
    <t>Partial Thickness Burns W/O Skin Graft</t>
  </si>
  <si>
    <t>Proc w Diag of Rehab Or Other</t>
  </si>
  <si>
    <t xml:space="preserve">Signs, Symptoms &amp; Oth Factors </t>
  </si>
  <si>
    <t>Oth Aftercare &amp; Convalescence</t>
  </si>
  <si>
    <t>HIV w Mult Maj Related Cond</t>
  </si>
  <si>
    <t>HIV w Maj Related Cond</t>
  </si>
  <si>
    <t>HIV w Mult Sig Related Cond</t>
  </si>
  <si>
    <t>HIV</t>
  </si>
  <si>
    <t>Craniotomy for Mult Sig Trauma</t>
  </si>
  <si>
    <t>Ext Trunk Procs Mult Sig Trauma</t>
  </si>
  <si>
    <t>Muscskl Procs Mult Sig Trauma</t>
  </si>
  <si>
    <t>Mult Sig Trauma w/o O.R. Proc</t>
  </si>
  <si>
    <t>Ext Proc Unrel to Diag</t>
  </si>
  <si>
    <t>Mod Ext Proc Unrel to Diag</t>
  </si>
  <si>
    <t>Nonext Proc Unrel to Diag</t>
  </si>
  <si>
    <t>Principal Diag Invalid</t>
  </si>
  <si>
    <t>V.35 HSRV Casemix Relative Weight</t>
  </si>
  <si>
    <r>
      <t>9. This spreadsheet includes data obtained through the use of proprietary computer software created, owned and licensed by the 3M Company. All copyrights in and to the 3M</t>
    </r>
    <r>
      <rPr>
        <vertAlign val="superscript"/>
        <sz val="8"/>
        <color indexed="8"/>
        <rFont val="Arial"/>
        <family val="2"/>
      </rPr>
      <t>TM</t>
    </r>
    <r>
      <rPr>
        <sz val="8"/>
        <color indexed="8"/>
        <rFont val="Arial"/>
        <family val="2"/>
      </rPr>
      <t xml:space="preserve"> Software are owned by 3M. All rights reserved.</t>
    </r>
  </si>
  <si>
    <t>2. Average length of stay and casemix relative values were calculated from the Nationwide Inpatient Sample by 3M Health Information Systems for APR-DRG V.35.</t>
  </si>
  <si>
    <t xml:space="preserve">8. This calculator applies to general acute care hospitals. Specialty hospitals have a separate version of the calculator. Maryland hospitals are not paid by DRG. </t>
  </si>
  <si>
    <t>For each stay, the DRG base payment will be calculated as the DC specific relative weight for the specific APR-DRG times a hospital-specific DRG base rate (indirect medical education (IME) included).  For the relative weight, see the DRG table tab, column E.</t>
  </si>
  <si>
    <t>2) The District-wide base rate is established and used for each hospital. IME is added to the district-wide base price; IME varies by hospital, so the hospital-specific base rate will differ.</t>
  </si>
  <si>
    <t>DC Relative Weights</t>
  </si>
  <si>
    <t>Normal newborn adjustor</t>
  </si>
  <si>
    <t>Obstetric adjustor</t>
  </si>
  <si>
    <t>3. Average length of stay is the trimmed arithmetic value.</t>
  </si>
  <si>
    <t>Applied to neonate DRGs defined in tab 4-DRG Table</t>
  </si>
  <si>
    <t>Applied to pediatric mental health DRGs defined in tab 4-DRG Table</t>
  </si>
  <si>
    <t>Applied to obstetric DRGs defined in tab 4-DRG Table</t>
  </si>
  <si>
    <t>Applied to normal newborn DRGs defined in tab 4-DRG Table</t>
  </si>
  <si>
    <t>Medicaid Care Category</t>
  </si>
  <si>
    <t>Policy adjustor used (if applicable)</t>
  </si>
  <si>
    <t>Look up MCC from DRG table</t>
  </si>
  <si>
    <t>Calculated transfer/outlier payment adjustment</t>
  </si>
  <si>
    <t>6) Specialty hospitals are not represented in this calculator.</t>
  </si>
  <si>
    <t>Does discharge status = 02, 05, 63, 65, 66, 82, 85, 91, 93, 94?</t>
  </si>
  <si>
    <t>Effective 10/1/2020</t>
  </si>
  <si>
    <t>Effective for Discharges at General Acute Care Hospitals from 10/1/2020 to 9/30/2021</t>
  </si>
  <si>
    <t>Pediatric miscellaneous adjustor</t>
  </si>
  <si>
    <t>Pediatric respiratory adjustor</t>
  </si>
  <si>
    <t>Applied to ped misc DRGs defined in tab 4-DRG Table</t>
  </si>
  <si>
    <t>Applied to ped resp DRGs defined in tab 4-DRG Table</t>
  </si>
  <si>
    <t xml:space="preserve">A "Frequently Asked Questions" document is available at  https://dhcf.dc.gov/page/rates-and-reimbursements, and is essential in understanding the payment method.  </t>
  </si>
  <si>
    <t xml:space="preserve">Indicates information to be input by the user (cells E7-E18).  
Look for an estimate of final payment in Cells E69 and E72. </t>
  </si>
  <si>
    <t xml:space="preserve">Indicates payment policy parameters set by Medicaid (cells E20-E31).  </t>
  </si>
  <si>
    <t>4. The DRG weights are from column E "DC Relative Weights".  For October 1, 2020, there is no difference between the HSRV relative weights and the DC specific relative weights.</t>
  </si>
  <si>
    <t>IF E40="Yes", then if (E9 &gt; E23), "Yes", else "No", else "N/A"</t>
  </si>
  <si>
    <t>IF E40="Yes", then if (E7&gt;E24), then "Yes", else "No", else "N/A"</t>
  </si>
  <si>
    <t>IF E41 or E42="Yes", (E9*E25), else 0</t>
  </si>
  <si>
    <t xml:space="preserve">Payment relative weight (E37) times hospital-specific base price w/IME (E15) </t>
  </si>
  <si>
    <t>IF E48 ="N/A" then ,"N/A", else if (E48&lt;E45), then "Yes" else "No"</t>
  </si>
  <si>
    <t>IF E49= "Yes", then E48,  else E45</t>
  </si>
  <si>
    <t>IF E52 &gt; E50  then "Loss" else "Gain"</t>
  </si>
  <si>
    <t>IF E53 = "Loss",  then est. cost minus allowed amount (E52-E50), else "N/A"</t>
  </si>
  <si>
    <t>IF E53 = "Loss",  then if loss &gt; threshold (E55 &gt; E20), then  "Yes", else "No", else "N/A"</t>
  </si>
  <si>
    <t xml:space="preserve">IF E56 = "Yes",  then if loss is less than high-cost outlier threshold (E55&lt;E20), then zero, else loss greater than high-cost threshold is multiplied times marginal cost threshold ((E55-E20)*E22), else 0   </t>
  </si>
  <si>
    <t>IF E53="Gain", then (E50-E52), else"N/A"</t>
  </si>
  <si>
    <t>IF E53="Gain", then if gain&gt; threshold (E59&gt;E21), then "Yes", else "No", else "N/A"</t>
  </si>
  <si>
    <t>IF E60="Yes",  then base payment(E45)/nat. ALOS (E38) times LOS ((E9)+1), else "NA"</t>
  </si>
  <si>
    <t>IF E61 ="N/A" then ,"N/A", else if (E61&lt;E45), then "Yes" else "No"</t>
  </si>
  <si>
    <t>IF E62="Yes", then pay transfer adjustment (E61), else E50</t>
  </si>
  <si>
    <t>IF E53="Loss", then allowed amount + high side outlier payment (E50+E57), else low-side outlier payment (E63)</t>
  </si>
  <si>
    <t xml:space="preserve">If interim claim (E43&gt;0), then interim claim (E43) amount as payment amount.  Otherwise, subtract other health coverage (E67) and patient share of cost (E68) from allowed amount (E65) to obtain payment amount. </t>
  </si>
  <si>
    <t>E72=E69+E70+E71, unless interim claim, in which case E72=E43</t>
  </si>
  <si>
    <t>Skip to E72 for final interim claim payment amount</t>
  </si>
  <si>
    <t xml:space="preserve">This file is designed to enable interested parties to estimate payment under an APR-DRG payment method for inpatient fee-for-service stays covered by DC Medicaid.  This calculator can be used for discharges on and after October 1, 2020. The "Calculator" sheet incorporates the pricing logic for the DRG base payment, cost outlier payments, etc. The "DRG Table" sheet shows information specific to each APR-DRG. </t>
  </si>
  <si>
    <t>Assign policy adjustor value depending on pediatric, neonate or normal newborn MCC</t>
  </si>
  <si>
    <t>Casemix relative weight (E34) times policy adjustor (E36)</t>
  </si>
  <si>
    <t>IF E47="Yes", then base payment(E45)/nat. ALOS (E38) times LOS (E9+1), else "NA"</t>
  </si>
  <si>
    <t>4) Out of District (OOD) hospitals receive the District-wide DRG base rate with no IME addition to the base rate, or direct medical education (DME) or capital add-on.</t>
  </si>
  <si>
    <t>In September 2020, DHCF advised each hospital of its calculated FY21 DRG base rate and add-ons.</t>
  </si>
  <si>
    <t>1) A District-wide DRG base rate of $13,690, set to achieve the overall budget target for fee-for-service DC Medicaid inpatient general acute care. Note that United Medical Center receives a 2% increase to the base rate due to its primary location being in an economic development zone (EDZ).</t>
  </si>
  <si>
    <t>5.  "Pediatric" is defined as under age 21. The Pediatric Mental Health adjustor applies to all stays within that MCC (see column J). The Neonate adjustor applies to all neonate MCCs. The Pediatric Misc policy adjustor applies to all pediatric misc stays, and the Pediatric Respiratory policy adjustor applies to all stays in that MCC. The Obstetric policy adjustor applies to all obstetric MCCs and the Normal Newborn policy adjustor applies to normal newborn MCCs.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</si>
</sst>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_(* #,##0.0000_);_(* \(#,##0.0000\);_(* &quot;-&quot;??_);_(@_)"/>
    <numFmt numFmtId="167" formatCode="0.0_);[Red]\(0.0\)"/>
    <numFmt numFmtId="168" formatCode="&quot;$&quot;#,##0"/>
    <numFmt numFmtId="169" formatCode="0.00000"/>
    <numFmt numFmtId="170" formatCode="#,##0.00000_);\(#,##0.00000\)"/>
    <numFmt numFmtId="171" formatCode="[$-409]mmmm\ d\,\ yyyy;@"/>
    <numFmt numFmtId="172" formatCode="0.0000"/>
  </numFmts>
  <fonts count="103" x14ac:knownFonts="1">
    <font>
      <sz val="10"/>
      <name val="Arial"/>
    </font>
    <font>
      <sz val="8"/>
      <color theme="1"/>
      <name val="Arial"/>
      <family val="2"/>
    </font>
    <font>
      <sz val="8"/>
      <color theme="1"/>
      <name val="Arial"/>
      <family val="2"/>
    </font>
    <font>
      <sz val="11"/>
      <color theme="1"/>
      <name val="Calibri"/>
      <family val="2"/>
      <scheme val="minor"/>
    </font>
    <font>
      <sz val="10"/>
      <name val="Arial"/>
      <family val="2"/>
    </font>
    <font>
      <sz val="10"/>
      <color indexed="8"/>
      <name val="Arial"/>
      <family val="2"/>
    </font>
    <font>
      <sz val="8"/>
      <name val="Arial"/>
      <family val="2"/>
    </font>
    <font>
      <sz val="10"/>
      <name val="Arial"/>
      <family val="2"/>
    </font>
    <font>
      <sz val="10"/>
      <name val="Arial"/>
      <family val="2"/>
    </font>
    <font>
      <sz val="11"/>
      <color indexed="8"/>
      <name val="Arial Narrow"/>
      <family val="2"/>
    </font>
    <font>
      <b/>
      <sz val="10"/>
      <color indexed="9"/>
      <name val="Arial"/>
      <family val="2"/>
    </font>
    <font>
      <b/>
      <sz val="10"/>
      <name val="Arial"/>
      <family val="2"/>
    </font>
    <font>
      <b/>
      <i/>
      <sz val="10"/>
      <color indexed="9"/>
      <name val="Arial"/>
      <family val="2"/>
    </font>
    <font>
      <sz val="10"/>
      <color indexed="9"/>
      <name val="Arial"/>
      <family val="2"/>
    </font>
    <font>
      <b/>
      <i/>
      <sz val="10"/>
      <color indexed="8"/>
      <name val="Arial Narrow"/>
      <family val="2"/>
    </font>
    <font>
      <b/>
      <i/>
      <vertAlign val="superscript"/>
      <sz val="10"/>
      <color indexed="8"/>
      <name val="Arial Narrow"/>
      <family val="2"/>
    </font>
    <font>
      <b/>
      <sz val="20"/>
      <color indexed="9"/>
      <name val="Arial"/>
      <family val="2"/>
    </font>
    <font>
      <sz val="11"/>
      <color indexed="8"/>
      <name val="Arial"/>
      <family val="2"/>
    </font>
    <font>
      <u/>
      <sz val="10"/>
      <color indexed="12"/>
      <name val="Arial"/>
      <family val="2"/>
    </font>
    <font>
      <b/>
      <sz val="18"/>
      <color indexed="56"/>
      <name val="Cambria"/>
      <family val="2"/>
    </font>
    <font>
      <b/>
      <sz val="10"/>
      <color indexed="8"/>
      <name val="Arial"/>
      <family val="2"/>
    </font>
    <font>
      <sz val="10"/>
      <color indexed="8"/>
      <name val="Arial Narrow"/>
      <family val="2"/>
    </font>
    <font>
      <sz val="11"/>
      <color indexed="8"/>
      <name val="Arial"/>
      <family val="2"/>
    </font>
    <font>
      <sz val="11"/>
      <color indexed="8"/>
      <name val="Arial Narrow"/>
      <family val="2"/>
    </font>
    <font>
      <sz val="10"/>
      <color indexed="8"/>
      <name val="Arial"/>
      <family val="2"/>
    </font>
    <font>
      <sz val="10"/>
      <color indexed="9"/>
      <name val="Arial"/>
      <family val="2"/>
    </font>
    <font>
      <b/>
      <sz val="10"/>
      <color indexed="9"/>
      <name val="Arial"/>
      <family val="2"/>
    </font>
    <font>
      <b/>
      <i/>
      <sz val="10"/>
      <color indexed="8"/>
      <name val="Arial"/>
      <family val="2"/>
    </font>
    <font>
      <b/>
      <sz val="10"/>
      <color indexed="8"/>
      <name val="Arial"/>
      <family val="2"/>
    </font>
    <font>
      <i/>
      <sz val="10"/>
      <color indexed="8"/>
      <name val="Arial"/>
      <family val="2"/>
    </font>
    <font>
      <i/>
      <sz val="10"/>
      <color indexed="9"/>
      <name val="Arial"/>
      <family val="2"/>
    </font>
    <font>
      <sz val="11"/>
      <color indexed="8"/>
      <name val="Calibri"/>
      <family val="2"/>
    </font>
    <font>
      <sz val="11"/>
      <color indexed="8"/>
      <name val="Calibri"/>
      <family val="2"/>
    </font>
    <font>
      <sz val="10"/>
      <name val="Xerox Sans"/>
      <family val="3"/>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10"/>
      <name val="MS Sans Serif"/>
      <family val="2"/>
    </font>
    <font>
      <sz val="10"/>
      <color theme="1"/>
      <name val="Arial Narrow"/>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7"/>
      <color rgb="FF000000"/>
      <name val="Arial"/>
      <family val="2"/>
    </font>
    <font>
      <i/>
      <sz val="11"/>
      <color rgb="FF7F7F7F"/>
      <name val="Calibri"/>
      <family val="2"/>
      <scheme val="minor"/>
    </font>
    <font>
      <u/>
      <sz val="10"/>
      <color rgb="FF004488"/>
      <name val="Arial"/>
      <family val="2"/>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u/>
      <sz val="10"/>
      <color rgb="FF0066AA"/>
      <name val="Arial"/>
      <family val="2"/>
    </font>
    <font>
      <u/>
      <sz val="12.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Arial"/>
      <family val="2"/>
    </font>
    <font>
      <sz val="11"/>
      <color theme="1"/>
      <name val="Arial"/>
      <family val="2"/>
    </font>
    <font>
      <sz val="11"/>
      <color theme="1"/>
      <name val="Arial Narrow"/>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00B050"/>
      <name val="Arial"/>
      <family val="2"/>
    </font>
    <font>
      <sz val="10"/>
      <color theme="5" tint="0.39997558519241921"/>
      <name val="Arial"/>
      <family val="2"/>
    </font>
    <font>
      <sz val="10"/>
      <color rgb="FFFF0000"/>
      <name val="Arial"/>
      <family val="2"/>
    </font>
    <font>
      <b/>
      <sz val="10"/>
      <color theme="0"/>
      <name val="Arial"/>
      <family val="2"/>
    </font>
    <font>
      <b/>
      <sz val="10"/>
      <color theme="1"/>
      <name val="Arial"/>
      <family val="2"/>
    </font>
    <font>
      <b/>
      <sz val="16"/>
      <name val="Arial"/>
      <family val="2"/>
    </font>
    <font>
      <i/>
      <sz val="10"/>
      <name val="Arial"/>
      <family val="2"/>
    </font>
    <font>
      <b/>
      <sz val="8"/>
      <color theme="0"/>
      <name val="Arial"/>
      <family val="2"/>
    </font>
    <font>
      <sz val="8"/>
      <color indexed="8"/>
      <name val="Arial"/>
      <family val="2"/>
    </font>
    <font>
      <b/>
      <sz val="8"/>
      <color indexed="9"/>
      <name val="Arial"/>
      <family val="2"/>
    </font>
    <font>
      <b/>
      <sz val="8"/>
      <name val="Arial"/>
      <family val="2"/>
    </font>
    <font>
      <vertAlign val="superscript"/>
      <sz val="8"/>
      <color indexed="8"/>
      <name val="Arial"/>
      <family val="2"/>
    </font>
    <font>
      <sz val="10"/>
      <color theme="0"/>
      <name val="Arial"/>
      <family val="2"/>
    </font>
    <font>
      <u/>
      <sz val="10"/>
      <color theme="10"/>
      <name val="Arial"/>
      <family val="2"/>
    </font>
  </fonts>
  <fills count="6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6"/>
        <bgColor indexed="64"/>
      </patternFill>
    </fill>
    <fill>
      <patternFill patternType="solid">
        <fgColor indexed="8"/>
        <bgColor indexed="64"/>
      </patternFill>
    </fill>
    <fill>
      <patternFill patternType="solid">
        <fgColor indexed="36"/>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2F2F2"/>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55585A"/>
        <bgColor indexed="64"/>
      </patternFill>
    </fill>
    <fill>
      <patternFill patternType="solid">
        <fgColor rgb="FFAAAFB9"/>
        <bgColor indexed="64"/>
      </patternFill>
    </fill>
    <fill>
      <patternFill patternType="solid">
        <fgColor rgb="FFDADDDC"/>
        <bgColor indexed="64"/>
      </patternFill>
    </fill>
    <fill>
      <patternFill patternType="solid">
        <fgColor rgb="FF55585A"/>
        <bgColor indexed="0"/>
      </patternFill>
    </fill>
    <fill>
      <patternFill patternType="solid">
        <fgColor theme="0"/>
        <bgColor indexed="64"/>
      </patternFill>
    </fill>
    <fill>
      <patternFill patternType="solid">
        <fgColor theme="9" tint="0.39997558519241921"/>
        <bgColor indexed="64"/>
      </patternFill>
    </fill>
  </fills>
  <borders count="6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9"/>
      </top>
      <bottom style="thin">
        <color indexed="9"/>
      </bottom>
      <diagonal/>
    </border>
    <border>
      <left/>
      <right/>
      <top/>
      <bottom style="thin">
        <color indexed="9"/>
      </bottom>
      <diagonal/>
    </border>
    <border>
      <left style="thin">
        <color indexed="9"/>
      </left>
      <right/>
      <top style="thin">
        <color indexed="9"/>
      </top>
      <bottom style="thin">
        <color indexed="9"/>
      </bottom>
      <diagonal/>
    </border>
    <border>
      <left/>
      <right/>
      <top style="thin">
        <color indexed="9"/>
      </top>
      <bottom/>
      <diagonal/>
    </border>
    <border>
      <left/>
      <right style="thin">
        <color indexed="9"/>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7053AA"/>
      </left>
      <right style="thin">
        <color rgb="FF7053AA"/>
      </right>
      <top style="thin">
        <color rgb="FF7053AA"/>
      </top>
      <bottom style="medium">
        <color rgb="FF7053AA"/>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style="thin">
        <color rgb="FF7053AA"/>
      </right>
      <top/>
      <bottom/>
      <diagonal/>
    </border>
    <border>
      <left/>
      <right/>
      <top style="thin">
        <color theme="4"/>
      </top>
      <bottom style="double">
        <color theme="4"/>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style="thin">
        <color theme="0"/>
      </left>
      <right/>
      <top style="thin">
        <color indexed="9"/>
      </top>
      <bottom style="thin">
        <color indexed="9"/>
      </bottom>
      <diagonal/>
    </border>
    <border>
      <left style="thin">
        <color rgb="FF7053AA"/>
      </left>
      <right/>
      <top style="thin">
        <color rgb="FF7053AA"/>
      </top>
      <bottom/>
      <diagonal/>
    </border>
    <border>
      <left style="thin">
        <color theme="0"/>
      </left>
      <right/>
      <top style="thin">
        <color theme="0"/>
      </top>
      <bottom/>
      <diagonal/>
    </border>
    <border>
      <left/>
      <right/>
      <top style="thin">
        <color theme="0"/>
      </top>
      <bottom/>
      <diagonal/>
    </border>
    <border>
      <left style="thin">
        <color rgb="FF55585A"/>
      </left>
      <right/>
      <top style="thin">
        <color rgb="FF55585A"/>
      </top>
      <bottom/>
      <diagonal/>
    </border>
    <border>
      <left/>
      <right/>
      <top style="thin">
        <color rgb="FF55585A"/>
      </top>
      <bottom/>
      <diagonal/>
    </border>
    <border>
      <left/>
      <right style="thin">
        <color rgb="FF55585A"/>
      </right>
      <top style="thin">
        <color rgb="FF55585A"/>
      </top>
      <bottom/>
      <diagonal/>
    </border>
    <border>
      <left style="thin">
        <color rgb="FF55585A"/>
      </left>
      <right/>
      <top/>
      <bottom style="thin">
        <color rgb="FF55585A"/>
      </bottom>
      <diagonal/>
    </border>
    <border>
      <left/>
      <right/>
      <top/>
      <bottom style="thin">
        <color rgb="FF55585A"/>
      </bottom>
      <diagonal/>
    </border>
    <border>
      <left/>
      <right style="thin">
        <color rgb="FF55585A"/>
      </right>
      <top/>
      <bottom style="thin">
        <color rgb="FF55585A"/>
      </bottom>
      <diagonal/>
    </border>
    <border>
      <left style="thin">
        <color rgb="FF55585A"/>
      </left>
      <right/>
      <top/>
      <bottom/>
      <diagonal/>
    </border>
    <border>
      <left/>
      <right style="thin">
        <color rgb="FF55585A"/>
      </right>
      <top/>
      <bottom/>
      <diagonal/>
    </border>
    <border>
      <left style="thin">
        <color rgb="FF7053AA"/>
      </left>
      <right/>
      <top style="thin">
        <color rgb="FF55585A"/>
      </top>
      <bottom/>
      <diagonal/>
    </border>
    <border>
      <left/>
      <right style="thin">
        <color rgb="FF55585A"/>
      </right>
      <top style="thin">
        <color theme="0"/>
      </top>
      <bottom/>
      <diagonal/>
    </border>
    <border>
      <left/>
      <right style="thin">
        <color rgb="FF55585A"/>
      </right>
      <top style="thin">
        <color indexed="9"/>
      </top>
      <bottom style="thin">
        <color indexed="9"/>
      </bottom>
      <diagonal/>
    </border>
    <border>
      <left/>
      <right style="thin">
        <color rgb="FF55585A"/>
      </right>
      <top/>
      <bottom style="thin">
        <color theme="0"/>
      </bottom>
      <diagonal/>
    </border>
    <border>
      <left style="medium">
        <color indexed="64"/>
      </left>
      <right style="medium">
        <color indexed="64"/>
      </right>
      <top style="medium">
        <color indexed="64"/>
      </top>
      <bottom style="thin">
        <color rgb="FF55585A"/>
      </bottom>
      <diagonal/>
    </border>
    <border>
      <left style="thin">
        <color rgb="FF55585A"/>
      </left>
      <right/>
      <top style="thin">
        <color rgb="FF55585A"/>
      </top>
      <bottom style="thin">
        <color rgb="FF55585A"/>
      </bottom>
      <diagonal/>
    </border>
    <border>
      <left/>
      <right/>
      <top style="thin">
        <color rgb="FF55585A"/>
      </top>
      <bottom style="thin">
        <color rgb="FF55585A"/>
      </bottom>
      <diagonal/>
    </border>
    <border>
      <left/>
      <right style="thin">
        <color rgb="FF55585A"/>
      </right>
      <top style="thin">
        <color rgb="FF55585A"/>
      </top>
      <bottom style="thin">
        <color rgb="FF55585A"/>
      </bottom>
      <diagonal/>
    </border>
    <border>
      <left style="thin">
        <color rgb="FF55585A"/>
      </left>
      <right style="thin">
        <color rgb="FF55585A"/>
      </right>
      <top style="thin">
        <color rgb="FF55585A"/>
      </top>
      <bottom/>
      <diagonal/>
    </border>
    <border>
      <left style="thin">
        <color rgb="FF55585A"/>
      </left>
      <right style="thin">
        <color rgb="FF55585A"/>
      </right>
      <top/>
      <bottom/>
      <diagonal/>
    </border>
    <border>
      <left style="thin">
        <color rgb="FF55585A"/>
      </left>
      <right style="thin">
        <color rgb="FF55585A"/>
      </right>
      <top/>
      <bottom style="thin">
        <color rgb="FF55585A"/>
      </bottom>
      <diagonal/>
    </border>
    <border>
      <left style="thin">
        <color indexed="9"/>
      </left>
      <right/>
      <top style="thin">
        <color rgb="FF55585A"/>
      </top>
      <bottom style="thin">
        <color indexed="9"/>
      </bottom>
      <diagonal/>
    </border>
    <border>
      <left/>
      <right style="thin">
        <color rgb="FF55585A"/>
      </right>
      <top style="thin">
        <color rgb="FF55585A"/>
      </top>
      <bottom style="thin">
        <color indexed="9"/>
      </bottom>
      <diagonal/>
    </border>
    <border>
      <left style="thin">
        <color indexed="9"/>
      </left>
      <right style="thin">
        <color indexed="9"/>
      </right>
      <top/>
      <bottom style="thin">
        <color indexed="64"/>
      </bottom>
      <diagonal/>
    </border>
    <border>
      <left style="thin">
        <color rgb="FF55585A"/>
      </left>
      <right style="thin">
        <color theme="0"/>
      </right>
      <top style="thin">
        <color rgb="FF55585A"/>
      </top>
      <bottom/>
      <diagonal/>
    </border>
    <border>
      <left style="thin">
        <color theme="0"/>
      </left>
      <right style="thin">
        <color theme="0"/>
      </right>
      <top style="thin">
        <color rgb="FF55585A"/>
      </top>
      <bottom/>
      <diagonal/>
    </border>
    <border>
      <left style="thin">
        <color theme="0"/>
      </left>
      <right style="thin">
        <color indexed="9"/>
      </right>
      <top style="thin">
        <color rgb="FF55585A"/>
      </top>
      <bottom/>
      <diagonal/>
    </border>
    <border>
      <left style="thin">
        <color rgb="FF55585A"/>
      </left>
      <right style="thin">
        <color theme="0"/>
      </right>
      <top/>
      <bottom style="thin">
        <color rgb="FF55585A"/>
      </bottom>
      <diagonal/>
    </border>
    <border>
      <left style="thin">
        <color theme="0"/>
      </left>
      <right style="thin">
        <color theme="0"/>
      </right>
      <top/>
      <bottom style="thin">
        <color rgb="FF55585A"/>
      </bottom>
      <diagonal/>
    </border>
    <border>
      <left style="thin">
        <color theme="0"/>
      </left>
      <right style="thin">
        <color indexed="9"/>
      </right>
      <top/>
      <bottom style="thin">
        <color rgb="FF55585A"/>
      </bottom>
      <diagonal/>
    </border>
    <border>
      <left style="thin">
        <color indexed="9"/>
      </left>
      <right style="thin">
        <color indexed="9"/>
      </right>
      <top style="thin">
        <color indexed="9"/>
      </top>
      <bottom style="thin">
        <color rgb="FF55585A"/>
      </bottom>
      <diagonal/>
    </border>
    <border>
      <left style="thin">
        <color indexed="9"/>
      </left>
      <right style="thin">
        <color rgb="FF55585A"/>
      </right>
      <top style="thin">
        <color indexed="9"/>
      </top>
      <bottom style="thin">
        <color rgb="FF55585A"/>
      </bottom>
      <diagonal/>
    </border>
  </borders>
  <cellStyleXfs count="836">
    <xf numFmtId="0" fontId="0" fillId="0" borderId="0"/>
    <xf numFmtId="0" fontId="32" fillId="2" borderId="0" applyNumberFormat="0" applyBorder="0" applyAlignment="0" applyProtection="0"/>
    <xf numFmtId="0" fontId="64" fillId="28" borderId="0" applyNumberFormat="0" applyBorder="0" applyAlignment="0" applyProtection="0"/>
    <xf numFmtId="0" fontId="32" fillId="2" borderId="0" applyNumberFormat="0" applyBorder="0" applyAlignment="0" applyProtection="0"/>
    <xf numFmtId="0" fontId="5" fillId="2" borderId="0" applyNumberFormat="0" applyBorder="0" applyAlignment="0" applyProtection="0"/>
    <xf numFmtId="0" fontId="32" fillId="3" borderId="0" applyNumberFormat="0" applyBorder="0" applyAlignment="0" applyProtection="0"/>
    <xf numFmtId="0" fontId="64" fillId="29" borderId="0" applyNumberFormat="0" applyBorder="0" applyAlignment="0" applyProtection="0"/>
    <xf numFmtId="0" fontId="32" fillId="3" borderId="0" applyNumberFormat="0" applyBorder="0" applyAlignment="0" applyProtection="0"/>
    <xf numFmtId="0" fontId="5" fillId="3" borderId="0" applyNumberFormat="0" applyBorder="0" applyAlignment="0" applyProtection="0"/>
    <xf numFmtId="0" fontId="32" fillId="4" borderId="0" applyNumberFormat="0" applyBorder="0" applyAlignment="0" applyProtection="0"/>
    <xf numFmtId="0" fontId="64" fillId="30" borderId="0" applyNumberFormat="0" applyBorder="0" applyAlignment="0" applyProtection="0"/>
    <xf numFmtId="0" fontId="32" fillId="4" borderId="0" applyNumberFormat="0" applyBorder="0" applyAlignment="0" applyProtection="0"/>
    <xf numFmtId="0" fontId="5" fillId="4" borderId="0" applyNumberFormat="0" applyBorder="0" applyAlignment="0" applyProtection="0"/>
    <xf numFmtId="0" fontId="32" fillId="5" borderId="0" applyNumberFormat="0" applyBorder="0" applyAlignment="0" applyProtection="0"/>
    <xf numFmtId="0" fontId="64" fillId="31" borderId="0" applyNumberFormat="0" applyBorder="0" applyAlignment="0" applyProtection="0"/>
    <xf numFmtId="0" fontId="32" fillId="5" borderId="0" applyNumberFormat="0" applyBorder="0" applyAlignment="0" applyProtection="0"/>
    <xf numFmtId="0" fontId="5" fillId="5" borderId="0" applyNumberFormat="0" applyBorder="0" applyAlignment="0" applyProtection="0"/>
    <xf numFmtId="0" fontId="64" fillId="31" borderId="0" applyNumberFormat="0" applyBorder="0" applyAlignment="0" applyProtection="0"/>
    <xf numFmtId="0" fontId="32" fillId="6" borderId="0" applyNumberFormat="0" applyBorder="0" applyAlignment="0" applyProtection="0"/>
    <xf numFmtId="0" fontId="64" fillId="32" borderId="0" applyNumberFormat="0" applyBorder="0" applyAlignment="0" applyProtection="0"/>
    <xf numFmtId="0" fontId="32" fillId="6" borderId="0" applyNumberFormat="0" applyBorder="0" applyAlignment="0" applyProtection="0"/>
    <xf numFmtId="0" fontId="5" fillId="6" borderId="0" applyNumberFormat="0" applyBorder="0" applyAlignment="0" applyProtection="0"/>
    <xf numFmtId="0" fontId="32" fillId="7" borderId="0" applyNumberFormat="0" applyBorder="0" applyAlignment="0" applyProtection="0"/>
    <xf numFmtId="0" fontId="64" fillId="33" borderId="0" applyNumberFormat="0" applyBorder="0" applyAlignment="0" applyProtection="0"/>
    <xf numFmtId="0" fontId="32" fillId="7" borderId="0" applyNumberFormat="0" applyBorder="0" applyAlignment="0" applyProtection="0"/>
    <xf numFmtId="0" fontId="5" fillId="7" borderId="0" applyNumberFormat="0" applyBorder="0" applyAlignment="0" applyProtection="0"/>
    <xf numFmtId="0" fontId="32" fillId="8" borderId="0" applyNumberFormat="0" applyBorder="0" applyAlignment="0" applyProtection="0"/>
    <xf numFmtId="0" fontId="64" fillId="34" borderId="0" applyNumberFormat="0" applyBorder="0" applyAlignment="0" applyProtection="0"/>
    <xf numFmtId="0" fontId="32" fillId="8" borderId="0" applyNumberFormat="0" applyBorder="0" applyAlignment="0" applyProtection="0"/>
    <xf numFmtId="0" fontId="5" fillId="8" borderId="0" applyNumberFormat="0" applyBorder="0" applyAlignment="0" applyProtection="0"/>
    <xf numFmtId="0" fontId="32" fillId="9" borderId="0" applyNumberFormat="0" applyBorder="0" applyAlignment="0" applyProtection="0"/>
    <xf numFmtId="0" fontId="64" fillId="35" borderId="0" applyNumberFormat="0" applyBorder="0" applyAlignment="0" applyProtection="0"/>
    <xf numFmtId="0" fontId="32" fillId="9" borderId="0" applyNumberFormat="0" applyBorder="0" applyAlignment="0" applyProtection="0"/>
    <xf numFmtId="0" fontId="5" fillId="9" borderId="0" applyNumberFormat="0" applyBorder="0" applyAlignment="0" applyProtection="0"/>
    <xf numFmtId="0" fontId="32" fillId="10" borderId="0" applyNumberFormat="0" applyBorder="0" applyAlignment="0" applyProtection="0"/>
    <xf numFmtId="0" fontId="64" fillId="36"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5" borderId="0" applyNumberFormat="0" applyBorder="0" applyAlignment="0" applyProtection="0"/>
    <xf numFmtId="0" fontId="64" fillId="37" borderId="0" applyNumberFormat="0" applyBorder="0" applyAlignment="0" applyProtection="0"/>
    <xf numFmtId="0" fontId="32" fillId="5" borderId="0" applyNumberFormat="0" applyBorder="0" applyAlignment="0" applyProtection="0"/>
    <xf numFmtId="0" fontId="5" fillId="5" borderId="0" applyNumberFormat="0" applyBorder="0" applyAlignment="0" applyProtection="0"/>
    <xf numFmtId="0" fontId="32" fillId="8" borderId="0" applyNumberFormat="0" applyBorder="0" applyAlignment="0" applyProtection="0"/>
    <xf numFmtId="0" fontId="64" fillId="38" borderId="0" applyNumberFormat="0" applyBorder="0" applyAlignment="0" applyProtection="0"/>
    <xf numFmtId="0" fontId="32" fillId="8" borderId="0" applyNumberFormat="0" applyBorder="0" applyAlignment="0" applyProtection="0"/>
    <xf numFmtId="0" fontId="5" fillId="8" borderId="0" applyNumberFormat="0" applyBorder="0" applyAlignment="0" applyProtection="0"/>
    <xf numFmtId="0" fontId="32" fillId="11" borderId="0" applyNumberFormat="0" applyBorder="0" applyAlignment="0" applyProtection="0"/>
    <xf numFmtId="0" fontId="64" fillId="39"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5" fillId="12" borderId="0" applyNumberFormat="0" applyBorder="0" applyAlignment="0" applyProtection="0"/>
    <xf numFmtId="0" fontId="65" fillId="40" borderId="0" applyNumberFormat="0" applyBorder="0" applyAlignment="0" applyProtection="0"/>
    <xf numFmtId="0" fontId="35" fillId="12" borderId="0" applyNumberFormat="0" applyBorder="0" applyAlignment="0" applyProtection="0"/>
    <xf numFmtId="0" fontId="13" fillId="12" borderId="0" applyNumberFormat="0" applyBorder="0" applyAlignment="0" applyProtection="0"/>
    <xf numFmtId="0" fontId="35" fillId="9" borderId="0" applyNumberFormat="0" applyBorder="0" applyAlignment="0" applyProtection="0"/>
    <xf numFmtId="0" fontId="65" fillId="41" borderId="0" applyNumberFormat="0" applyBorder="0" applyAlignment="0" applyProtection="0"/>
    <xf numFmtId="0" fontId="35" fillId="9" borderId="0" applyNumberFormat="0" applyBorder="0" applyAlignment="0" applyProtection="0"/>
    <xf numFmtId="0" fontId="13" fillId="9" borderId="0" applyNumberFormat="0" applyBorder="0" applyAlignment="0" applyProtection="0"/>
    <xf numFmtId="0" fontId="35" fillId="10" borderId="0" applyNumberFormat="0" applyBorder="0" applyAlignment="0" applyProtection="0"/>
    <xf numFmtId="0" fontId="65" fillId="42" borderId="0" applyNumberFormat="0" applyBorder="0" applyAlignment="0" applyProtection="0"/>
    <xf numFmtId="0" fontId="35" fillId="10" borderId="0" applyNumberFormat="0" applyBorder="0" applyAlignment="0" applyProtection="0"/>
    <xf numFmtId="0" fontId="13" fillId="10" borderId="0" applyNumberFormat="0" applyBorder="0" applyAlignment="0" applyProtection="0"/>
    <xf numFmtId="0" fontId="35" fillId="13" borderId="0" applyNumberFormat="0" applyBorder="0" applyAlignment="0" applyProtection="0"/>
    <xf numFmtId="0" fontId="65" fillId="43" borderId="0" applyNumberFormat="0" applyBorder="0" applyAlignment="0" applyProtection="0"/>
    <xf numFmtId="0" fontId="35" fillId="13" borderId="0" applyNumberFormat="0" applyBorder="0" applyAlignment="0" applyProtection="0"/>
    <xf numFmtId="0" fontId="13" fillId="13" borderId="0" applyNumberFormat="0" applyBorder="0" applyAlignment="0" applyProtection="0"/>
    <xf numFmtId="0" fontId="35" fillId="14" borderId="0" applyNumberFormat="0" applyBorder="0" applyAlignment="0" applyProtection="0"/>
    <xf numFmtId="0" fontId="65" fillId="44" borderId="0" applyNumberFormat="0" applyBorder="0" applyAlignment="0" applyProtection="0"/>
    <xf numFmtId="0" fontId="35" fillId="14" borderId="0" applyNumberFormat="0" applyBorder="0" applyAlignment="0" applyProtection="0"/>
    <xf numFmtId="0" fontId="13" fillId="14" borderId="0" applyNumberFormat="0" applyBorder="0" applyAlignment="0" applyProtection="0"/>
    <xf numFmtId="0" fontId="35" fillId="15" borderId="0" applyNumberFormat="0" applyBorder="0" applyAlignment="0" applyProtection="0"/>
    <xf numFmtId="0" fontId="65" fillId="45" borderId="0" applyNumberFormat="0" applyBorder="0" applyAlignment="0" applyProtection="0"/>
    <xf numFmtId="0" fontId="35" fillId="15" borderId="0" applyNumberFormat="0" applyBorder="0" applyAlignment="0" applyProtection="0"/>
    <xf numFmtId="0" fontId="13" fillId="15" borderId="0" applyNumberFormat="0" applyBorder="0" applyAlignment="0" applyProtection="0"/>
    <xf numFmtId="0" fontId="35" fillId="16" borderId="0" applyNumberFormat="0" applyBorder="0" applyAlignment="0" applyProtection="0"/>
    <xf numFmtId="0" fontId="65" fillId="46" borderId="0" applyNumberFormat="0" applyBorder="0" applyAlignment="0" applyProtection="0"/>
    <xf numFmtId="0" fontId="35" fillId="16" borderId="0" applyNumberFormat="0" applyBorder="0" applyAlignment="0" applyProtection="0"/>
    <xf numFmtId="0" fontId="13" fillId="16" borderId="0" applyNumberFormat="0" applyBorder="0" applyAlignment="0" applyProtection="0"/>
    <xf numFmtId="0" fontId="35" fillId="17" borderId="0" applyNumberFormat="0" applyBorder="0" applyAlignment="0" applyProtection="0"/>
    <xf numFmtId="0" fontId="65" fillId="47" borderId="0" applyNumberFormat="0" applyBorder="0" applyAlignment="0" applyProtection="0"/>
    <xf numFmtId="0" fontId="35" fillId="17" borderId="0" applyNumberFormat="0" applyBorder="0" applyAlignment="0" applyProtection="0"/>
    <xf numFmtId="0" fontId="13" fillId="17" borderId="0" applyNumberFormat="0" applyBorder="0" applyAlignment="0" applyProtection="0"/>
    <xf numFmtId="0" fontId="35" fillId="18" borderId="0" applyNumberFormat="0" applyBorder="0" applyAlignment="0" applyProtection="0"/>
    <xf numFmtId="0" fontId="65" fillId="48" borderId="0" applyNumberFormat="0" applyBorder="0" applyAlignment="0" applyProtection="0"/>
    <xf numFmtId="0" fontId="35" fillId="18" borderId="0" applyNumberFormat="0" applyBorder="0" applyAlignment="0" applyProtection="0"/>
    <xf numFmtId="0" fontId="13" fillId="18" borderId="0" applyNumberFormat="0" applyBorder="0" applyAlignment="0" applyProtection="0"/>
    <xf numFmtId="0" fontId="35" fillId="13" borderId="0" applyNumberFormat="0" applyBorder="0" applyAlignment="0" applyProtection="0"/>
    <xf numFmtId="0" fontId="65" fillId="49" borderId="0" applyNumberFormat="0" applyBorder="0" applyAlignment="0" applyProtection="0"/>
    <xf numFmtId="0" fontId="35" fillId="13" borderId="0" applyNumberFormat="0" applyBorder="0" applyAlignment="0" applyProtection="0"/>
    <xf numFmtId="0" fontId="13" fillId="13" borderId="0" applyNumberFormat="0" applyBorder="0" applyAlignment="0" applyProtection="0"/>
    <xf numFmtId="0" fontId="65" fillId="49" borderId="0" applyNumberFormat="0" applyBorder="0" applyAlignment="0" applyProtection="0"/>
    <xf numFmtId="0" fontId="35" fillId="14" borderId="0" applyNumberFormat="0" applyBorder="0" applyAlignment="0" applyProtection="0"/>
    <xf numFmtId="0" fontId="65" fillId="50" borderId="0" applyNumberFormat="0" applyBorder="0" applyAlignment="0" applyProtection="0"/>
    <xf numFmtId="0" fontId="35" fillId="14" borderId="0" applyNumberFormat="0" applyBorder="0" applyAlignment="0" applyProtection="0"/>
    <xf numFmtId="0" fontId="13" fillId="14" borderId="0" applyNumberFormat="0" applyBorder="0" applyAlignment="0" applyProtection="0"/>
    <xf numFmtId="0" fontId="35" fillId="19" borderId="0" applyNumberFormat="0" applyBorder="0" applyAlignment="0" applyProtection="0"/>
    <xf numFmtId="0" fontId="65" fillId="51" borderId="0" applyNumberFormat="0" applyBorder="0" applyAlignment="0" applyProtection="0"/>
    <xf numFmtId="0" fontId="35" fillId="19" borderId="0" applyNumberFormat="0" applyBorder="0" applyAlignment="0" applyProtection="0"/>
    <xf numFmtId="0" fontId="13" fillId="19" borderId="0" applyNumberFormat="0" applyBorder="0" applyAlignment="0" applyProtection="0"/>
    <xf numFmtId="0" fontId="36" fillId="3" borderId="0" applyNumberFormat="0" applyBorder="0" applyAlignment="0" applyProtection="0"/>
    <xf numFmtId="0" fontId="66" fillId="52" borderId="0" applyNumberFormat="0" applyBorder="0" applyAlignment="0" applyProtection="0"/>
    <xf numFmtId="0" fontId="36" fillId="3" borderId="0" applyNumberFormat="0" applyBorder="0" applyAlignment="0" applyProtection="0"/>
    <xf numFmtId="0" fontId="50" fillId="3" borderId="0" applyNumberFormat="0" applyBorder="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67" fillId="53" borderId="15"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51" fillId="20" borderId="1" applyNumberFormat="0" applyAlignment="0" applyProtection="0"/>
    <xf numFmtId="0" fontId="51" fillId="20" borderId="1" applyNumberFormat="0" applyAlignment="0" applyProtection="0"/>
    <xf numFmtId="0" fontId="51" fillId="20" borderId="1" applyNumberFormat="0" applyAlignment="0" applyProtection="0"/>
    <xf numFmtId="0" fontId="38" fillId="21" borderId="2" applyNumberFormat="0" applyAlignment="0" applyProtection="0"/>
    <xf numFmtId="0" fontId="68" fillId="54" borderId="16" applyNumberFormat="0" applyAlignment="0" applyProtection="0"/>
    <xf numFmtId="0" fontId="38" fillId="21" borderId="2" applyNumberFormat="0" applyAlignment="0" applyProtection="0"/>
    <xf numFmtId="0" fontId="10" fillId="21" borderId="2" applyNumberFormat="0" applyAlignment="0" applyProtection="0"/>
    <xf numFmtId="43" fontId="4" fillId="0" borderId="0" applyFont="0" applyFill="0" applyBorder="0" applyAlignment="0" applyProtection="0"/>
    <xf numFmtId="43" fontId="49" fillId="0" borderId="0" applyFont="0" applyFill="0" applyBorder="0" applyAlignment="0" applyProtection="0"/>
    <xf numFmtId="43" fontId="31" fillId="0" borderId="0" applyFont="0" applyFill="0" applyBorder="0" applyAlignment="0" applyProtection="0"/>
    <xf numFmtId="43" fontId="4"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4" fontId="4" fillId="0" borderId="0" applyFont="0" applyFill="0" applyBorder="0" applyAlignment="0" applyProtection="0"/>
    <xf numFmtId="44" fontId="31" fillId="0" borderId="0" applyFont="0" applyFill="0" applyBorder="0" applyAlignment="0" applyProtection="0"/>
    <xf numFmtId="44" fontId="8"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7" fillId="0" borderId="0" applyFont="0" applyFill="0" applyBorder="0" applyAlignment="0" applyProtection="0"/>
    <xf numFmtId="44" fontId="4" fillId="0" borderId="0" applyFont="0" applyFill="0" applyBorder="0" applyAlignment="0" applyProtection="0"/>
    <xf numFmtId="44" fontId="22" fillId="0" borderId="0" applyFont="0" applyFill="0" applyBorder="0" applyAlignment="0" applyProtection="0"/>
    <xf numFmtId="44" fontId="17"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9"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4"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21" fillId="0" borderId="0" applyFont="0" applyFill="0" applyBorder="0" applyAlignment="0" applyProtection="0"/>
    <xf numFmtId="44" fontId="49" fillId="0" borderId="0" applyFont="0" applyFill="0" applyBorder="0" applyAlignment="0" applyProtection="0"/>
    <xf numFmtId="44" fontId="4" fillId="0" borderId="0" applyFont="0" applyFill="0" applyBorder="0" applyAlignment="0" applyProtection="0"/>
    <xf numFmtId="0" fontId="69" fillId="0" borderId="17">
      <alignment horizontal="left"/>
    </xf>
    <xf numFmtId="0" fontId="39" fillId="0" borderId="0" applyNumberFormat="0" applyFill="0" applyBorder="0" applyAlignment="0" applyProtection="0"/>
    <xf numFmtId="0" fontId="70" fillId="0" borderId="0" applyNumberFormat="0" applyFill="0" applyBorder="0" applyAlignment="0" applyProtection="0"/>
    <xf numFmtId="0" fontId="39" fillId="0" borderId="0" applyNumberFormat="0" applyFill="0" applyBorder="0" applyAlignment="0" applyProtection="0"/>
    <xf numFmtId="0" fontId="52" fillId="0" borderId="0" applyNumberFormat="0" applyFill="0" applyBorder="0" applyAlignment="0" applyProtection="0"/>
    <xf numFmtId="0" fontId="71" fillId="0" borderId="0" applyNumberFormat="0" applyFill="0" applyBorder="0" applyAlignment="0" applyProtection="0"/>
    <xf numFmtId="0" fontId="40" fillId="4" borderId="0" applyNumberFormat="0" applyBorder="0" applyAlignment="0" applyProtection="0"/>
    <xf numFmtId="0" fontId="72" fillId="55" borderId="0" applyNumberFormat="0" applyBorder="0" applyAlignment="0" applyProtection="0"/>
    <xf numFmtId="0" fontId="40" fillId="4" borderId="0" applyNumberFormat="0" applyBorder="0" applyAlignment="0" applyProtection="0"/>
    <xf numFmtId="0" fontId="53" fillId="4" borderId="0" applyNumberFormat="0" applyBorder="0" applyAlignment="0" applyProtection="0"/>
    <xf numFmtId="0" fontId="41" fillId="0" borderId="3" applyNumberFormat="0" applyFill="0" applyAlignment="0" applyProtection="0"/>
    <xf numFmtId="0" fontId="73" fillId="0" borderId="18" applyNumberFormat="0" applyFill="0" applyAlignment="0" applyProtection="0"/>
    <xf numFmtId="0" fontId="41" fillId="0" borderId="3" applyNumberFormat="0" applyFill="0" applyAlignment="0" applyProtection="0"/>
    <xf numFmtId="0" fontId="54" fillId="0" borderId="3" applyNumberFormat="0" applyFill="0" applyAlignment="0" applyProtection="0"/>
    <xf numFmtId="0" fontId="42" fillId="0" borderId="4" applyNumberFormat="0" applyFill="0" applyAlignment="0" applyProtection="0"/>
    <xf numFmtId="0" fontId="74" fillId="0" borderId="19" applyNumberFormat="0" applyFill="0" applyAlignment="0" applyProtection="0"/>
    <xf numFmtId="0" fontId="42" fillId="0" borderId="4" applyNumberFormat="0" applyFill="0" applyAlignment="0" applyProtection="0"/>
    <xf numFmtId="0" fontId="55" fillId="0" borderId="4" applyNumberFormat="0" applyFill="0" applyAlignment="0" applyProtection="0"/>
    <xf numFmtId="0" fontId="43" fillId="0" borderId="5" applyNumberFormat="0" applyFill="0" applyAlignment="0" applyProtection="0"/>
    <xf numFmtId="0" fontId="75" fillId="0" borderId="20" applyNumberFormat="0" applyFill="0" applyAlignment="0" applyProtection="0"/>
    <xf numFmtId="0" fontId="43" fillId="0" borderId="5" applyNumberFormat="0" applyFill="0" applyAlignment="0" applyProtection="0"/>
    <xf numFmtId="0" fontId="56" fillId="0" borderId="5" applyNumberFormat="0" applyFill="0" applyAlignment="0" applyProtection="0"/>
    <xf numFmtId="0" fontId="43" fillId="0" borderId="0" applyNumberFormat="0" applyFill="0" applyBorder="0" applyAlignment="0" applyProtection="0"/>
    <xf numFmtId="0" fontId="75" fillId="0" borderId="0" applyNumberFormat="0" applyFill="0" applyBorder="0" applyAlignment="0" applyProtection="0"/>
    <xf numFmtId="0" fontId="43" fillId="0" borderId="0" applyNumberFormat="0" applyFill="0" applyBorder="0" applyAlignment="0" applyProtection="0"/>
    <xf numFmtId="0" fontId="56" fillId="0" borderId="0" applyNumberFormat="0" applyFill="0" applyBorder="0" applyAlignment="0" applyProtection="0"/>
    <xf numFmtId="0" fontId="76" fillId="0" borderId="0" applyNumberFormat="0" applyFill="0" applyBorder="0" applyAlignment="0" applyProtection="0">
      <alignment vertical="top"/>
      <protection locked="0"/>
    </xf>
    <xf numFmtId="0" fontId="77" fillId="0" borderId="0" applyNumberFormat="0" applyFill="0" applyBorder="0" applyAlignment="0" applyProtection="0"/>
    <xf numFmtId="0" fontId="1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79" fillId="56" borderId="15"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57" fillId="7" borderId="1" applyNumberFormat="0" applyAlignment="0" applyProtection="0"/>
    <xf numFmtId="0" fontId="57" fillId="7" borderId="1" applyNumberFormat="0" applyAlignment="0" applyProtection="0"/>
    <xf numFmtId="0" fontId="57" fillId="7" borderId="1" applyNumberFormat="0" applyAlignment="0" applyProtection="0"/>
    <xf numFmtId="0" fontId="45" fillId="0" borderId="6" applyNumberFormat="0" applyFill="0" applyAlignment="0" applyProtection="0"/>
    <xf numFmtId="0" fontId="80" fillId="0" borderId="21" applyNumberFormat="0" applyFill="0" applyAlignment="0" applyProtection="0"/>
    <xf numFmtId="0" fontId="45" fillId="0" borderId="6" applyNumberFormat="0" applyFill="0" applyAlignment="0" applyProtection="0"/>
    <xf numFmtId="0" fontId="58" fillId="0" borderId="6" applyNumberFormat="0" applyFill="0" applyAlignment="0" applyProtection="0"/>
    <xf numFmtId="0" fontId="46" fillId="22" borderId="0" applyNumberFormat="0" applyBorder="0" applyAlignment="0" applyProtection="0"/>
    <xf numFmtId="0" fontId="81" fillId="57" borderId="0" applyNumberFormat="0" applyBorder="0" applyAlignment="0" applyProtection="0"/>
    <xf numFmtId="0" fontId="46" fillId="22" borderId="0" applyNumberFormat="0" applyBorder="0" applyAlignment="0" applyProtection="0"/>
    <xf numFmtId="0" fontId="59" fillId="22" borderId="0" applyNumberFormat="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32" fillId="0" borderId="0"/>
    <xf numFmtId="0" fontId="64" fillId="0" borderId="0"/>
    <xf numFmtId="0" fontId="64" fillId="0" borderId="0"/>
    <xf numFmtId="0" fontId="32" fillId="0" borderId="0"/>
    <xf numFmtId="0" fontId="62" fillId="0" borderId="0"/>
    <xf numFmtId="0" fontId="62" fillId="0" borderId="0"/>
    <xf numFmtId="0" fontId="63" fillId="0" borderId="0"/>
    <xf numFmtId="0" fontId="49" fillId="0" borderId="0"/>
    <xf numFmtId="0" fontId="62" fillId="0" borderId="0"/>
    <xf numFmtId="0" fontId="4" fillId="0" borderId="0"/>
    <xf numFmtId="0" fontId="82" fillId="0" borderId="0"/>
    <xf numFmtId="0" fontId="64" fillId="0" borderId="0"/>
    <xf numFmtId="0" fontId="82" fillId="0" borderId="0"/>
    <xf numFmtId="0" fontId="64" fillId="0" borderId="0"/>
    <xf numFmtId="0" fontId="83" fillId="0" borderId="0"/>
    <xf numFmtId="0" fontId="7" fillId="0" borderId="0"/>
    <xf numFmtId="0" fontId="64" fillId="0" borderId="0"/>
    <xf numFmtId="0" fontId="4" fillId="0" borderId="0"/>
    <xf numFmtId="0" fontId="4" fillId="0" borderId="0"/>
    <xf numFmtId="0" fontId="84" fillId="0" borderId="0"/>
    <xf numFmtId="0" fontId="64" fillId="0" borderId="0"/>
    <xf numFmtId="0" fontId="4" fillId="0" borderId="0"/>
    <xf numFmtId="0" fontId="64" fillId="0" borderId="0"/>
    <xf numFmtId="0" fontId="33" fillId="0" borderId="0"/>
    <xf numFmtId="0" fontId="17" fillId="0" borderId="0"/>
    <xf numFmtId="0" fontId="84" fillId="0" borderId="0"/>
    <xf numFmtId="0" fontId="64" fillId="0" borderId="0"/>
    <xf numFmtId="0" fontId="3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5" fillId="0" borderId="0"/>
    <xf numFmtId="0" fontId="32" fillId="0" borderId="0"/>
    <xf numFmtId="0" fontId="4" fillId="0" borderId="0"/>
    <xf numFmtId="0" fontId="4" fillId="0" borderId="0"/>
    <xf numFmtId="0" fontId="32" fillId="0" borderId="0"/>
    <xf numFmtId="0" fontId="5" fillId="0" borderId="0"/>
    <xf numFmtId="0" fontId="82" fillId="0" borderId="0"/>
    <xf numFmtId="0" fontId="82" fillId="0" borderId="0"/>
    <xf numFmtId="0" fontId="82" fillId="0" borderId="0"/>
    <xf numFmtId="0" fontId="82" fillId="0" borderId="0"/>
    <xf numFmtId="0" fontId="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 fillId="0" borderId="0"/>
    <xf numFmtId="0" fontId="64" fillId="0" borderId="0"/>
    <xf numFmtId="0" fontId="64" fillId="0" borderId="0"/>
    <xf numFmtId="0" fontId="3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5" fillId="0" borderId="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1" fillId="58" borderId="22"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85" fillId="53" borderId="23"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60" fillId="20" borderId="8" applyNumberFormat="0" applyAlignment="0" applyProtection="0"/>
    <xf numFmtId="0" fontId="60" fillId="20" borderId="8" applyNumberFormat="0" applyAlignment="0" applyProtection="0"/>
    <xf numFmtId="9" fontId="4"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5" fillId="0" borderId="0" applyFont="0" applyFill="0" applyBorder="0" applyAlignment="0" applyProtection="0"/>
    <xf numFmtId="9" fontId="22" fillId="0" borderId="0" applyFont="0" applyFill="0" applyBorder="0" applyAlignment="0" applyProtection="0"/>
    <xf numFmtId="9" fontId="5"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9"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3" fillId="0" borderId="0" applyFont="0" applyFill="0" applyBorder="0" applyAlignment="0" applyProtection="0"/>
    <xf numFmtId="9" fontId="32" fillId="0" borderId="0" applyFont="0" applyFill="0" applyBorder="0" applyAlignment="0" applyProtection="0"/>
    <xf numFmtId="9" fontId="21" fillId="0" borderId="0" applyFont="0" applyFill="0" applyBorder="0" applyAlignment="0" applyProtection="0"/>
    <xf numFmtId="9" fontId="49" fillId="0" borderId="0" applyFont="0" applyFill="0" applyBorder="0" applyAlignment="0" applyProtection="0"/>
    <xf numFmtId="9" fontId="4" fillId="0" borderId="0" applyFont="0" applyFill="0" applyBorder="0" applyAlignment="0" applyProtection="0"/>
    <xf numFmtId="9" fontId="31" fillId="0" borderId="0" applyFont="0" applyFill="0" applyBorder="0" applyAlignment="0" applyProtection="0"/>
    <xf numFmtId="41" fontId="5" fillId="0" borderId="24">
      <alignment horizontal="left"/>
    </xf>
    <xf numFmtId="0" fontId="19" fillId="0" borderId="0" applyNumberFormat="0" applyFill="0" applyBorder="0" applyAlignment="0" applyProtection="0"/>
    <xf numFmtId="0" fontId="86" fillId="0" borderId="0" applyNumberFormat="0" applyFill="0" applyBorder="0" applyAlignment="0" applyProtection="0"/>
    <xf numFmtId="0" fontId="19" fillId="0" borderId="0" applyNumberFormat="0" applyFill="0" applyBorder="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87" fillId="0" borderId="25"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48" fillId="0" borderId="0" applyNumberFormat="0" applyFill="0" applyBorder="0" applyAlignment="0" applyProtection="0"/>
    <xf numFmtId="0" fontId="88" fillId="0" borderId="0" applyNumberFormat="0" applyFill="0" applyBorder="0" applyAlignment="0" applyProtection="0"/>
    <xf numFmtId="0" fontId="48" fillId="0" borderId="0" applyNumberFormat="0" applyFill="0" applyBorder="0" applyAlignment="0" applyProtection="0"/>
    <xf numFmtId="0" fontId="61" fillId="0" borderId="0" applyNumberFormat="0" applyFill="0" applyBorder="0" applyAlignment="0" applyProtection="0"/>
    <xf numFmtId="0" fontId="3" fillId="0" borderId="0"/>
    <xf numFmtId="9" fontId="3" fillId="0" borderId="0" applyFont="0" applyFill="0" applyBorder="0" applyAlignment="0" applyProtection="0"/>
    <xf numFmtId="0" fontId="3" fillId="0" borderId="0"/>
    <xf numFmtId="0" fontId="2" fillId="0" borderId="0"/>
    <xf numFmtId="0" fontId="1" fillId="0" borderId="0"/>
    <xf numFmtId="0" fontId="102" fillId="0" borderId="0" applyNumberFormat="0" applyFill="0" applyBorder="0" applyAlignment="0" applyProtection="0"/>
  </cellStyleXfs>
  <cellXfs count="260">
    <xf numFmtId="0" fontId="0" fillId="0" borderId="0" xfId="0"/>
    <xf numFmtId="0" fontId="11" fillId="0" borderId="0" xfId="0" applyFont="1"/>
    <xf numFmtId="0" fontId="0" fillId="0" borderId="0" xfId="0" applyFill="1"/>
    <xf numFmtId="0" fontId="0" fillId="0" borderId="0" xfId="0" applyFill="1" applyBorder="1" applyAlignment="1"/>
    <xf numFmtId="166" fontId="0" fillId="0" borderId="0" xfId="153" applyNumberFormat="1" applyFont="1" applyFill="1" applyBorder="1"/>
    <xf numFmtId="0" fontId="0" fillId="0" borderId="0" xfId="0" applyAlignment="1"/>
    <xf numFmtId="0" fontId="0" fillId="0" borderId="0" xfId="0" applyFill="1" applyAlignment="1"/>
    <xf numFmtId="0" fontId="4" fillId="24" borderId="0" xfId="0" applyFont="1" applyFill="1" applyBorder="1" applyAlignment="1" applyProtection="1">
      <alignment horizontal="left" vertical="center"/>
      <protection locked="0"/>
    </xf>
    <xf numFmtId="164" fontId="13" fillId="0" borderId="11" xfId="153" applyNumberFormat="1" applyFont="1" applyBorder="1" applyAlignment="1" applyProtection="1">
      <alignment horizontal="left" vertical="center"/>
      <protection locked="0"/>
    </xf>
    <xf numFmtId="164" fontId="13" fillId="0" borderId="10" xfId="153" applyNumberFormat="1" applyFont="1" applyBorder="1" applyAlignment="1" applyProtection="1">
      <alignment horizontal="left" vertical="center"/>
      <protection locked="0"/>
    </xf>
    <xf numFmtId="164" fontId="4" fillId="24" borderId="0" xfId="153" applyNumberFormat="1" applyFont="1" applyFill="1" applyBorder="1" applyAlignment="1" applyProtection="1">
      <alignment horizontal="left" vertical="center"/>
      <protection locked="0"/>
    </xf>
    <xf numFmtId="164" fontId="13" fillId="0" borderId="0" xfId="153" applyNumberFormat="1" applyFont="1" applyBorder="1" applyAlignment="1" applyProtection="1">
      <alignment horizontal="left" vertical="center"/>
      <protection locked="0"/>
    </xf>
    <xf numFmtId="164" fontId="13" fillId="24" borderId="0" xfId="153"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protection locked="0"/>
    </xf>
    <xf numFmtId="0" fontId="4" fillId="24" borderId="28" xfId="0" applyFont="1" applyFill="1" applyBorder="1" applyAlignment="1" applyProtection="1">
      <alignment horizontal="left" vertical="center"/>
      <protection locked="0"/>
    </xf>
    <xf numFmtId="171" fontId="95" fillId="0" borderId="0" xfId="0" quotePrefix="1" applyNumberFormat="1" applyFont="1" applyFill="1" applyAlignment="1">
      <alignment horizontal="left"/>
    </xf>
    <xf numFmtId="0" fontId="91" fillId="0" borderId="0" xfId="0" applyFont="1" applyFill="1" applyAlignment="1" applyProtection="1">
      <alignment wrapText="1"/>
      <protection locked="0"/>
    </xf>
    <xf numFmtId="0" fontId="4" fillId="0" borderId="0" xfId="0" applyFont="1" applyFill="1" applyProtection="1">
      <protection locked="0"/>
    </xf>
    <xf numFmtId="0" fontId="89" fillId="0" borderId="0" xfId="0" applyFont="1" applyFill="1" applyAlignment="1" applyProtection="1">
      <alignment wrapText="1"/>
      <protection locked="0"/>
    </xf>
    <xf numFmtId="0" fontId="4" fillId="25" borderId="0" xfId="0" applyFont="1" applyFill="1" applyProtection="1">
      <protection locked="0"/>
    </xf>
    <xf numFmtId="0" fontId="25" fillId="0" borderId="0" xfId="0" applyFont="1" applyFill="1" applyAlignment="1" applyProtection="1">
      <alignment wrapText="1"/>
      <protection locked="0"/>
    </xf>
    <xf numFmtId="0" fontId="4" fillId="25" borderId="0" xfId="0" applyFont="1" applyFill="1" applyAlignment="1" applyProtection="1">
      <alignment horizontal="center"/>
      <protection locked="0"/>
    </xf>
    <xf numFmtId="0" fontId="4" fillId="0" borderId="0" xfId="0" applyFont="1" applyFill="1" applyAlignment="1" applyProtection="1">
      <alignment horizontal="center"/>
      <protection locked="0"/>
    </xf>
    <xf numFmtId="0" fontId="82" fillId="0" borderId="0" xfId="0" applyFont="1" applyFill="1" applyAlignment="1" applyProtection="1">
      <alignment wrapText="1"/>
      <protection locked="0"/>
    </xf>
    <xf numFmtId="0" fontId="89" fillId="24" borderId="0" xfId="0" applyFont="1" applyFill="1" applyBorder="1" applyAlignment="1" applyProtection="1">
      <alignment horizontal="left" vertical="center" wrapText="1"/>
      <protection locked="0"/>
    </xf>
    <xf numFmtId="0" fontId="82" fillId="24" borderId="0" xfId="0" applyFont="1" applyFill="1" applyBorder="1" applyAlignment="1" applyProtection="1">
      <alignment horizontal="left" vertical="center" wrapText="1"/>
      <protection locked="0"/>
    </xf>
    <xf numFmtId="0" fontId="24" fillId="0" borderId="0" xfId="0" applyFont="1" applyFill="1" applyProtection="1">
      <protection locked="0"/>
    </xf>
    <xf numFmtId="7" fontId="82" fillId="24" borderId="0" xfId="0" applyNumberFormat="1" applyFont="1" applyFill="1" applyBorder="1" applyAlignment="1" applyProtection="1">
      <alignment horizontal="left" vertical="center" wrapText="1"/>
      <protection locked="0"/>
    </xf>
    <xf numFmtId="7" fontId="89" fillId="24" borderId="0" xfId="0" applyNumberFormat="1" applyFont="1" applyFill="1" applyBorder="1" applyAlignment="1" applyProtection="1">
      <alignment horizontal="left" vertical="center" wrapText="1"/>
      <protection locked="0"/>
    </xf>
    <xf numFmtId="0" fontId="26" fillId="0" borderId="0" xfId="0" applyFont="1" applyFill="1" applyAlignment="1" applyProtection="1">
      <alignment wrapText="1"/>
      <protection locked="0"/>
    </xf>
    <xf numFmtId="7" fontId="91" fillId="0" borderId="0" xfId="0" applyNumberFormat="1" applyFont="1" applyFill="1" applyAlignment="1" applyProtection="1">
      <alignment wrapText="1"/>
      <protection locked="0"/>
    </xf>
    <xf numFmtId="0" fontId="90" fillId="0" borderId="0" xfId="0" applyFont="1" applyAlignment="1" applyProtection="1">
      <alignment horizontal="left"/>
      <protection locked="0"/>
    </xf>
    <xf numFmtId="0" fontId="4" fillId="0" borderId="0" xfId="0" applyFont="1" applyProtection="1">
      <protection locked="0"/>
    </xf>
    <xf numFmtId="0" fontId="4" fillId="0" borderId="0" xfId="0" applyFont="1" applyAlignment="1" applyProtection="1">
      <alignment horizontal="center"/>
      <protection locked="0"/>
    </xf>
    <xf numFmtId="7" fontId="4" fillId="0" borderId="0" xfId="0" applyNumberFormat="1" applyFont="1" applyAlignment="1" applyProtection="1">
      <alignment wrapText="1"/>
      <protection locked="0"/>
    </xf>
    <xf numFmtId="0" fontId="4" fillId="0" borderId="0" xfId="0" applyFont="1" applyFill="1" applyAlignment="1" applyProtection="1">
      <alignment wrapText="1"/>
      <protection locked="0"/>
    </xf>
    <xf numFmtId="7" fontId="4" fillId="0" borderId="0" xfId="0" applyNumberFormat="1" applyFont="1" applyAlignment="1" applyProtection="1">
      <alignment horizontal="center"/>
      <protection locked="0"/>
    </xf>
    <xf numFmtId="0" fontId="4" fillId="0" borderId="0" xfId="0" applyFont="1" applyAlignment="1" applyProtection="1">
      <alignment wrapText="1"/>
      <protection locked="0"/>
    </xf>
    <xf numFmtId="164" fontId="4" fillId="24" borderId="0" xfId="153" applyNumberFormat="1" applyFont="1" applyFill="1" applyBorder="1" applyAlignment="1" applyProtection="1">
      <alignment horizontal="left" vertical="center"/>
    </xf>
    <xf numFmtId="0" fontId="4" fillId="0" borderId="0" xfId="0" applyFont="1" applyFill="1" applyBorder="1" applyAlignment="1" applyProtection="1">
      <alignment horizontal="center" vertical="center" wrapText="1"/>
    </xf>
    <xf numFmtId="164" fontId="13" fillId="0" borderId="0" xfId="153" applyNumberFormat="1" applyFont="1" applyFill="1" applyBorder="1" applyAlignment="1" applyProtection="1">
      <alignment horizontal="left" vertical="center"/>
    </xf>
    <xf numFmtId="170" fontId="4" fillId="0" borderId="0" xfId="153" applyNumberFormat="1" applyFont="1" applyFill="1" applyBorder="1" applyAlignment="1" applyProtection="1">
      <alignment horizontal="center" vertical="center"/>
    </xf>
    <xf numFmtId="2" fontId="4" fillId="0" borderId="0" xfId="0" applyNumberFormat="1" applyFont="1" applyFill="1" applyBorder="1" applyAlignment="1" applyProtection="1">
      <alignment horizontal="center" vertical="center" wrapText="1"/>
    </xf>
    <xf numFmtId="169" fontId="4" fillId="0" borderId="0" xfId="0" applyNumberFormat="1"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xf>
    <xf numFmtId="164" fontId="4" fillId="0" borderId="0" xfId="153" applyNumberFormat="1" applyFont="1" applyFill="1" applyBorder="1" applyAlignment="1" applyProtection="1">
      <alignment horizontal="left" vertical="center"/>
    </xf>
    <xf numFmtId="9" fontId="24" fillId="0" borderId="0" xfId="709" applyFont="1" applyFill="1" applyBorder="1" applyAlignment="1" applyProtection="1">
      <alignment horizontal="center" vertical="center" wrapText="1"/>
    </xf>
    <xf numFmtId="168" fontId="24" fillId="0" borderId="0" xfId="709" applyNumberFormat="1" applyFont="1" applyFill="1" applyBorder="1" applyAlignment="1" applyProtection="1">
      <alignment horizontal="center" vertical="center" wrapText="1"/>
    </xf>
    <xf numFmtId="165" fontId="4" fillId="0" borderId="0" xfId="243" applyNumberFormat="1" applyFont="1" applyFill="1" applyBorder="1" applyAlignment="1" applyProtection="1">
      <alignment horizontal="center" vertical="center"/>
    </xf>
    <xf numFmtId="164" fontId="24" fillId="0" borderId="0" xfId="153" applyNumberFormat="1" applyFont="1" applyFill="1" applyBorder="1" applyAlignment="1" applyProtection="1">
      <alignment horizontal="left" vertical="center"/>
    </xf>
    <xf numFmtId="7" fontId="4" fillId="0" borderId="0" xfId="0" applyNumberFormat="1" applyFont="1" applyFill="1" applyBorder="1" applyAlignment="1" applyProtection="1">
      <alignment horizontal="center" vertical="center"/>
    </xf>
    <xf numFmtId="165" fontId="4" fillId="0" borderId="0" xfId="0" applyNumberFormat="1" applyFont="1" applyFill="1" applyBorder="1" applyAlignment="1" applyProtection="1">
      <alignment horizontal="center" vertical="center"/>
    </xf>
    <xf numFmtId="165" fontId="10" fillId="26" borderId="28" xfId="0" applyNumberFormat="1" applyFont="1" applyFill="1" applyBorder="1" applyAlignment="1" applyProtection="1">
      <alignment horizontal="center" vertical="center"/>
    </xf>
    <xf numFmtId="164" fontId="13" fillId="24" borderId="28" xfId="153" applyNumberFormat="1" applyFont="1" applyFill="1" applyBorder="1" applyAlignment="1" applyProtection="1">
      <alignment horizontal="left" vertical="center"/>
    </xf>
    <xf numFmtId="164" fontId="13" fillId="61" borderId="0" xfId="153" applyNumberFormat="1" applyFont="1" applyFill="1" applyBorder="1" applyAlignment="1" applyProtection="1">
      <alignment horizontal="left" vertical="center"/>
    </xf>
    <xf numFmtId="0" fontId="0" fillId="24" borderId="0" xfId="0" applyFill="1" applyBorder="1" applyAlignment="1">
      <alignment wrapText="1"/>
    </xf>
    <xf numFmtId="0" fontId="0" fillId="24" borderId="0" xfId="0" applyFill="1" applyBorder="1" applyAlignment="1">
      <alignment horizontal="left" wrapText="1"/>
    </xf>
    <xf numFmtId="0" fontId="0" fillId="24" borderId="33" xfId="0" applyFill="1" applyBorder="1" applyAlignment="1">
      <alignment wrapText="1"/>
    </xf>
    <xf numFmtId="0" fontId="0" fillId="24" borderId="34" xfId="0" applyFill="1" applyBorder="1" applyAlignment="1">
      <alignment wrapText="1"/>
    </xf>
    <xf numFmtId="0" fontId="0" fillId="24" borderId="35" xfId="0" applyFill="1" applyBorder="1" applyAlignment="1">
      <alignment wrapText="1"/>
    </xf>
    <xf numFmtId="0" fontId="0" fillId="24" borderId="39" xfId="0" applyFill="1" applyBorder="1" applyAlignment="1">
      <alignment wrapText="1"/>
    </xf>
    <xf numFmtId="0" fontId="0" fillId="24" borderId="40" xfId="0" applyFill="1" applyBorder="1" applyAlignment="1">
      <alignment wrapText="1"/>
    </xf>
    <xf numFmtId="0" fontId="4" fillId="24" borderId="39" xfId="0" applyFont="1" applyFill="1" applyBorder="1" applyAlignment="1">
      <alignment horizontal="left" wrapText="1"/>
    </xf>
    <xf numFmtId="0" fontId="0" fillId="24" borderId="40" xfId="0" applyFill="1" applyBorder="1" applyAlignment="1">
      <alignment horizontal="left" wrapText="1"/>
    </xf>
    <xf numFmtId="0" fontId="0" fillId="0" borderId="33" xfId="0" applyFont="1" applyFill="1" applyBorder="1" applyAlignment="1">
      <alignment horizontal="left" wrapText="1"/>
    </xf>
    <xf numFmtId="0" fontId="0" fillId="0" borderId="34" xfId="0" applyFill="1" applyBorder="1" applyAlignment="1">
      <alignment horizontal="left" wrapText="1"/>
    </xf>
    <xf numFmtId="0" fontId="0" fillId="0" borderId="35" xfId="0" applyFill="1" applyBorder="1" applyAlignment="1">
      <alignment horizontal="left" wrapText="1"/>
    </xf>
    <xf numFmtId="0" fontId="10" fillId="64" borderId="10" xfId="0" applyFont="1" applyFill="1" applyBorder="1" applyAlignment="1" applyProtection="1">
      <alignment horizontal="left" vertical="center"/>
      <protection locked="0"/>
    </xf>
    <xf numFmtId="0" fontId="28" fillId="64" borderId="10" xfId="0" applyFont="1" applyFill="1" applyBorder="1" applyAlignment="1" applyProtection="1">
      <alignment horizontal="left" vertical="center"/>
      <protection locked="0"/>
    </xf>
    <xf numFmtId="0" fontId="28" fillId="64" borderId="0" xfId="0" applyFont="1" applyFill="1" applyBorder="1" applyAlignment="1" applyProtection="1">
      <alignment horizontal="center" vertical="center" wrapText="1"/>
      <protection locked="0"/>
    </xf>
    <xf numFmtId="164" fontId="28" fillId="64" borderId="10" xfId="153" applyNumberFormat="1" applyFont="1" applyFill="1" applyBorder="1" applyAlignment="1" applyProtection="1">
      <alignment horizontal="left" vertical="center"/>
      <protection locked="0"/>
    </xf>
    <xf numFmtId="0" fontId="10" fillId="64" borderId="11" xfId="0" applyFont="1" applyFill="1" applyBorder="1" applyAlignment="1" applyProtection="1">
      <alignment horizontal="center" vertical="center"/>
    </xf>
    <xf numFmtId="164" fontId="13" fillId="64" borderId="10" xfId="153" applyNumberFormat="1" applyFont="1" applyFill="1" applyBorder="1" applyAlignment="1" applyProtection="1">
      <alignment horizontal="left" vertical="center"/>
    </xf>
    <xf numFmtId="0" fontId="28" fillId="64" borderId="11" xfId="0" applyFont="1" applyFill="1" applyBorder="1" applyAlignment="1" applyProtection="1">
      <alignment horizontal="center" vertical="center"/>
    </xf>
    <xf numFmtId="164" fontId="24" fillId="64" borderId="10" xfId="153" applyNumberFormat="1" applyFont="1" applyFill="1" applyBorder="1" applyAlignment="1" applyProtection="1">
      <alignment horizontal="left" vertical="center"/>
    </xf>
    <xf numFmtId="0" fontId="28" fillId="64" borderId="10" xfId="0" applyFont="1" applyFill="1" applyBorder="1" applyAlignment="1" applyProtection="1">
      <alignment horizontal="center" vertical="center"/>
    </xf>
    <xf numFmtId="0" fontId="28" fillId="64" borderId="0" xfId="0" applyFont="1" applyFill="1" applyBorder="1" applyAlignment="1" applyProtection="1">
      <alignment horizontal="left" vertical="center"/>
      <protection locked="0"/>
    </xf>
    <xf numFmtId="0" fontId="28" fillId="64" borderId="0" xfId="0" applyFont="1" applyFill="1" applyBorder="1" applyAlignment="1" applyProtection="1">
      <alignment horizontal="center" vertical="center"/>
    </xf>
    <xf numFmtId="164" fontId="24" fillId="64" borderId="0" xfId="153" applyNumberFormat="1" applyFont="1" applyFill="1" applyBorder="1" applyAlignment="1" applyProtection="1">
      <alignment horizontal="left" vertical="center"/>
    </xf>
    <xf numFmtId="0" fontId="29" fillId="64" borderId="0" xfId="0" applyFont="1" applyFill="1" applyBorder="1" applyAlignment="1" applyProtection="1">
      <alignment horizontal="left" vertical="center"/>
      <protection locked="0"/>
    </xf>
    <xf numFmtId="165" fontId="30" fillId="64" borderId="0" xfId="0" applyNumberFormat="1" applyFont="1" applyFill="1" applyBorder="1" applyAlignment="1" applyProtection="1">
      <alignment horizontal="center" vertical="center"/>
    </xf>
    <xf numFmtId="164" fontId="30" fillId="64" borderId="0" xfId="153" applyNumberFormat="1" applyFont="1" applyFill="1" applyBorder="1" applyAlignment="1" applyProtection="1">
      <alignment horizontal="left" vertical="center"/>
    </xf>
    <xf numFmtId="0" fontId="10" fillId="64" borderId="0" xfId="0" applyFont="1" applyFill="1" applyBorder="1" applyAlignment="1" applyProtection="1">
      <alignment horizontal="left" vertical="center"/>
      <protection locked="0"/>
    </xf>
    <xf numFmtId="0" fontId="10" fillId="64" borderId="0" xfId="0" applyFont="1" applyFill="1" applyBorder="1" applyAlignment="1" applyProtection="1">
      <alignment horizontal="center" vertical="center"/>
    </xf>
    <xf numFmtId="164" fontId="13" fillId="64" borderId="0" xfId="153" applyNumberFormat="1" applyFont="1" applyFill="1" applyBorder="1" applyAlignment="1" applyProtection="1">
      <alignment horizontal="left" vertical="center"/>
    </xf>
    <xf numFmtId="5" fontId="24" fillId="65" borderId="0" xfId="243" applyNumberFormat="1" applyFont="1" applyFill="1" applyBorder="1" applyAlignment="1" applyProtection="1">
      <alignment horizontal="center" vertical="center" wrapText="1"/>
    </xf>
    <xf numFmtId="1" fontId="82" fillId="65" borderId="0" xfId="709" applyNumberFormat="1" applyFont="1" applyFill="1" applyBorder="1" applyAlignment="1" applyProtection="1">
      <alignment horizontal="center" vertical="center" wrapText="1"/>
    </xf>
    <xf numFmtId="168" fontId="24" fillId="65" borderId="0" xfId="243" applyNumberFormat="1" applyFont="1" applyFill="1" applyBorder="1" applyAlignment="1" applyProtection="1">
      <alignment horizontal="center" vertical="center" wrapText="1"/>
    </xf>
    <xf numFmtId="2" fontId="24" fillId="65" borderId="0" xfId="153" applyNumberFormat="1" applyFont="1" applyFill="1" applyBorder="1" applyAlignment="1" applyProtection="1">
      <alignment horizontal="center" vertical="center" wrapText="1"/>
    </xf>
    <xf numFmtId="0" fontId="4" fillId="65" borderId="0" xfId="0" applyFont="1" applyFill="1" applyBorder="1" applyAlignment="1" applyProtection="1">
      <alignment horizontal="left" vertical="center"/>
      <protection locked="0"/>
    </xf>
    <xf numFmtId="165" fontId="93" fillId="65" borderId="0" xfId="0" applyNumberFormat="1" applyFont="1" applyFill="1" applyBorder="1" applyAlignment="1" applyProtection="1">
      <alignment horizontal="center" vertical="center"/>
    </xf>
    <xf numFmtId="0" fontId="4" fillId="59" borderId="33" xfId="0" applyFont="1" applyFill="1" applyBorder="1" applyProtection="1">
      <protection locked="0"/>
    </xf>
    <xf numFmtId="0" fontId="4" fillId="62" borderId="34" xfId="0" applyFont="1" applyFill="1" applyBorder="1" applyAlignment="1" applyProtection="1">
      <alignment horizontal="center" vertical="center"/>
      <protection locked="0"/>
    </xf>
    <xf numFmtId="164" fontId="5" fillId="62" borderId="34" xfId="153" applyNumberFormat="1" applyFont="1" applyFill="1" applyBorder="1" applyAlignment="1" applyProtection="1">
      <alignment horizontal="center" vertical="center"/>
      <protection locked="0"/>
    </xf>
    <xf numFmtId="0" fontId="4" fillId="62" borderId="35" xfId="0" applyFont="1" applyFill="1" applyBorder="1" applyAlignment="1" applyProtection="1">
      <alignment horizontal="center" vertical="center" wrapText="1"/>
      <protection locked="0"/>
    </xf>
    <xf numFmtId="0" fontId="4" fillId="0" borderId="39" xfId="0" applyFont="1" applyFill="1" applyBorder="1" applyProtection="1">
      <protection locked="0"/>
    </xf>
    <xf numFmtId="0" fontId="4" fillId="0" borderId="40" xfId="0" applyFont="1" applyFill="1" applyBorder="1" applyAlignment="1" applyProtection="1">
      <alignment horizontal="left" vertical="center" wrapText="1"/>
    </xf>
    <xf numFmtId="0" fontId="82" fillId="0" borderId="40" xfId="0" applyFont="1" applyFill="1" applyBorder="1" applyAlignment="1" applyProtection="1">
      <alignment horizontal="left" vertical="center" wrapText="1"/>
    </xf>
    <xf numFmtId="0" fontId="4" fillId="64" borderId="43" xfId="0" applyFont="1" applyFill="1" applyBorder="1" applyAlignment="1" applyProtection="1">
      <alignment horizontal="left" vertical="center" wrapText="1"/>
    </xf>
    <xf numFmtId="0" fontId="82" fillId="0" borderId="40" xfId="0" quotePrefix="1" applyFont="1" applyFill="1" applyBorder="1" applyAlignment="1" applyProtection="1">
      <alignment horizontal="left" vertical="center" wrapText="1"/>
    </xf>
    <xf numFmtId="0" fontId="24" fillId="64" borderId="43" xfId="0" applyFont="1" applyFill="1" applyBorder="1" applyAlignment="1" applyProtection="1">
      <alignment horizontal="left" vertical="center" wrapText="1"/>
    </xf>
    <xf numFmtId="165" fontId="82" fillId="0" borderId="40" xfId="243" applyNumberFormat="1" applyFont="1" applyFill="1" applyBorder="1" applyAlignment="1" applyProtection="1">
      <alignment horizontal="left" vertical="center"/>
    </xf>
    <xf numFmtId="0" fontId="24" fillId="64" borderId="40" xfId="0" applyFont="1" applyFill="1" applyBorder="1" applyAlignment="1" applyProtection="1">
      <alignment horizontal="left" vertical="center" wrapText="1"/>
    </xf>
    <xf numFmtId="0" fontId="24" fillId="0" borderId="39" xfId="0" applyFont="1" applyFill="1" applyBorder="1" applyProtection="1">
      <protection locked="0"/>
    </xf>
    <xf numFmtId="7" fontId="82" fillId="0" borderId="40" xfId="0" applyNumberFormat="1" applyFont="1" applyFill="1" applyBorder="1" applyAlignment="1" applyProtection="1">
      <alignment horizontal="left" vertical="center" wrapText="1"/>
    </xf>
    <xf numFmtId="165" fontId="82" fillId="0" borderId="40" xfId="0" applyNumberFormat="1" applyFont="1" applyFill="1" applyBorder="1" applyAlignment="1" applyProtection="1">
      <alignment horizontal="left" vertical="center" wrapText="1"/>
    </xf>
    <xf numFmtId="0" fontId="30" fillId="64" borderId="40" xfId="0" applyFont="1" applyFill="1" applyBorder="1" applyAlignment="1" applyProtection="1">
      <alignment horizontal="left" vertical="center" wrapText="1"/>
    </xf>
    <xf numFmtId="7" fontId="82" fillId="0" borderId="40" xfId="0" applyNumberFormat="1" applyFont="1" applyFill="1" applyBorder="1" applyAlignment="1" applyProtection="1">
      <alignment vertical="center" wrapText="1"/>
    </xf>
    <xf numFmtId="0" fontId="4" fillId="64" borderId="40" xfId="0" applyFont="1" applyFill="1" applyBorder="1" applyAlignment="1" applyProtection="1">
      <alignment horizontal="left" vertical="center" wrapText="1"/>
    </xf>
    <xf numFmtId="0" fontId="4" fillId="0" borderId="36" xfId="0" applyFont="1" applyFill="1" applyBorder="1" applyProtection="1">
      <protection locked="0"/>
    </xf>
    <xf numFmtId="0" fontId="4" fillId="24" borderId="37" xfId="0" applyFont="1" applyFill="1" applyBorder="1" applyAlignment="1" applyProtection="1">
      <alignment horizontal="left" vertical="center"/>
      <protection locked="0"/>
    </xf>
    <xf numFmtId="165" fontId="10" fillId="60" borderId="45" xfId="0" applyNumberFormat="1" applyFont="1" applyFill="1" applyBorder="1" applyAlignment="1" applyProtection="1">
      <alignment horizontal="center" vertical="center"/>
    </xf>
    <xf numFmtId="164" fontId="13" fillId="24" borderId="37" xfId="153" applyNumberFormat="1" applyFont="1" applyFill="1" applyBorder="1" applyAlignment="1" applyProtection="1">
      <alignment horizontal="left" vertical="center"/>
    </xf>
    <xf numFmtId="7" fontId="25" fillId="63" borderId="49" xfId="0" applyNumberFormat="1" applyFont="1" applyFill="1" applyBorder="1" applyAlignment="1" applyProtection="1">
      <alignment horizontal="center" vertical="center"/>
      <protection locked="0"/>
    </xf>
    <xf numFmtId="10" fontId="25" fillId="63" borderId="50" xfId="0" applyNumberFormat="1" applyFont="1" applyFill="1" applyBorder="1" applyAlignment="1" applyProtection="1">
      <alignment horizontal="center" vertical="center"/>
      <protection locked="0"/>
    </xf>
    <xf numFmtId="37" fontId="25" fillId="63" borderId="50" xfId="153" applyNumberFormat="1" applyFont="1" applyFill="1" applyBorder="1" applyAlignment="1" applyProtection="1">
      <alignment horizontal="center" vertical="center"/>
      <protection locked="0"/>
    </xf>
    <xf numFmtId="0" fontId="25" fillId="63" borderId="50" xfId="0" applyFont="1" applyFill="1" applyBorder="1" applyAlignment="1" applyProtection="1">
      <alignment horizontal="center" vertical="center"/>
      <protection locked="0"/>
    </xf>
    <xf numFmtId="165" fontId="25" fillId="63" borderId="50" xfId="243" applyNumberFormat="1" applyFont="1" applyFill="1" applyBorder="1" applyAlignment="1" applyProtection="1">
      <alignment horizontal="center" vertical="center"/>
      <protection locked="0"/>
    </xf>
    <xf numFmtId="0" fontId="13" fillId="63" borderId="51" xfId="0" applyFont="1" applyFill="1" applyBorder="1" applyAlignment="1" applyProtection="1">
      <alignment horizontal="center" vertical="center"/>
      <protection locked="0"/>
    </xf>
    <xf numFmtId="0" fontId="0" fillId="0" borderId="40" xfId="0" applyBorder="1" applyAlignment="1"/>
    <xf numFmtId="5" fontId="4" fillId="65" borderId="0" xfId="243" applyNumberFormat="1" applyFont="1" applyFill="1" applyBorder="1" applyAlignment="1" applyProtection="1">
      <alignment horizontal="center" vertical="center" wrapText="1"/>
    </xf>
    <xf numFmtId="0" fontId="13" fillId="63" borderId="50" xfId="0" applyFont="1" applyFill="1" applyBorder="1" applyAlignment="1" applyProtection="1">
      <alignment horizontal="center" vertical="center"/>
      <protection locked="0"/>
    </xf>
    <xf numFmtId="0" fontId="2" fillId="67" borderId="0" xfId="832" applyFont="1" applyFill="1"/>
    <xf numFmtId="0" fontId="2" fillId="0" borderId="0" xfId="832" applyFont="1"/>
    <xf numFmtId="0" fontId="98" fillId="66" borderId="55" xfId="624" applyFont="1" applyFill="1" applyBorder="1" applyAlignment="1">
      <alignment wrapText="1"/>
    </xf>
    <xf numFmtId="0" fontId="98" fillId="66" borderId="56" xfId="624" applyFont="1" applyFill="1" applyBorder="1" applyAlignment="1">
      <alignment wrapText="1"/>
    </xf>
    <xf numFmtId="2" fontId="96" fillId="66" borderId="56" xfId="624" applyNumberFormat="1" applyFont="1" applyFill="1" applyBorder="1" applyAlignment="1">
      <alignment wrapText="1"/>
    </xf>
    <xf numFmtId="0" fontId="96" fillId="63" borderId="56" xfId="830" applyFont="1" applyFill="1" applyBorder="1" applyAlignment="1">
      <alignment wrapText="1"/>
    </xf>
    <xf numFmtId="0" fontId="98" fillId="63" borderId="56" xfId="830" applyFont="1" applyFill="1" applyBorder="1" applyAlignment="1">
      <alignment wrapText="1"/>
    </xf>
    <xf numFmtId="0" fontId="98" fillId="63" borderId="56" xfId="830" applyFont="1" applyFill="1" applyBorder="1" applyAlignment="1">
      <alignment horizontal="left" wrapText="1"/>
    </xf>
    <xf numFmtId="0" fontId="98" fillId="63" borderId="57" xfId="830" applyFont="1" applyFill="1" applyBorder="1" applyAlignment="1">
      <alignment wrapText="1"/>
    </xf>
    <xf numFmtId="0" fontId="98" fillId="66" borderId="58" xfId="624" applyFont="1" applyFill="1" applyBorder="1" applyAlignment="1">
      <alignment wrapText="1"/>
    </xf>
    <xf numFmtId="0" fontId="98" fillId="66" borderId="59" xfId="624" applyFont="1" applyFill="1" applyBorder="1" applyAlignment="1">
      <alignment wrapText="1"/>
    </xf>
    <xf numFmtId="0" fontId="96" fillId="63" borderId="59" xfId="830" applyFont="1" applyFill="1" applyBorder="1" applyAlignment="1">
      <alignment wrapText="1"/>
    </xf>
    <xf numFmtId="0" fontId="98" fillId="63" borderId="59" xfId="830" applyFont="1" applyFill="1" applyBorder="1" applyAlignment="1">
      <alignment wrapText="1"/>
    </xf>
    <xf numFmtId="0" fontId="98" fillId="63" borderId="59" xfId="830" applyFont="1" applyFill="1" applyBorder="1" applyAlignment="1">
      <alignment horizontal="left" wrapText="1"/>
    </xf>
    <xf numFmtId="0" fontId="98" fillId="63" borderId="60" xfId="830" applyFont="1" applyFill="1" applyBorder="1" applyAlignment="1">
      <alignment wrapText="1"/>
    </xf>
    <xf numFmtId="0" fontId="96" fillId="63" borderId="61" xfId="830" applyFont="1" applyFill="1" applyBorder="1" applyAlignment="1">
      <alignment horizontal="left" wrapText="1"/>
    </xf>
    <xf numFmtId="0" fontId="96" fillId="63" borderId="62" xfId="830" applyFont="1" applyFill="1" applyBorder="1" applyAlignment="1">
      <alignment horizontal="left" wrapText="1"/>
    </xf>
    <xf numFmtId="0" fontId="97" fillId="67" borderId="0" xfId="832" applyFont="1" applyFill="1" applyAlignment="1">
      <alignment wrapText="1"/>
    </xf>
    <xf numFmtId="0" fontId="97" fillId="0" borderId="0" xfId="832" applyFont="1" applyAlignment="1">
      <alignment wrapText="1"/>
    </xf>
    <xf numFmtId="0" fontId="2" fillId="0" borderId="34" xfId="832" applyFont="1" applyFill="1" applyBorder="1"/>
    <xf numFmtId="2" fontId="2" fillId="0" borderId="34" xfId="832" applyNumberFormat="1" applyFont="1" applyFill="1" applyBorder="1"/>
    <xf numFmtId="169" fontId="2" fillId="0" borderId="34" xfId="832" applyNumberFormat="1" applyFont="1" applyFill="1" applyBorder="1"/>
    <xf numFmtId="0" fontId="2" fillId="0" borderId="33" xfId="832" applyFont="1" applyFill="1" applyBorder="1"/>
    <xf numFmtId="0" fontId="2" fillId="0" borderId="0" xfId="832" applyFont="1" applyFill="1" applyBorder="1"/>
    <xf numFmtId="2" fontId="2" fillId="0" borderId="0" xfId="832" applyNumberFormat="1" applyFont="1" applyFill="1" applyBorder="1"/>
    <xf numFmtId="169" fontId="2" fillId="0" borderId="0" xfId="832" applyNumberFormat="1" applyFont="1" applyFill="1" applyBorder="1"/>
    <xf numFmtId="0" fontId="2" fillId="0" borderId="39" xfId="832" applyFont="1" applyFill="1" applyBorder="1"/>
    <xf numFmtId="0" fontId="2" fillId="0" borderId="37" xfId="832" applyFont="1" applyFill="1" applyBorder="1"/>
    <xf numFmtId="2" fontId="2" fillId="0" borderId="37" xfId="832" applyNumberFormat="1" applyFont="1" applyFill="1" applyBorder="1"/>
    <xf numFmtId="169" fontId="2" fillId="0" borderId="37" xfId="832" applyNumberFormat="1" applyFont="1" applyFill="1" applyBorder="1"/>
    <xf numFmtId="0" fontId="2" fillId="0" borderId="36" xfId="832" applyFont="1" applyFill="1" applyBorder="1"/>
    <xf numFmtId="0" fontId="2" fillId="68" borderId="0" xfId="832" applyFont="1" applyFill="1"/>
    <xf numFmtId="172" fontId="2" fillId="0" borderId="0" xfId="832" applyNumberFormat="1" applyFont="1"/>
    <xf numFmtId="2" fontId="2" fillId="0" borderId="0" xfId="832" applyNumberFormat="1" applyFont="1"/>
    <xf numFmtId="3" fontId="2" fillId="0" borderId="0" xfId="832" applyNumberFormat="1" applyFont="1"/>
    <xf numFmtId="167" fontId="97" fillId="65" borderId="36" xfId="830" applyNumberFormat="1" applyFont="1" applyFill="1" applyBorder="1" applyAlignment="1">
      <alignment horizontal="left"/>
    </xf>
    <xf numFmtId="167" fontId="97" fillId="65" borderId="37" xfId="830" applyNumberFormat="1" applyFont="1" applyFill="1" applyBorder="1" applyAlignment="1">
      <alignment horizontal="left"/>
    </xf>
    <xf numFmtId="0" fontId="6" fillId="65" borderId="37" xfId="830" applyFont="1" applyFill="1" applyBorder="1"/>
    <xf numFmtId="0" fontId="6" fillId="65" borderId="38" xfId="830" applyFont="1" applyFill="1" applyBorder="1"/>
    <xf numFmtId="0" fontId="82" fillId="65" borderId="40" xfId="0" applyFont="1" applyFill="1" applyBorder="1" applyAlignment="1" applyProtection="1">
      <alignment horizontal="left" wrapText="1"/>
    </xf>
    <xf numFmtId="165" fontId="82" fillId="65" borderId="44" xfId="0" applyNumberFormat="1" applyFont="1" applyFill="1" applyBorder="1" applyAlignment="1" applyProtection="1">
      <alignment horizontal="left" wrapText="1"/>
    </xf>
    <xf numFmtId="165" fontId="82" fillId="65" borderId="38" xfId="0" applyNumberFormat="1" applyFont="1" applyFill="1" applyBorder="1" applyAlignment="1" applyProtection="1">
      <alignment horizontal="left" wrapText="1"/>
    </xf>
    <xf numFmtId="0" fontId="96" fillId="63" borderId="54" xfId="830" applyFont="1" applyFill="1" applyBorder="1" applyAlignment="1">
      <alignment wrapText="1"/>
    </xf>
    <xf numFmtId="14" fontId="11" fillId="64" borderId="26" xfId="0" applyNumberFormat="1" applyFont="1" applyFill="1" applyBorder="1" applyAlignment="1" applyProtection="1">
      <alignment horizontal="left" vertical="center"/>
    </xf>
    <xf numFmtId="0" fontId="94" fillId="64" borderId="0" xfId="0" applyFont="1" applyFill="1" applyBorder="1" applyAlignment="1" applyProtection="1">
      <alignment horizontal="left" vertical="center"/>
    </xf>
    <xf numFmtId="0" fontId="94" fillId="64" borderId="40" xfId="0" applyFont="1" applyFill="1" applyBorder="1" applyAlignment="1" applyProtection="1">
      <alignment horizontal="left" vertical="center"/>
    </xf>
    <xf numFmtId="0" fontId="11" fillId="64" borderId="26" xfId="0" applyFont="1" applyFill="1" applyBorder="1" applyAlignment="1" applyProtection="1">
      <alignment horizontal="center" vertical="center"/>
    </xf>
    <xf numFmtId="0" fontId="26" fillId="64" borderId="0" xfId="0" applyFont="1" applyFill="1" applyBorder="1" applyAlignment="1" applyProtection="1">
      <alignment horizontal="center" vertical="center"/>
    </xf>
    <xf numFmtId="0" fontId="11" fillId="64" borderId="0" xfId="0" applyFont="1" applyFill="1" applyBorder="1" applyAlignment="1" applyProtection="1">
      <alignment horizontal="center" vertical="center"/>
    </xf>
    <xf numFmtId="164" fontId="25" fillId="64" borderId="0" xfId="153" applyNumberFormat="1" applyFont="1" applyFill="1" applyBorder="1" applyAlignment="1" applyProtection="1">
      <alignment horizontal="left" vertical="center"/>
    </xf>
    <xf numFmtId="0" fontId="11" fillId="64" borderId="40" xfId="0" applyFont="1" applyFill="1" applyBorder="1" applyAlignment="1" applyProtection="1">
      <alignment horizontal="center" vertical="center" wrapText="1"/>
    </xf>
    <xf numFmtId="0" fontId="28" fillId="64" borderId="29" xfId="0" applyFont="1" applyFill="1" applyBorder="1" applyAlignment="1" applyProtection="1">
      <alignment horizontal="left" vertical="center"/>
    </xf>
    <xf numFmtId="0" fontId="10" fillId="64" borderId="10" xfId="0" applyFont="1" applyFill="1" applyBorder="1" applyAlignment="1" applyProtection="1">
      <alignment horizontal="left" vertical="center"/>
    </xf>
    <xf numFmtId="0" fontId="4" fillId="64" borderId="13" xfId="0" applyFont="1" applyFill="1" applyBorder="1" applyAlignment="1" applyProtection="1">
      <alignment horizontal="center" vertical="center"/>
    </xf>
    <xf numFmtId="0" fontId="4" fillId="0" borderId="26" xfId="0" applyFont="1" applyFill="1" applyBorder="1" applyAlignment="1" applyProtection="1">
      <alignment horizontal="left" vertical="center"/>
    </xf>
    <xf numFmtId="0" fontId="82" fillId="0" borderId="26" xfId="0" applyFont="1" applyFill="1" applyBorder="1" applyAlignment="1" applyProtection="1">
      <alignment horizontal="left" vertical="center"/>
    </xf>
    <xf numFmtId="0" fontId="28" fillId="64" borderId="26" xfId="0" applyFont="1" applyFill="1" applyBorder="1" applyAlignment="1" applyProtection="1">
      <alignment horizontal="left" vertical="center"/>
    </xf>
    <xf numFmtId="0" fontId="24" fillId="0" borderId="26" xfId="0" applyFont="1" applyFill="1" applyBorder="1" applyAlignment="1" applyProtection="1">
      <alignment horizontal="left" vertical="center"/>
    </xf>
    <xf numFmtId="0" fontId="27" fillId="64" borderId="26" xfId="0" applyFont="1" applyFill="1" applyBorder="1" applyAlignment="1" applyProtection="1">
      <alignment horizontal="left" vertical="center" indent="2"/>
    </xf>
    <xf numFmtId="0" fontId="20" fillId="64" borderId="26" xfId="0" applyFont="1" applyFill="1" applyBorder="1" applyAlignment="1" applyProtection="1">
      <alignment horizontal="left" vertical="center"/>
    </xf>
    <xf numFmtId="0" fontId="11" fillId="64" borderId="26" xfId="0" applyFont="1" applyFill="1" applyBorder="1" applyAlignment="1" applyProtection="1">
      <alignment horizontal="left" vertical="center"/>
    </xf>
    <xf numFmtId="0" fontId="4" fillId="24" borderId="27" xfId="0" applyFont="1" applyFill="1" applyBorder="1" applyAlignment="1" applyProtection="1">
      <alignment horizontal="left" vertical="center"/>
    </xf>
    <xf numFmtId="0" fontId="4" fillId="65" borderId="26" xfId="0" applyFont="1" applyFill="1" applyBorder="1" applyProtection="1"/>
    <xf numFmtId="0" fontId="4" fillId="24" borderId="37" xfId="0" applyFont="1" applyFill="1" applyBorder="1" applyProtection="1"/>
    <xf numFmtId="0" fontId="28" fillId="64" borderId="43" xfId="0" applyFont="1" applyFill="1" applyBorder="1" applyAlignment="1" applyProtection="1">
      <alignment horizontal="left" vertical="center" wrapText="1"/>
    </xf>
    <xf numFmtId="9" fontId="4" fillId="65" borderId="0" xfId="709" applyFont="1" applyFill="1" applyBorder="1" applyAlignment="1" applyProtection="1">
      <alignment horizontal="center" vertical="center" wrapText="1"/>
    </xf>
    <xf numFmtId="2" fontId="4" fillId="65" borderId="0" xfId="153" applyNumberFormat="1" applyFont="1" applyFill="1" applyBorder="1" applyAlignment="1" applyProtection="1">
      <alignment horizontal="center" vertical="center" wrapText="1"/>
    </xf>
    <xf numFmtId="2" fontId="96" fillId="66" borderId="59" xfId="624" applyNumberFormat="1" applyFont="1" applyFill="1" applyBorder="1" applyAlignment="1">
      <alignment wrapText="1"/>
    </xf>
    <xf numFmtId="165" fontId="101" fillId="63" borderId="50" xfId="243" applyNumberFormat="1" applyFont="1" applyFill="1" applyBorder="1" applyAlignment="1" applyProtection="1">
      <alignment horizontal="center" vertical="center"/>
      <protection locked="0"/>
    </xf>
    <xf numFmtId="1" fontId="82" fillId="62" borderId="41" xfId="0" applyNumberFormat="1" applyFont="1" applyFill="1" applyBorder="1" applyAlignment="1" applyProtection="1">
      <alignment horizontal="left"/>
      <protection locked="0"/>
    </xf>
    <xf numFmtId="1" fontId="82" fillId="62" borderId="30" xfId="0" applyNumberFormat="1" applyFont="1" applyFill="1" applyBorder="1" applyAlignment="1" applyProtection="1">
      <alignment horizontal="left"/>
      <protection locked="0"/>
    </xf>
    <xf numFmtId="167" fontId="14" fillId="0" borderId="36" xfId="0" applyNumberFormat="1" applyFont="1" applyFill="1" applyBorder="1" applyAlignment="1">
      <alignment horizontal="left" wrapText="1"/>
    </xf>
    <xf numFmtId="167" fontId="14" fillId="0" borderId="37" xfId="0" applyNumberFormat="1" applyFont="1" applyFill="1" applyBorder="1" applyAlignment="1">
      <alignment horizontal="left" wrapText="1"/>
    </xf>
    <xf numFmtId="167" fontId="14" fillId="0" borderId="38" xfId="0" applyNumberFormat="1" applyFont="1" applyFill="1" applyBorder="1" applyAlignment="1">
      <alignment horizontal="left" wrapText="1"/>
    </xf>
    <xf numFmtId="0" fontId="16" fillId="63" borderId="33" xfId="0" applyFont="1" applyFill="1" applyBorder="1" applyAlignment="1">
      <alignment horizontal="left" vertical="center"/>
    </xf>
    <xf numFmtId="0" fontId="16" fillId="63" borderId="34" xfId="0" applyFont="1" applyFill="1" applyBorder="1" applyAlignment="1">
      <alignment horizontal="left" vertical="center"/>
    </xf>
    <xf numFmtId="0" fontId="16" fillId="63" borderId="35" xfId="0" applyFont="1" applyFill="1" applyBorder="1" applyAlignment="1">
      <alignment horizontal="left" vertical="center"/>
    </xf>
    <xf numFmtId="15" fontId="92" fillId="63" borderId="36" xfId="0" quotePrefix="1" applyNumberFormat="1" applyFont="1" applyFill="1" applyBorder="1" applyAlignment="1">
      <alignment horizontal="left" vertical="center" wrapText="1"/>
    </xf>
    <xf numFmtId="0" fontId="92" fillId="63" borderId="37" xfId="0" applyFont="1" applyFill="1" applyBorder="1" applyAlignment="1">
      <alignment horizontal="left" vertical="center" wrapText="1"/>
    </xf>
    <xf numFmtId="0" fontId="92" fillId="63" borderId="38" xfId="0" applyFont="1" applyFill="1" applyBorder="1" applyAlignment="1">
      <alignment horizontal="left" vertical="center" wrapText="1"/>
    </xf>
    <xf numFmtId="0" fontId="4" fillId="24" borderId="39" xfId="0" applyFont="1" applyFill="1" applyBorder="1" applyAlignment="1">
      <alignment wrapText="1"/>
    </xf>
    <xf numFmtId="0" fontId="4" fillId="24" borderId="0" xfId="0" applyFont="1" applyFill="1" applyBorder="1" applyAlignment="1">
      <alignment wrapText="1"/>
    </xf>
    <xf numFmtId="0" fontId="4" fillId="24" borderId="40" xfId="0" applyFont="1" applyFill="1" applyBorder="1" applyAlignment="1">
      <alignment wrapText="1"/>
    </xf>
    <xf numFmtId="0" fontId="0" fillId="24" borderId="0" xfId="0" applyFill="1" applyBorder="1" applyAlignment="1">
      <alignment wrapText="1"/>
    </xf>
    <xf numFmtId="0" fontId="0" fillId="24" borderId="40" xfId="0" applyFill="1" applyBorder="1" applyAlignment="1">
      <alignment wrapText="1"/>
    </xf>
    <xf numFmtId="0" fontId="102" fillId="24" borderId="39" xfId="835" applyFill="1" applyBorder="1" applyAlignment="1">
      <alignment horizontal="left" wrapText="1"/>
    </xf>
    <xf numFmtId="0" fontId="102" fillId="24" borderId="0" xfId="835" applyFill="1" applyBorder="1" applyAlignment="1">
      <alignment horizontal="left" wrapText="1"/>
    </xf>
    <xf numFmtId="0" fontId="102" fillId="24" borderId="40" xfId="835" applyFill="1" applyBorder="1" applyAlignment="1">
      <alignment horizontal="left" wrapText="1"/>
    </xf>
    <xf numFmtId="0" fontId="4" fillId="24" borderId="36" xfId="0" applyFont="1" applyFill="1" applyBorder="1" applyAlignment="1">
      <alignment horizontal="left" wrapText="1"/>
    </xf>
    <xf numFmtId="0" fontId="4" fillId="24" borderId="37" xfId="0" applyFont="1" applyFill="1" applyBorder="1" applyAlignment="1">
      <alignment horizontal="left" wrapText="1"/>
    </xf>
    <xf numFmtId="0" fontId="4" fillId="24" borderId="38" xfId="0" applyFont="1" applyFill="1" applyBorder="1" applyAlignment="1">
      <alignment horizontal="left" wrapText="1"/>
    </xf>
    <xf numFmtId="0" fontId="94" fillId="64" borderId="31" xfId="0" applyFont="1" applyFill="1" applyBorder="1" applyAlignment="1" applyProtection="1">
      <alignment horizontal="left" vertical="center"/>
    </xf>
    <xf numFmtId="0" fontId="94" fillId="64" borderId="32" xfId="0" applyFont="1" applyFill="1" applyBorder="1" applyAlignment="1" applyProtection="1">
      <alignment horizontal="left" vertical="center"/>
    </xf>
    <xf numFmtId="0" fontId="94" fillId="64" borderId="42" xfId="0" applyFont="1" applyFill="1" applyBorder="1" applyAlignment="1" applyProtection="1">
      <alignment horizontal="left" vertical="center"/>
    </xf>
    <xf numFmtId="0" fontId="26" fillId="27" borderId="0" xfId="0" applyFont="1" applyFill="1" applyAlignment="1" applyProtection="1">
      <alignment horizontal="center"/>
      <protection locked="0"/>
    </xf>
    <xf numFmtId="0" fontId="27" fillId="64" borderId="12" xfId="0" applyFont="1" applyFill="1" applyBorder="1" applyAlignment="1" applyProtection="1">
      <alignment horizontal="left" vertical="center" wrapText="1"/>
    </xf>
    <xf numFmtId="0" fontId="27" fillId="64" borderId="43" xfId="0" applyFont="1" applyFill="1" applyBorder="1" applyAlignment="1" applyProtection="1">
      <alignment horizontal="left" vertical="center" wrapText="1"/>
    </xf>
    <xf numFmtId="14" fontId="4" fillId="64" borderId="46" xfId="0" applyNumberFormat="1" applyFont="1" applyFill="1" applyBorder="1" applyAlignment="1" applyProtection="1">
      <alignment horizontal="left" vertical="center" wrapText="1"/>
    </xf>
    <xf numFmtId="14" fontId="4" fillId="64" borderId="47" xfId="0" applyNumberFormat="1" applyFont="1" applyFill="1" applyBorder="1" applyAlignment="1" applyProtection="1">
      <alignment horizontal="left" vertical="center" wrapText="1"/>
    </xf>
    <xf numFmtId="14" fontId="4" fillId="64" borderId="48" xfId="0" applyNumberFormat="1" applyFont="1" applyFill="1" applyBorder="1" applyAlignment="1" applyProtection="1">
      <alignment horizontal="left" vertical="center" wrapText="1"/>
    </xf>
    <xf numFmtId="0" fontId="12" fillId="63" borderId="26" xfId="0" applyFont="1" applyFill="1" applyBorder="1" applyAlignment="1" applyProtection="1">
      <alignment horizontal="left" vertical="center" wrapText="1"/>
    </xf>
    <xf numFmtId="0" fontId="12" fillId="63" borderId="0" xfId="0" applyFont="1" applyFill="1" applyBorder="1" applyAlignment="1" applyProtection="1">
      <alignment horizontal="left" vertical="center" wrapText="1"/>
    </xf>
    <xf numFmtId="0" fontId="12" fillId="63" borderId="14" xfId="0" applyFont="1" applyFill="1" applyBorder="1" applyAlignment="1" applyProtection="1">
      <alignment horizontal="left" vertical="center" wrapText="1"/>
    </xf>
    <xf numFmtId="0" fontId="16" fillId="63" borderId="46" xfId="0" applyFont="1" applyFill="1" applyBorder="1" applyAlignment="1">
      <alignment horizontal="left"/>
    </xf>
    <xf numFmtId="0" fontId="16" fillId="63" borderId="47" xfId="0" applyFont="1" applyFill="1" applyBorder="1" applyAlignment="1">
      <alignment horizontal="left"/>
    </xf>
    <xf numFmtId="0" fontId="16" fillId="63" borderId="48" xfId="0" applyFont="1" applyFill="1" applyBorder="1" applyAlignment="1">
      <alignment horizontal="left"/>
    </xf>
    <xf numFmtId="0" fontId="95" fillId="65" borderId="46" xfId="0" applyFont="1" applyFill="1" applyBorder="1" applyAlignment="1">
      <alignment horizontal="left" vertical="center" wrapText="1"/>
    </xf>
    <xf numFmtId="0" fontId="95" fillId="65" borderId="47" xfId="0" applyFont="1" applyFill="1" applyBorder="1" applyAlignment="1">
      <alignment horizontal="left" vertical="center" wrapText="1"/>
    </xf>
    <xf numFmtId="0" fontId="95" fillId="65" borderId="48" xfId="0" applyFont="1" applyFill="1" applyBorder="1" applyAlignment="1">
      <alignment horizontal="left" vertical="center" wrapText="1"/>
    </xf>
    <xf numFmtId="0" fontId="4" fillId="0" borderId="39" xfId="0" applyFont="1" applyBorder="1" applyAlignment="1">
      <alignment horizontal="left" wrapText="1"/>
    </xf>
    <xf numFmtId="0" fontId="4" fillId="0" borderId="0" xfId="0" applyFont="1" applyBorder="1" applyAlignment="1">
      <alignment horizontal="left" wrapText="1"/>
    </xf>
    <xf numFmtId="0" fontId="4" fillId="0" borderId="40" xfId="0" applyFont="1" applyBorder="1" applyAlignment="1">
      <alignment horizontal="left"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3" xfId="0" applyFont="1" applyBorder="1" applyAlignment="1">
      <alignment horizontal="left" wrapText="1"/>
    </xf>
    <xf numFmtId="0" fontId="4" fillId="0" borderId="34" xfId="0" applyFont="1" applyBorder="1" applyAlignment="1">
      <alignment horizontal="left" wrapText="1"/>
    </xf>
    <xf numFmtId="0" fontId="4" fillId="0" borderId="35" xfId="0" applyFont="1" applyBorder="1" applyAlignment="1">
      <alignment horizontal="left" wrapText="1"/>
    </xf>
    <xf numFmtId="0" fontId="4" fillId="0" borderId="39" xfId="0" applyFont="1" applyBorder="1" applyAlignment="1">
      <alignment horizontal="left"/>
    </xf>
    <xf numFmtId="0" fontId="4" fillId="0" borderId="0" xfId="0" applyFont="1" applyBorder="1" applyAlignment="1">
      <alignment horizontal="left"/>
    </xf>
    <xf numFmtId="0" fontId="6" fillId="65" borderId="39" xfId="830" applyFont="1" applyFill="1" applyBorder="1" applyAlignment="1">
      <alignment horizontal="left" vertical="center" wrapText="1"/>
    </xf>
    <xf numFmtId="0" fontId="6" fillId="65" borderId="0" xfId="830" applyFont="1" applyFill="1" applyBorder="1" applyAlignment="1">
      <alignment horizontal="left" vertical="center" wrapText="1"/>
    </xf>
    <xf numFmtId="0" fontId="6" fillId="65" borderId="40" xfId="830" applyFont="1" applyFill="1" applyBorder="1" applyAlignment="1">
      <alignment horizontal="left" vertical="center" wrapText="1"/>
    </xf>
    <xf numFmtId="167" fontId="97" fillId="65" borderId="39" xfId="830" applyNumberFormat="1" applyFont="1" applyFill="1" applyBorder="1" applyAlignment="1">
      <alignment horizontal="left" vertical="center" wrapText="1"/>
    </xf>
    <xf numFmtId="167" fontId="97" fillId="65" borderId="0" xfId="830" applyNumberFormat="1" applyFont="1" applyFill="1" applyBorder="1" applyAlignment="1">
      <alignment horizontal="left" vertical="center" wrapText="1"/>
    </xf>
    <xf numFmtId="167" fontId="97" fillId="65" borderId="40" xfId="830" applyNumberFormat="1" applyFont="1" applyFill="1" applyBorder="1" applyAlignment="1">
      <alignment horizontal="left" vertical="center" wrapText="1"/>
    </xf>
    <xf numFmtId="0" fontId="96" fillId="63" borderId="52" xfId="830" applyFont="1" applyFill="1" applyBorder="1" applyAlignment="1">
      <alignment horizontal="center" wrapText="1"/>
    </xf>
    <xf numFmtId="0" fontId="96" fillId="63" borderId="53" xfId="830" applyFont="1" applyFill="1" applyBorder="1" applyAlignment="1">
      <alignment horizontal="center" wrapText="1"/>
    </xf>
    <xf numFmtId="0" fontId="16" fillId="63" borderId="39" xfId="830" applyFont="1" applyFill="1" applyBorder="1" applyAlignment="1">
      <alignment horizontal="left" vertical="center"/>
    </xf>
    <xf numFmtId="0" fontId="16" fillId="63" borderId="0" xfId="830" applyFont="1" applyFill="1" applyBorder="1" applyAlignment="1">
      <alignment horizontal="left" vertical="center"/>
    </xf>
    <xf numFmtId="0" fontId="16" fillId="63" borderId="40" xfId="830" applyFont="1" applyFill="1" applyBorder="1" applyAlignment="1">
      <alignment horizontal="left" vertical="center"/>
    </xf>
    <xf numFmtId="167" fontId="99" fillId="65" borderId="39" xfId="830" applyNumberFormat="1" applyFont="1" applyFill="1" applyBorder="1" applyAlignment="1">
      <alignment horizontal="left" vertical="center" wrapText="1"/>
    </xf>
    <xf numFmtId="167" fontId="99" fillId="65" borderId="0" xfId="830" applyNumberFormat="1" applyFont="1" applyFill="1" applyBorder="1" applyAlignment="1">
      <alignment horizontal="left" vertical="center" wrapText="1"/>
    </xf>
    <xf numFmtId="167" fontId="99" fillId="65" borderId="40" xfId="830" applyNumberFormat="1" applyFont="1" applyFill="1" applyBorder="1" applyAlignment="1">
      <alignment horizontal="left" vertical="center" wrapText="1"/>
    </xf>
    <xf numFmtId="0" fontId="1" fillId="65" borderId="39" xfId="830" applyFont="1" applyFill="1" applyBorder="1" applyAlignment="1">
      <alignment horizontal="left" wrapText="1"/>
    </xf>
    <xf numFmtId="0" fontId="2" fillId="65" borderId="0" xfId="830" applyFont="1" applyFill="1" applyBorder="1" applyAlignment="1">
      <alignment horizontal="left" wrapText="1"/>
    </xf>
    <xf numFmtId="0" fontId="2" fillId="65" borderId="40" xfId="830" applyFont="1" applyFill="1" applyBorder="1" applyAlignment="1">
      <alignment horizontal="left" wrapText="1"/>
    </xf>
  </cellXfs>
  <cellStyles count="836">
    <cellStyle name="20% - Accent1 2" xfId="1" xr:uid="{00000000-0005-0000-0000-000000000000}"/>
    <cellStyle name="20% - Accent1 2 2" xfId="2" xr:uid="{00000000-0005-0000-0000-000001000000}"/>
    <cellStyle name="20% - Accent1 3" xfId="3" xr:uid="{00000000-0005-0000-0000-000002000000}"/>
    <cellStyle name="20% - Accent1 4" xfId="4" xr:uid="{00000000-0005-0000-0000-000003000000}"/>
    <cellStyle name="20% - Accent2 2" xfId="5" xr:uid="{00000000-0005-0000-0000-000004000000}"/>
    <cellStyle name="20% - Accent2 2 2" xfId="6" xr:uid="{00000000-0005-0000-0000-000005000000}"/>
    <cellStyle name="20% - Accent2 3" xfId="7" xr:uid="{00000000-0005-0000-0000-000006000000}"/>
    <cellStyle name="20% - Accent2 4" xfId="8" xr:uid="{00000000-0005-0000-0000-000007000000}"/>
    <cellStyle name="20% - Accent3 2" xfId="9" xr:uid="{00000000-0005-0000-0000-000008000000}"/>
    <cellStyle name="20% - Accent3 2 2" xfId="10" xr:uid="{00000000-0005-0000-0000-000009000000}"/>
    <cellStyle name="20% - Accent3 3" xfId="11" xr:uid="{00000000-0005-0000-0000-00000A000000}"/>
    <cellStyle name="20% - Accent3 4" xfId="12" xr:uid="{00000000-0005-0000-0000-00000B000000}"/>
    <cellStyle name="20% - Accent4 2" xfId="13" xr:uid="{00000000-0005-0000-0000-00000C000000}"/>
    <cellStyle name="20% - Accent4 2 2" xfId="14" xr:uid="{00000000-0005-0000-0000-00000D000000}"/>
    <cellStyle name="20% - Accent4 3" xfId="15" xr:uid="{00000000-0005-0000-0000-00000E000000}"/>
    <cellStyle name="20% - Accent4 4" xfId="16" xr:uid="{00000000-0005-0000-0000-00000F000000}"/>
    <cellStyle name="20% - Accent4 5" xfId="17" xr:uid="{00000000-0005-0000-0000-000010000000}"/>
    <cellStyle name="20% - Accent5 2" xfId="18" xr:uid="{00000000-0005-0000-0000-000011000000}"/>
    <cellStyle name="20% - Accent5 2 2" xfId="19" xr:uid="{00000000-0005-0000-0000-000012000000}"/>
    <cellStyle name="20% - Accent5 3" xfId="20" xr:uid="{00000000-0005-0000-0000-000013000000}"/>
    <cellStyle name="20% - Accent5 4" xfId="21" xr:uid="{00000000-0005-0000-0000-000014000000}"/>
    <cellStyle name="20% - Accent6 2" xfId="22" xr:uid="{00000000-0005-0000-0000-000015000000}"/>
    <cellStyle name="20% - Accent6 2 2" xfId="23" xr:uid="{00000000-0005-0000-0000-000016000000}"/>
    <cellStyle name="20% - Accent6 3" xfId="24" xr:uid="{00000000-0005-0000-0000-000017000000}"/>
    <cellStyle name="20% - Accent6 4" xfId="25" xr:uid="{00000000-0005-0000-0000-000018000000}"/>
    <cellStyle name="40% - Accent1 2" xfId="26" xr:uid="{00000000-0005-0000-0000-000019000000}"/>
    <cellStyle name="40% - Accent1 2 2" xfId="27" xr:uid="{00000000-0005-0000-0000-00001A000000}"/>
    <cellStyle name="40% - Accent1 3" xfId="28" xr:uid="{00000000-0005-0000-0000-00001B000000}"/>
    <cellStyle name="40% - Accent1 4" xfId="29" xr:uid="{00000000-0005-0000-0000-00001C000000}"/>
    <cellStyle name="40% - Accent2 2" xfId="30" xr:uid="{00000000-0005-0000-0000-00001D000000}"/>
    <cellStyle name="40% - Accent2 2 2" xfId="31" xr:uid="{00000000-0005-0000-0000-00001E000000}"/>
    <cellStyle name="40% - Accent2 3" xfId="32" xr:uid="{00000000-0005-0000-0000-00001F000000}"/>
    <cellStyle name="40% - Accent2 4" xfId="33" xr:uid="{00000000-0005-0000-0000-000020000000}"/>
    <cellStyle name="40% - Accent3 2" xfId="34" xr:uid="{00000000-0005-0000-0000-000021000000}"/>
    <cellStyle name="40% - Accent3 2 2" xfId="35" xr:uid="{00000000-0005-0000-0000-000022000000}"/>
    <cellStyle name="40% - Accent3 3" xfId="36" xr:uid="{00000000-0005-0000-0000-000023000000}"/>
    <cellStyle name="40% - Accent3 4" xfId="37" xr:uid="{00000000-0005-0000-0000-000024000000}"/>
    <cellStyle name="40% - Accent4 2" xfId="38" xr:uid="{00000000-0005-0000-0000-000025000000}"/>
    <cellStyle name="40% - Accent4 2 2" xfId="39" xr:uid="{00000000-0005-0000-0000-000026000000}"/>
    <cellStyle name="40% - Accent4 3" xfId="40" xr:uid="{00000000-0005-0000-0000-000027000000}"/>
    <cellStyle name="40% - Accent4 4" xfId="41" xr:uid="{00000000-0005-0000-0000-000028000000}"/>
    <cellStyle name="40% - Accent5 2" xfId="42" xr:uid="{00000000-0005-0000-0000-000029000000}"/>
    <cellStyle name="40% - Accent5 2 2" xfId="43" xr:uid="{00000000-0005-0000-0000-00002A000000}"/>
    <cellStyle name="40% - Accent5 3" xfId="44" xr:uid="{00000000-0005-0000-0000-00002B000000}"/>
    <cellStyle name="40% - Accent5 4" xfId="45" xr:uid="{00000000-0005-0000-0000-00002C000000}"/>
    <cellStyle name="40% - Accent6 2" xfId="46" xr:uid="{00000000-0005-0000-0000-00002D000000}"/>
    <cellStyle name="40% - Accent6 2 2" xfId="47" xr:uid="{00000000-0005-0000-0000-00002E000000}"/>
    <cellStyle name="40% - Accent6 3" xfId="48" xr:uid="{00000000-0005-0000-0000-00002F000000}"/>
    <cellStyle name="40% - Accent6 4" xfId="49" xr:uid="{00000000-0005-0000-0000-000030000000}"/>
    <cellStyle name="60% - Accent1 2" xfId="50" xr:uid="{00000000-0005-0000-0000-000031000000}"/>
    <cellStyle name="60% - Accent1 2 2" xfId="51" xr:uid="{00000000-0005-0000-0000-000032000000}"/>
    <cellStyle name="60% - Accent1 3" xfId="52" xr:uid="{00000000-0005-0000-0000-000033000000}"/>
    <cellStyle name="60% - Accent1 4" xfId="53" xr:uid="{00000000-0005-0000-0000-000034000000}"/>
    <cellStyle name="60% - Accent2 2" xfId="54" xr:uid="{00000000-0005-0000-0000-000035000000}"/>
    <cellStyle name="60% - Accent2 2 2" xfId="55" xr:uid="{00000000-0005-0000-0000-000036000000}"/>
    <cellStyle name="60% - Accent2 3" xfId="56" xr:uid="{00000000-0005-0000-0000-000037000000}"/>
    <cellStyle name="60% - Accent2 4" xfId="57" xr:uid="{00000000-0005-0000-0000-000038000000}"/>
    <cellStyle name="60% - Accent3 2" xfId="58" xr:uid="{00000000-0005-0000-0000-000039000000}"/>
    <cellStyle name="60% - Accent3 2 2" xfId="59" xr:uid="{00000000-0005-0000-0000-00003A000000}"/>
    <cellStyle name="60% - Accent3 3" xfId="60" xr:uid="{00000000-0005-0000-0000-00003B000000}"/>
    <cellStyle name="60% - Accent3 4" xfId="61" xr:uid="{00000000-0005-0000-0000-00003C000000}"/>
    <cellStyle name="60% - Accent4 2" xfId="62" xr:uid="{00000000-0005-0000-0000-00003D000000}"/>
    <cellStyle name="60% - Accent4 2 2" xfId="63" xr:uid="{00000000-0005-0000-0000-00003E000000}"/>
    <cellStyle name="60% - Accent4 3" xfId="64" xr:uid="{00000000-0005-0000-0000-00003F000000}"/>
    <cellStyle name="60% - Accent4 4" xfId="65" xr:uid="{00000000-0005-0000-0000-000040000000}"/>
    <cellStyle name="60% - Accent5 2" xfId="66" xr:uid="{00000000-0005-0000-0000-000041000000}"/>
    <cellStyle name="60% - Accent5 2 2" xfId="67" xr:uid="{00000000-0005-0000-0000-000042000000}"/>
    <cellStyle name="60% - Accent5 3" xfId="68" xr:uid="{00000000-0005-0000-0000-000043000000}"/>
    <cellStyle name="60% - Accent5 4" xfId="69" xr:uid="{00000000-0005-0000-0000-000044000000}"/>
    <cellStyle name="60% - Accent6 2" xfId="70" xr:uid="{00000000-0005-0000-0000-000045000000}"/>
    <cellStyle name="60% - Accent6 2 2" xfId="71" xr:uid="{00000000-0005-0000-0000-000046000000}"/>
    <cellStyle name="60% - Accent6 3" xfId="72" xr:uid="{00000000-0005-0000-0000-000047000000}"/>
    <cellStyle name="60% - Accent6 4" xfId="73" xr:uid="{00000000-0005-0000-0000-000048000000}"/>
    <cellStyle name="Accent1 2" xfId="74" xr:uid="{00000000-0005-0000-0000-000049000000}"/>
    <cellStyle name="Accent1 2 2" xfId="75" xr:uid="{00000000-0005-0000-0000-00004A000000}"/>
    <cellStyle name="Accent1 3" xfId="76" xr:uid="{00000000-0005-0000-0000-00004B000000}"/>
    <cellStyle name="Accent1 4" xfId="77" xr:uid="{00000000-0005-0000-0000-00004C000000}"/>
    <cellStyle name="Accent2 2" xfId="78" xr:uid="{00000000-0005-0000-0000-00004D000000}"/>
    <cellStyle name="Accent2 2 2" xfId="79" xr:uid="{00000000-0005-0000-0000-00004E000000}"/>
    <cellStyle name="Accent2 3" xfId="80" xr:uid="{00000000-0005-0000-0000-00004F000000}"/>
    <cellStyle name="Accent2 4" xfId="81" xr:uid="{00000000-0005-0000-0000-000050000000}"/>
    <cellStyle name="Accent3 2" xfId="82" xr:uid="{00000000-0005-0000-0000-000051000000}"/>
    <cellStyle name="Accent3 2 2" xfId="83" xr:uid="{00000000-0005-0000-0000-000052000000}"/>
    <cellStyle name="Accent3 3" xfId="84" xr:uid="{00000000-0005-0000-0000-000053000000}"/>
    <cellStyle name="Accent3 4" xfId="85" xr:uid="{00000000-0005-0000-0000-000054000000}"/>
    <cellStyle name="Accent4 2" xfId="86" xr:uid="{00000000-0005-0000-0000-000055000000}"/>
    <cellStyle name="Accent4 2 2" xfId="87" xr:uid="{00000000-0005-0000-0000-000056000000}"/>
    <cellStyle name="Accent4 3" xfId="88" xr:uid="{00000000-0005-0000-0000-000057000000}"/>
    <cellStyle name="Accent4 4" xfId="89" xr:uid="{00000000-0005-0000-0000-000058000000}"/>
    <cellStyle name="Accent4 5" xfId="90" xr:uid="{00000000-0005-0000-0000-000059000000}"/>
    <cellStyle name="Accent5 2" xfId="91" xr:uid="{00000000-0005-0000-0000-00005A000000}"/>
    <cellStyle name="Accent5 2 2" xfId="92" xr:uid="{00000000-0005-0000-0000-00005B000000}"/>
    <cellStyle name="Accent5 3" xfId="93" xr:uid="{00000000-0005-0000-0000-00005C000000}"/>
    <cellStyle name="Accent5 4" xfId="94" xr:uid="{00000000-0005-0000-0000-00005D000000}"/>
    <cellStyle name="Accent6 2" xfId="95" xr:uid="{00000000-0005-0000-0000-00005E000000}"/>
    <cellStyle name="Accent6 2 2" xfId="96" xr:uid="{00000000-0005-0000-0000-00005F000000}"/>
    <cellStyle name="Accent6 3" xfId="97" xr:uid="{00000000-0005-0000-0000-000060000000}"/>
    <cellStyle name="Accent6 4" xfId="98" xr:uid="{00000000-0005-0000-0000-000061000000}"/>
    <cellStyle name="Bad 2" xfId="99" xr:uid="{00000000-0005-0000-0000-000062000000}"/>
    <cellStyle name="Bad 2 2" xfId="100" xr:uid="{00000000-0005-0000-0000-000063000000}"/>
    <cellStyle name="Bad 3" xfId="101" xr:uid="{00000000-0005-0000-0000-000064000000}"/>
    <cellStyle name="Bad 4" xfId="102" xr:uid="{00000000-0005-0000-0000-000065000000}"/>
    <cellStyle name="Calculation 2" xfId="103" xr:uid="{00000000-0005-0000-0000-000066000000}"/>
    <cellStyle name="Calculation 2 2" xfId="104" xr:uid="{00000000-0005-0000-0000-000067000000}"/>
    <cellStyle name="Calculation 2 2 2" xfId="105" xr:uid="{00000000-0005-0000-0000-000068000000}"/>
    <cellStyle name="Calculation 2 2 2 2" xfId="106" xr:uid="{00000000-0005-0000-0000-000069000000}"/>
    <cellStyle name="Calculation 2 2 2 2 2" xfId="107" xr:uid="{00000000-0005-0000-0000-00006A000000}"/>
    <cellStyle name="Calculation 2 2 2 2 3" xfId="108" xr:uid="{00000000-0005-0000-0000-00006B000000}"/>
    <cellStyle name="Calculation 2 2 2 3" xfId="109" xr:uid="{00000000-0005-0000-0000-00006C000000}"/>
    <cellStyle name="Calculation 2 2 2 4" xfId="110" xr:uid="{00000000-0005-0000-0000-00006D000000}"/>
    <cellStyle name="Calculation 2 2 3" xfId="111" xr:uid="{00000000-0005-0000-0000-00006E000000}"/>
    <cellStyle name="Calculation 2 2 3 2" xfId="112" xr:uid="{00000000-0005-0000-0000-00006F000000}"/>
    <cellStyle name="Calculation 2 2 3 3" xfId="113" xr:uid="{00000000-0005-0000-0000-000070000000}"/>
    <cellStyle name="Calculation 2 2 4" xfId="114" xr:uid="{00000000-0005-0000-0000-000071000000}"/>
    <cellStyle name="Calculation 2 2 5" xfId="115" xr:uid="{00000000-0005-0000-0000-000072000000}"/>
    <cellStyle name="Calculation 2 3" xfId="116" xr:uid="{00000000-0005-0000-0000-000073000000}"/>
    <cellStyle name="Calculation 2 3 2" xfId="117" xr:uid="{00000000-0005-0000-0000-000074000000}"/>
    <cellStyle name="Calculation 2 3 2 2" xfId="118" xr:uid="{00000000-0005-0000-0000-000075000000}"/>
    <cellStyle name="Calculation 2 3 2 3" xfId="119" xr:uid="{00000000-0005-0000-0000-000076000000}"/>
    <cellStyle name="Calculation 2 3 3" xfId="120" xr:uid="{00000000-0005-0000-0000-000077000000}"/>
    <cellStyle name="Calculation 2 3 4" xfId="121" xr:uid="{00000000-0005-0000-0000-000078000000}"/>
    <cellStyle name="Calculation 2 4" xfId="122" xr:uid="{00000000-0005-0000-0000-000079000000}"/>
    <cellStyle name="Calculation 2 5" xfId="123" xr:uid="{00000000-0005-0000-0000-00007A000000}"/>
    <cellStyle name="Calculation 2 5 2" xfId="124" xr:uid="{00000000-0005-0000-0000-00007B000000}"/>
    <cellStyle name="Calculation 2 5 3" xfId="125" xr:uid="{00000000-0005-0000-0000-00007C000000}"/>
    <cellStyle name="Calculation 2 6" xfId="126" xr:uid="{00000000-0005-0000-0000-00007D000000}"/>
    <cellStyle name="Calculation 2 7" xfId="127" xr:uid="{00000000-0005-0000-0000-00007E000000}"/>
    <cellStyle name="Calculation 3" xfId="128" xr:uid="{00000000-0005-0000-0000-00007F000000}"/>
    <cellStyle name="Calculation 3 2" xfId="129" xr:uid="{00000000-0005-0000-0000-000080000000}"/>
    <cellStyle name="Calculation 3 2 2" xfId="130" xr:uid="{00000000-0005-0000-0000-000081000000}"/>
    <cellStyle name="Calculation 3 2 2 2" xfId="131" xr:uid="{00000000-0005-0000-0000-000082000000}"/>
    <cellStyle name="Calculation 3 2 2 3" xfId="132" xr:uid="{00000000-0005-0000-0000-000083000000}"/>
    <cellStyle name="Calculation 3 2 3" xfId="133" xr:uid="{00000000-0005-0000-0000-000084000000}"/>
    <cellStyle name="Calculation 3 2 4" xfId="134" xr:uid="{00000000-0005-0000-0000-000085000000}"/>
    <cellStyle name="Calculation 3 3" xfId="135" xr:uid="{00000000-0005-0000-0000-000086000000}"/>
    <cellStyle name="Calculation 3 3 2" xfId="136" xr:uid="{00000000-0005-0000-0000-000087000000}"/>
    <cellStyle name="Calculation 3 3 3" xfId="137" xr:uid="{00000000-0005-0000-0000-000088000000}"/>
    <cellStyle name="Calculation 3 4" xfId="138" xr:uid="{00000000-0005-0000-0000-000089000000}"/>
    <cellStyle name="Calculation 3 5" xfId="139" xr:uid="{00000000-0005-0000-0000-00008A000000}"/>
    <cellStyle name="Calculation 4" xfId="140" xr:uid="{00000000-0005-0000-0000-00008B000000}"/>
    <cellStyle name="Calculation 4 2" xfId="141" xr:uid="{00000000-0005-0000-0000-00008C000000}"/>
    <cellStyle name="Calculation 4 2 2" xfId="142" xr:uid="{00000000-0005-0000-0000-00008D000000}"/>
    <cellStyle name="Calculation 4 2 3" xfId="143" xr:uid="{00000000-0005-0000-0000-00008E000000}"/>
    <cellStyle name="Calculation 4 3" xfId="144" xr:uid="{00000000-0005-0000-0000-00008F000000}"/>
    <cellStyle name="Calculation 4 4" xfId="145" xr:uid="{00000000-0005-0000-0000-000090000000}"/>
    <cellStyle name="Calculation 5" xfId="146" xr:uid="{00000000-0005-0000-0000-000091000000}"/>
    <cellStyle name="Calculation 5 2" xfId="147" xr:uid="{00000000-0005-0000-0000-000092000000}"/>
    <cellStyle name="Calculation 5 3" xfId="148" xr:uid="{00000000-0005-0000-0000-000093000000}"/>
    <cellStyle name="Check Cell 2" xfId="149" xr:uid="{00000000-0005-0000-0000-000094000000}"/>
    <cellStyle name="Check Cell 2 2" xfId="150" xr:uid="{00000000-0005-0000-0000-000095000000}"/>
    <cellStyle name="Check Cell 3" xfId="151" xr:uid="{00000000-0005-0000-0000-000096000000}"/>
    <cellStyle name="Check Cell 4" xfId="152" xr:uid="{00000000-0005-0000-0000-000097000000}"/>
    <cellStyle name="Comma" xfId="153" builtinId="3"/>
    <cellStyle name="Comma 10" xfId="154" xr:uid="{00000000-0005-0000-0000-000099000000}"/>
    <cellStyle name="Comma 10 2" xfId="155" xr:uid="{00000000-0005-0000-0000-00009A000000}"/>
    <cellStyle name="Comma 10 3" xfId="156" xr:uid="{00000000-0005-0000-0000-00009B000000}"/>
    <cellStyle name="Comma 11" xfId="157" xr:uid="{00000000-0005-0000-0000-00009C000000}"/>
    <cellStyle name="Comma 2" xfId="158" xr:uid="{00000000-0005-0000-0000-00009D000000}"/>
    <cellStyle name="Comma 2 2" xfId="159" xr:uid="{00000000-0005-0000-0000-00009E000000}"/>
    <cellStyle name="Comma 2 2 2" xfId="160" xr:uid="{00000000-0005-0000-0000-00009F000000}"/>
    <cellStyle name="Comma 2 3" xfId="161" xr:uid="{00000000-0005-0000-0000-0000A0000000}"/>
    <cellStyle name="Comma 2 3 2" xfId="162" xr:uid="{00000000-0005-0000-0000-0000A1000000}"/>
    <cellStyle name="Comma 2 3 3" xfId="163" xr:uid="{00000000-0005-0000-0000-0000A2000000}"/>
    <cellStyle name="Comma 2 3 4" xfId="164" xr:uid="{00000000-0005-0000-0000-0000A3000000}"/>
    <cellStyle name="Comma 2 4" xfId="165" xr:uid="{00000000-0005-0000-0000-0000A4000000}"/>
    <cellStyle name="Comma 3" xfId="166" xr:uid="{00000000-0005-0000-0000-0000A5000000}"/>
    <cellStyle name="Comma 3 2" xfId="167" xr:uid="{00000000-0005-0000-0000-0000A6000000}"/>
    <cellStyle name="Comma 3 3" xfId="168" xr:uid="{00000000-0005-0000-0000-0000A7000000}"/>
    <cellStyle name="Comma 3 3 2" xfId="169" xr:uid="{00000000-0005-0000-0000-0000A8000000}"/>
    <cellStyle name="Comma 3 3 2 2" xfId="170" xr:uid="{00000000-0005-0000-0000-0000A9000000}"/>
    <cellStyle name="Comma 3 3 2 2 2" xfId="171" xr:uid="{00000000-0005-0000-0000-0000AA000000}"/>
    <cellStyle name="Comma 3 3 2 3" xfId="172" xr:uid="{00000000-0005-0000-0000-0000AB000000}"/>
    <cellStyle name="Comma 3 3 3" xfId="173" xr:uid="{00000000-0005-0000-0000-0000AC000000}"/>
    <cellStyle name="Comma 3 3 3 2" xfId="174" xr:uid="{00000000-0005-0000-0000-0000AD000000}"/>
    <cellStyle name="Comma 3 3 4" xfId="175" xr:uid="{00000000-0005-0000-0000-0000AE000000}"/>
    <cellStyle name="Comma 3 4" xfId="176" xr:uid="{00000000-0005-0000-0000-0000AF000000}"/>
    <cellStyle name="Comma 3 4 2" xfId="177" xr:uid="{00000000-0005-0000-0000-0000B0000000}"/>
    <cellStyle name="Comma 3 4 2 2" xfId="178" xr:uid="{00000000-0005-0000-0000-0000B1000000}"/>
    <cellStyle name="Comma 3 4 3" xfId="179" xr:uid="{00000000-0005-0000-0000-0000B2000000}"/>
    <cellStyle name="Comma 3 5" xfId="180" xr:uid="{00000000-0005-0000-0000-0000B3000000}"/>
    <cellStyle name="Comma 3 5 2" xfId="181" xr:uid="{00000000-0005-0000-0000-0000B4000000}"/>
    <cellStyle name="Comma 3 5 2 2" xfId="182" xr:uid="{00000000-0005-0000-0000-0000B5000000}"/>
    <cellStyle name="Comma 3 5 3" xfId="183" xr:uid="{00000000-0005-0000-0000-0000B6000000}"/>
    <cellStyle name="Comma 3 6" xfId="184" xr:uid="{00000000-0005-0000-0000-0000B7000000}"/>
    <cellStyle name="Comma 3 6 2" xfId="185" xr:uid="{00000000-0005-0000-0000-0000B8000000}"/>
    <cellStyle name="Comma 3 6 2 2" xfId="186" xr:uid="{00000000-0005-0000-0000-0000B9000000}"/>
    <cellStyle name="Comma 3 6 3" xfId="187" xr:uid="{00000000-0005-0000-0000-0000BA000000}"/>
    <cellStyle name="Comma 3 7" xfId="188" xr:uid="{00000000-0005-0000-0000-0000BB000000}"/>
    <cellStyle name="Comma 3 7 2" xfId="189" xr:uid="{00000000-0005-0000-0000-0000BC000000}"/>
    <cellStyle name="Comma 3 8" xfId="190" xr:uid="{00000000-0005-0000-0000-0000BD000000}"/>
    <cellStyle name="Comma 4" xfId="191" xr:uid="{00000000-0005-0000-0000-0000BE000000}"/>
    <cellStyle name="Comma 4 2" xfId="192" xr:uid="{00000000-0005-0000-0000-0000BF000000}"/>
    <cellStyle name="Comma 4 2 2" xfId="193" xr:uid="{00000000-0005-0000-0000-0000C0000000}"/>
    <cellStyle name="Comma 4 2 2 2" xfId="194" xr:uid="{00000000-0005-0000-0000-0000C1000000}"/>
    <cellStyle name="Comma 4 2 2 2 2" xfId="195" xr:uid="{00000000-0005-0000-0000-0000C2000000}"/>
    <cellStyle name="Comma 4 2 2 3" xfId="196" xr:uid="{00000000-0005-0000-0000-0000C3000000}"/>
    <cellStyle name="Comma 4 2 3" xfId="197" xr:uid="{00000000-0005-0000-0000-0000C4000000}"/>
    <cellStyle name="Comma 4 2 3 2" xfId="198" xr:uid="{00000000-0005-0000-0000-0000C5000000}"/>
    <cellStyle name="Comma 4 2 4" xfId="199" xr:uid="{00000000-0005-0000-0000-0000C6000000}"/>
    <cellStyle name="Comma 4 3" xfId="200" xr:uid="{00000000-0005-0000-0000-0000C7000000}"/>
    <cellStyle name="Comma 4 3 2" xfId="201" xr:uid="{00000000-0005-0000-0000-0000C8000000}"/>
    <cellStyle name="Comma 4 3 2 2" xfId="202" xr:uid="{00000000-0005-0000-0000-0000C9000000}"/>
    <cellStyle name="Comma 4 3 3" xfId="203" xr:uid="{00000000-0005-0000-0000-0000CA000000}"/>
    <cellStyle name="Comma 4 4" xfId="204" xr:uid="{00000000-0005-0000-0000-0000CB000000}"/>
    <cellStyle name="Comma 4 4 2" xfId="205" xr:uid="{00000000-0005-0000-0000-0000CC000000}"/>
    <cellStyle name="Comma 4 4 2 2" xfId="206" xr:uid="{00000000-0005-0000-0000-0000CD000000}"/>
    <cellStyle name="Comma 4 4 3" xfId="207" xr:uid="{00000000-0005-0000-0000-0000CE000000}"/>
    <cellStyle name="Comma 4 5" xfId="208" xr:uid="{00000000-0005-0000-0000-0000CF000000}"/>
    <cellStyle name="Comma 4 5 2" xfId="209" xr:uid="{00000000-0005-0000-0000-0000D0000000}"/>
    <cellStyle name="Comma 4 5 2 2" xfId="210" xr:uid="{00000000-0005-0000-0000-0000D1000000}"/>
    <cellStyle name="Comma 4 5 3" xfId="211" xr:uid="{00000000-0005-0000-0000-0000D2000000}"/>
    <cellStyle name="Comma 4 6" xfId="212" xr:uid="{00000000-0005-0000-0000-0000D3000000}"/>
    <cellStyle name="Comma 4 6 2" xfId="213" xr:uid="{00000000-0005-0000-0000-0000D4000000}"/>
    <cellStyle name="Comma 4 7" xfId="214" xr:uid="{00000000-0005-0000-0000-0000D5000000}"/>
    <cellStyle name="Comma 5" xfId="215" xr:uid="{00000000-0005-0000-0000-0000D6000000}"/>
    <cellStyle name="Comma 5 2" xfId="216" xr:uid="{00000000-0005-0000-0000-0000D7000000}"/>
    <cellStyle name="Comma 5 2 2" xfId="217" xr:uid="{00000000-0005-0000-0000-0000D8000000}"/>
    <cellStyle name="Comma 5 2 2 2" xfId="218" xr:uid="{00000000-0005-0000-0000-0000D9000000}"/>
    <cellStyle name="Comma 5 2 2 2 2" xfId="219" xr:uid="{00000000-0005-0000-0000-0000DA000000}"/>
    <cellStyle name="Comma 5 2 2 3" xfId="220" xr:uid="{00000000-0005-0000-0000-0000DB000000}"/>
    <cellStyle name="Comma 5 2 3" xfId="221" xr:uid="{00000000-0005-0000-0000-0000DC000000}"/>
    <cellStyle name="Comma 5 2 3 2" xfId="222" xr:uid="{00000000-0005-0000-0000-0000DD000000}"/>
    <cellStyle name="Comma 5 2 4" xfId="223" xr:uid="{00000000-0005-0000-0000-0000DE000000}"/>
    <cellStyle name="Comma 5 3" xfId="224" xr:uid="{00000000-0005-0000-0000-0000DF000000}"/>
    <cellStyle name="Comma 5 3 2" xfId="225" xr:uid="{00000000-0005-0000-0000-0000E0000000}"/>
    <cellStyle name="Comma 5 3 2 2" xfId="226" xr:uid="{00000000-0005-0000-0000-0000E1000000}"/>
    <cellStyle name="Comma 5 3 3" xfId="227" xr:uid="{00000000-0005-0000-0000-0000E2000000}"/>
    <cellStyle name="Comma 5 4" xfId="228" xr:uid="{00000000-0005-0000-0000-0000E3000000}"/>
    <cellStyle name="Comma 5 4 2" xfId="229" xr:uid="{00000000-0005-0000-0000-0000E4000000}"/>
    <cellStyle name="Comma 5 4 2 2" xfId="230" xr:uid="{00000000-0005-0000-0000-0000E5000000}"/>
    <cellStyle name="Comma 5 4 3" xfId="231" xr:uid="{00000000-0005-0000-0000-0000E6000000}"/>
    <cellStyle name="Comma 5 5" xfId="232" xr:uid="{00000000-0005-0000-0000-0000E7000000}"/>
    <cellStyle name="Comma 5 5 2" xfId="233" xr:uid="{00000000-0005-0000-0000-0000E8000000}"/>
    <cellStyle name="Comma 5 5 2 2" xfId="234" xr:uid="{00000000-0005-0000-0000-0000E9000000}"/>
    <cellStyle name="Comma 5 5 3" xfId="235" xr:uid="{00000000-0005-0000-0000-0000EA000000}"/>
    <cellStyle name="Comma 5 6" xfId="236" xr:uid="{00000000-0005-0000-0000-0000EB000000}"/>
    <cellStyle name="Comma 5 6 2" xfId="237" xr:uid="{00000000-0005-0000-0000-0000EC000000}"/>
    <cellStyle name="Comma 5 7" xfId="238" xr:uid="{00000000-0005-0000-0000-0000ED000000}"/>
    <cellStyle name="Comma 6" xfId="239" xr:uid="{00000000-0005-0000-0000-0000EE000000}"/>
    <cellStyle name="Comma 7" xfId="240" xr:uid="{00000000-0005-0000-0000-0000EF000000}"/>
    <cellStyle name="Comma 8" xfId="241" xr:uid="{00000000-0005-0000-0000-0000F0000000}"/>
    <cellStyle name="Comma 9" xfId="242" xr:uid="{00000000-0005-0000-0000-0000F1000000}"/>
    <cellStyle name="Currency" xfId="243" builtinId="4"/>
    <cellStyle name="Currency 10" xfId="244" xr:uid="{00000000-0005-0000-0000-0000F3000000}"/>
    <cellStyle name="Currency 2" xfId="245" xr:uid="{00000000-0005-0000-0000-0000F4000000}"/>
    <cellStyle name="Currency 2 10" xfId="246" xr:uid="{00000000-0005-0000-0000-0000F5000000}"/>
    <cellStyle name="Currency 2 11" xfId="247" xr:uid="{00000000-0005-0000-0000-0000F6000000}"/>
    <cellStyle name="Currency 2 2" xfId="248" xr:uid="{00000000-0005-0000-0000-0000F7000000}"/>
    <cellStyle name="Currency 2 2 2" xfId="249" xr:uid="{00000000-0005-0000-0000-0000F8000000}"/>
    <cellStyle name="Currency 2 3" xfId="250" xr:uid="{00000000-0005-0000-0000-0000F9000000}"/>
    <cellStyle name="Currency 2 3 2" xfId="251" xr:uid="{00000000-0005-0000-0000-0000FA000000}"/>
    <cellStyle name="Currency 2 4" xfId="252" xr:uid="{00000000-0005-0000-0000-0000FB000000}"/>
    <cellStyle name="Currency 2 4 2" xfId="253" xr:uid="{00000000-0005-0000-0000-0000FC000000}"/>
    <cellStyle name="Currency 2 4 2 2" xfId="254" xr:uid="{00000000-0005-0000-0000-0000FD000000}"/>
    <cellStyle name="Currency 2 4 2 2 2" xfId="255" xr:uid="{00000000-0005-0000-0000-0000FE000000}"/>
    <cellStyle name="Currency 2 4 2 3" xfId="256" xr:uid="{00000000-0005-0000-0000-0000FF000000}"/>
    <cellStyle name="Currency 2 4 3" xfId="257" xr:uid="{00000000-0005-0000-0000-000000010000}"/>
    <cellStyle name="Currency 2 4 3 2" xfId="258" xr:uid="{00000000-0005-0000-0000-000001010000}"/>
    <cellStyle name="Currency 2 4 4" xfId="259" xr:uid="{00000000-0005-0000-0000-000002010000}"/>
    <cellStyle name="Currency 2 5" xfId="260" xr:uid="{00000000-0005-0000-0000-000003010000}"/>
    <cellStyle name="Currency 2 5 2" xfId="261" xr:uid="{00000000-0005-0000-0000-000004010000}"/>
    <cellStyle name="Currency 2 5 2 2" xfId="262" xr:uid="{00000000-0005-0000-0000-000005010000}"/>
    <cellStyle name="Currency 2 5 3" xfId="263" xr:uid="{00000000-0005-0000-0000-000006010000}"/>
    <cellStyle name="Currency 2 6" xfId="264" xr:uid="{00000000-0005-0000-0000-000007010000}"/>
    <cellStyle name="Currency 2 6 2" xfId="265" xr:uid="{00000000-0005-0000-0000-000008010000}"/>
    <cellStyle name="Currency 2 6 2 2" xfId="266" xr:uid="{00000000-0005-0000-0000-000009010000}"/>
    <cellStyle name="Currency 2 6 3" xfId="267" xr:uid="{00000000-0005-0000-0000-00000A010000}"/>
    <cellStyle name="Currency 2 7" xfId="268" xr:uid="{00000000-0005-0000-0000-00000B010000}"/>
    <cellStyle name="Currency 2 7 2" xfId="269" xr:uid="{00000000-0005-0000-0000-00000C010000}"/>
    <cellStyle name="Currency 2 7 2 2" xfId="270" xr:uid="{00000000-0005-0000-0000-00000D010000}"/>
    <cellStyle name="Currency 2 7 3" xfId="271" xr:uid="{00000000-0005-0000-0000-00000E010000}"/>
    <cellStyle name="Currency 2 8" xfId="272" xr:uid="{00000000-0005-0000-0000-00000F010000}"/>
    <cellStyle name="Currency 2 8 2" xfId="273" xr:uid="{00000000-0005-0000-0000-000010010000}"/>
    <cellStyle name="Currency 2 9" xfId="274" xr:uid="{00000000-0005-0000-0000-000011010000}"/>
    <cellStyle name="Currency 3" xfId="275" xr:uid="{00000000-0005-0000-0000-000012010000}"/>
    <cellStyle name="Currency 3 2" xfId="276" xr:uid="{00000000-0005-0000-0000-000013010000}"/>
    <cellStyle name="Currency 4" xfId="277" xr:uid="{00000000-0005-0000-0000-000014010000}"/>
    <cellStyle name="Currency 4 2" xfId="278" xr:uid="{00000000-0005-0000-0000-000015010000}"/>
    <cellStyle name="Currency 4 2 2" xfId="279" xr:uid="{00000000-0005-0000-0000-000016010000}"/>
    <cellStyle name="Currency 4 2 2 2" xfId="280" xr:uid="{00000000-0005-0000-0000-000017010000}"/>
    <cellStyle name="Currency 4 2 2 2 2" xfId="281" xr:uid="{00000000-0005-0000-0000-000018010000}"/>
    <cellStyle name="Currency 4 2 2 3" xfId="282" xr:uid="{00000000-0005-0000-0000-000019010000}"/>
    <cellStyle name="Currency 4 2 3" xfId="283" xr:uid="{00000000-0005-0000-0000-00001A010000}"/>
    <cellStyle name="Currency 4 2 3 2" xfId="284" xr:uid="{00000000-0005-0000-0000-00001B010000}"/>
    <cellStyle name="Currency 4 2 4" xfId="285" xr:uid="{00000000-0005-0000-0000-00001C010000}"/>
    <cellStyle name="Currency 4 3" xfId="286" xr:uid="{00000000-0005-0000-0000-00001D010000}"/>
    <cellStyle name="Currency 4 3 2" xfId="287" xr:uid="{00000000-0005-0000-0000-00001E010000}"/>
    <cellStyle name="Currency 4 3 2 2" xfId="288" xr:uid="{00000000-0005-0000-0000-00001F010000}"/>
    <cellStyle name="Currency 4 3 3" xfId="289" xr:uid="{00000000-0005-0000-0000-000020010000}"/>
    <cellStyle name="Currency 4 4" xfId="290" xr:uid="{00000000-0005-0000-0000-000021010000}"/>
    <cellStyle name="Currency 4 4 2" xfId="291" xr:uid="{00000000-0005-0000-0000-000022010000}"/>
    <cellStyle name="Currency 4 4 2 2" xfId="292" xr:uid="{00000000-0005-0000-0000-000023010000}"/>
    <cellStyle name="Currency 4 4 3" xfId="293" xr:uid="{00000000-0005-0000-0000-000024010000}"/>
    <cellStyle name="Currency 4 5" xfId="294" xr:uid="{00000000-0005-0000-0000-000025010000}"/>
    <cellStyle name="Currency 4 5 2" xfId="295" xr:uid="{00000000-0005-0000-0000-000026010000}"/>
    <cellStyle name="Currency 4 5 2 2" xfId="296" xr:uid="{00000000-0005-0000-0000-000027010000}"/>
    <cellStyle name="Currency 4 5 3" xfId="297" xr:uid="{00000000-0005-0000-0000-000028010000}"/>
    <cellStyle name="Currency 4 6" xfId="298" xr:uid="{00000000-0005-0000-0000-000029010000}"/>
    <cellStyle name="Currency 4 6 2" xfId="299" xr:uid="{00000000-0005-0000-0000-00002A010000}"/>
    <cellStyle name="Currency 4 7" xfId="300" xr:uid="{00000000-0005-0000-0000-00002B010000}"/>
    <cellStyle name="Currency 4 8" xfId="301" xr:uid="{00000000-0005-0000-0000-00002C010000}"/>
    <cellStyle name="Currency 5" xfId="302" xr:uid="{00000000-0005-0000-0000-00002D010000}"/>
    <cellStyle name="Currency 5 2" xfId="303" xr:uid="{00000000-0005-0000-0000-00002E010000}"/>
    <cellStyle name="Currency 5 2 2" xfId="304" xr:uid="{00000000-0005-0000-0000-00002F010000}"/>
    <cellStyle name="Currency 5 2 2 2" xfId="305" xr:uid="{00000000-0005-0000-0000-000030010000}"/>
    <cellStyle name="Currency 5 2 2 2 2" xfId="306" xr:uid="{00000000-0005-0000-0000-000031010000}"/>
    <cellStyle name="Currency 5 2 2 3" xfId="307" xr:uid="{00000000-0005-0000-0000-000032010000}"/>
    <cellStyle name="Currency 5 2 3" xfId="308" xr:uid="{00000000-0005-0000-0000-000033010000}"/>
    <cellStyle name="Currency 5 2 3 2" xfId="309" xr:uid="{00000000-0005-0000-0000-000034010000}"/>
    <cellStyle name="Currency 5 2 4" xfId="310" xr:uid="{00000000-0005-0000-0000-000035010000}"/>
    <cellStyle name="Currency 5 3" xfId="311" xr:uid="{00000000-0005-0000-0000-000036010000}"/>
    <cellStyle name="Currency 5 3 2" xfId="312" xr:uid="{00000000-0005-0000-0000-000037010000}"/>
    <cellStyle name="Currency 5 3 2 2" xfId="313" xr:uid="{00000000-0005-0000-0000-000038010000}"/>
    <cellStyle name="Currency 5 3 3" xfId="314" xr:uid="{00000000-0005-0000-0000-000039010000}"/>
    <cellStyle name="Currency 5 4" xfId="315" xr:uid="{00000000-0005-0000-0000-00003A010000}"/>
    <cellStyle name="Currency 5 4 2" xfId="316" xr:uid="{00000000-0005-0000-0000-00003B010000}"/>
    <cellStyle name="Currency 5 4 2 2" xfId="317" xr:uid="{00000000-0005-0000-0000-00003C010000}"/>
    <cellStyle name="Currency 5 4 3" xfId="318" xr:uid="{00000000-0005-0000-0000-00003D010000}"/>
    <cellStyle name="Currency 5 5" xfId="319" xr:uid="{00000000-0005-0000-0000-00003E010000}"/>
    <cellStyle name="Currency 5 5 2" xfId="320" xr:uid="{00000000-0005-0000-0000-00003F010000}"/>
    <cellStyle name="Currency 5 5 2 2" xfId="321" xr:uid="{00000000-0005-0000-0000-000040010000}"/>
    <cellStyle name="Currency 5 5 3" xfId="322" xr:uid="{00000000-0005-0000-0000-000041010000}"/>
    <cellStyle name="Currency 5 6" xfId="323" xr:uid="{00000000-0005-0000-0000-000042010000}"/>
    <cellStyle name="Currency 5 6 2" xfId="324" xr:uid="{00000000-0005-0000-0000-000043010000}"/>
    <cellStyle name="Currency 5 7" xfId="325" xr:uid="{00000000-0005-0000-0000-000044010000}"/>
    <cellStyle name="Currency 5 8" xfId="326" xr:uid="{00000000-0005-0000-0000-000045010000}"/>
    <cellStyle name="Currency 6" xfId="327" xr:uid="{00000000-0005-0000-0000-000046010000}"/>
    <cellStyle name="Currency 6 2" xfId="328" xr:uid="{00000000-0005-0000-0000-000047010000}"/>
    <cellStyle name="Currency 7" xfId="329" xr:uid="{00000000-0005-0000-0000-000048010000}"/>
    <cellStyle name="Currency 8" xfId="330" xr:uid="{00000000-0005-0000-0000-000049010000}"/>
    <cellStyle name="Currency 9" xfId="331" xr:uid="{00000000-0005-0000-0000-00004A010000}"/>
    <cellStyle name="Currency 9 2" xfId="332" xr:uid="{00000000-0005-0000-0000-00004B010000}"/>
    <cellStyle name="DRG Table" xfId="333" xr:uid="{00000000-0005-0000-0000-00004C010000}"/>
    <cellStyle name="Explanatory Text 2" xfId="334" xr:uid="{00000000-0005-0000-0000-00004D010000}"/>
    <cellStyle name="Explanatory Text 2 2" xfId="335" xr:uid="{00000000-0005-0000-0000-00004E010000}"/>
    <cellStyle name="Explanatory Text 3" xfId="336" xr:uid="{00000000-0005-0000-0000-00004F010000}"/>
    <cellStyle name="Explanatory Text 4" xfId="337" xr:uid="{00000000-0005-0000-0000-000050010000}"/>
    <cellStyle name="Followed Hyperlink 2" xfId="338" xr:uid="{00000000-0005-0000-0000-000051010000}"/>
    <cellStyle name="Good 2" xfId="339" xr:uid="{00000000-0005-0000-0000-000052010000}"/>
    <cellStyle name="Good 2 2" xfId="340" xr:uid="{00000000-0005-0000-0000-000053010000}"/>
    <cellStyle name="Good 3" xfId="341" xr:uid="{00000000-0005-0000-0000-000054010000}"/>
    <cellStyle name="Good 4" xfId="342" xr:uid="{00000000-0005-0000-0000-000055010000}"/>
    <cellStyle name="Heading 1 2" xfId="343" xr:uid="{00000000-0005-0000-0000-000056010000}"/>
    <cellStyle name="Heading 1 2 2" xfId="344" xr:uid="{00000000-0005-0000-0000-000057010000}"/>
    <cellStyle name="Heading 1 3" xfId="345" xr:uid="{00000000-0005-0000-0000-000058010000}"/>
    <cellStyle name="Heading 1 4" xfId="346" xr:uid="{00000000-0005-0000-0000-000059010000}"/>
    <cellStyle name="Heading 2 2" xfId="347" xr:uid="{00000000-0005-0000-0000-00005A010000}"/>
    <cellStyle name="Heading 2 2 2" xfId="348" xr:uid="{00000000-0005-0000-0000-00005B010000}"/>
    <cellStyle name="Heading 2 3" xfId="349" xr:uid="{00000000-0005-0000-0000-00005C010000}"/>
    <cellStyle name="Heading 2 4" xfId="350" xr:uid="{00000000-0005-0000-0000-00005D010000}"/>
    <cellStyle name="Heading 3 2" xfId="351" xr:uid="{00000000-0005-0000-0000-00005E010000}"/>
    <cellStyle name="Heading 3 2 2" xfId="352" xr:uid="{00000000-0005-0000-0000-00005F010000}"/>
    <cellStyle name="Heading 3 3" xfId="353" xr:uid="{00000000-0005-0000-0000-000060010000}"/>
    <cellStyle name="Heading 3 4" xfId="354" xr:uid="{00000000-0005-0000-0000-000061010000}"/>
    <cellStyle name="Heading 4 2" xfId="355" xr:uid="{00000000-0005-0000-0000-000062010000}"/>
    <cellStyle name="Heading 4 2 2" xfId="356" xr:uid="{00000000-0005-0000-0000-000063010000}"/>
    <cellStyle name="Heading 4 3" xfId="357" xr:uid="{00000000-0005-0000-0000-000064010000}"/>
    <cellStyle name="Heading 4 4" xfId="358" xr:uid="{00000000-0005-0000-0000-000065010000}"/>
    <cellStyle name="Hyperlink" xfId="835" builtinId="8"/>
    <cellStyle name="Hyperlink 2" xfId="359" xr:uid="{00000000-0005-0000-0000-000066010000}"/>
    <cellStyle name="Hyperlink 2 2" xfId="360" xr:uid="{00000000-0005-0000-0000-000067010000}"/>
    <cellStyle name="Hyperlink 3" xfId="361" xr:uid="{00000000-0005-0000-0000-000068010000}"/>
    <cellStyle name="Hyperlink 4" xfId="362" xr:uid="{00000000-0005-0000-0000-000069010000}"/>
    <cellStyle name="Input 2" xfId="363" xr:uid="{00000000-0005-0000-0000-00006A010000}"/>
    <cellStyle name="Input 2 2" xfId="364" xr:uid="{00000000-0005-0000-0000-00006B010000}"/>
    <cellStyle name="Input 2 2 2" xfId="365" xr:uid="{00000000-0005-0000-0000-00006C010000}"/>
    <cellStyle name="Input 2 2 2 2" xfId="366" xr:uid="{00000000-0005-0000-0000-00006D010000}"/>
    <cellStyle name="Input 2 2 2 2 2" xfId="367" xr:uid="{00000000-0005-0000-0000-00006E010000}"/>
    <cellStyle name="Input 2 2 2 2 3" xfId="368" xr:uid="{00000000-0005-0000-0000-00006F010000}"/>
    <cellStyle name="Input 2 2 2 3" xfId="369" xr:uid="{00000000-0005-0000-0000-000070010000}"/>
    <cellStyle name="Input 2 2 2 4" xfId="370" xr:uid="{00000000-0005-0000-0000-000071010000}"/>
    <cellStyle name="Input 2 2 3" xfId="371" xr:uid="{00000000-0005-0000-0000-000072010000}"/>
    <cellStyle name="Input 2 2 3 2" xfId="372" xr:uid="{00000000-0005-0000-0000-000073010000}"/>
    <cellStyle name="Input 2 2 3 3" xfId="373" xr:uid="{00000000-0005-0000-0000-000074010000}"/>
    <cellStyle name="Input 2 2 4" xfId="374" xr:uid="{00000000-0005-0000-0000-000075010000}"/>
    <cellStyle name="Input 2 2 5" xfId="375" xr:uid="{00000000-0005-0000-0000-000076010000}"/>
    <cellStyle name="Input 2 3" xfId="376" xr:uid="{00000000-0005-0000-0000-000077010000}"/>
    <cellStyle name="Input 2 3 2" xfId="377" xr:uid="{00000000-0005-0000-0000-000078010000}"/>
    <cellStyle name="Input 2 3 2 2" xfId="378" xr:uid="{00000000-0005-0000-0000-000079010000}"/>
    <cellStyle name="Input 2 3 2 3" xfId="379" xr:uid="{00000000-0005-0000-0000-00007A010000}"/>
    <cellStyle name="Input 2 3 3" xfId="380" xr:uid="{00000000-0005-0000-0000-00007B010000}"/>
    <cellStyle name="Input 2 3 4" xfId="381" xr:uid="{00000000-0005-0000-0000-00007C010000}"/>
    <cellStyle name="Input 2 4" xfId="382" xr:uid="{00000000-0005-0000-0000-00007D010000}"/>
    <cellStyle name="Input 2 5" xfId="383" xr:uid="{00000000-0005-0000-0000-00007E010000}"/>
    <cellStyle name="Input 2 5 2" xfId="384" xr:uid="{00000000-0005-0000-0000-00007F010000}"/>
    <cellStyle name="Input 2 5 3" xfId="385" xr:uid="{00000000-0005-0000-0000-000080010000}"/>
    <cellStyle name="Input 2 6" xfId="386" xr:uid="{00000000-0005-0000-0000-000081010000}"/>
    <cellStyle name="Input 2 7" xfId="387" xr:uid="{00000000-0005-0000-0000-000082010000}"/>
    <cellStyle name="Input 3" xfId="388" xr:uid="{00000000-0005-0000-0000-000083010000}"/>
    <cellStyle name="Input 3 2" xfId="389" xr:uid="{00000000-0005-0000-0000-000084010000}"/>
    <cellStyle name="Input 3 2 2" xfId="390" xr:uid="{00000000-0005-0000-0000-000085010000}"/>
    <cellStyle name="Input 3 2 2 2" xfId="391" xr:uid="{00000000-0005-0000-0000-000086010000}"/>
    <cellStyle name="Input 3 2 2 3" xfId="392" xr:uid="{00000000-0005-0000-0000-000087010000}"/>
    <cellStyle name="Input 3 2 3" xfId="393" xr:uid="{00000000-0005-0000-0000-000088010000}"/>
    <cellStyle name="Input 3 2 4" xfId="394" xr:uid="{00000000-0005-0000-0000-000089010000}"/>
    <cellStyle name="Input 3 3" xfId="395" xr:uid="{00000000-0005-0000-0000-00008A010000}"/>
    <cellStyle name="Input 3 3 2" xfId="396" xr:uid="{00000000-0005-0000-0000-00008B010000}"/>
    <cellStyle name="Input 3 3 3" xfId="397" xr:uid="{00000000-0005-0000-0000-00008C010000}"/>
    <cellStyle name="Input 3 4" xfId="398" xr:uid="{00000000-0005-0000-0000-00008D010000}"/>
    <cellStyle name="Input 3 5" xfId="399" xr:uid="{00000000-0005-0000-0000-00008E010000}"/>
    <cellStyle name="Input 4" xfId="400" xr:uid="{00000000-0005-0000-0000-00008F010000}"/>
    <cellStyle name="Input 4 2" xfId="401" xr:uid="{00000000-0005-0000-0000-000090010000}"/>
    <cellStyle name="Input 4 2 2" xfId="402" xr:uid="{00000000-0005-0000-0000-000091010000}"/>
    <cellStyle name="Input 4 2 3" xfId="403" xr:uid="{00000000-0005-0000-0000-000092010000}"/>
    <cellStyle name="Input 4 3" xfId="404" xr:uid="{00000000-0005-0000-0000-000093010000}"/>
    <cellStyle name="Input 4 4" xfId="405" xr:uid="{00000000-0005-0000-0000-000094010000}"/>
    <cellStyle name="Input 5" xfId="406" xr:uid="{00000000-0005-0000-0000-000095010000}"/>
    <cellStyle name="Input 5 2" xfId="407" xr:uid="{00000000-0005-0000-0000-000096010000}"/>
    <cellStyle name="Input 5 3" xfId="408" xr:uid="{00000000-0005-0000-0000-000097010000}"/>
    <cellStyle name="Linked Cell 2" xfId="409" xr:uid="{00000000-0005-0000-0000-000098010000}"/>
    <cellStyle name="Linked Cell 2 2" xfId="410" xr:uid="{00000000-0005-0000-0000-000099010000}"/>
    <cellStyle name="Linked Cell 3" xfId="411" xr:uid="{00000000-0005-0000-0000-00009A010000}"/>
    <cellStyle name="Linked Cell 4" xfId="412" xr:uid="{00000000-0005-0000-0000-00009B010000}"/>
    <cellStyle name="Neutral 2" xfId="413" xr:uid="{00000000-0005-0000-0000-00009C010000}"/>
    <cellStyle name="Neutral 2 2" xfId="414" xr:uid="{00000000-0005-0000-0000-00009D010000}"/>
    <cellStyle name="Neutral 3" xfId="415" xr:uid="{00000000-0005-0000-0000-00009E010000}"/>
    <cellStyle name="Neutral 4" xfId="416" xr:uid="{00000000-0005-0000-0000-00009F010000}"/>
    <cellStyle name="Normal" xfId="0" builtinId="0"/>
    <cellStyle name="Normal 10" xfId="417" xr:uid="{00000000-0005-0000-0000-0000A1010000}"/>
    <cellStyle name="Normal 10 2" xfId="418" xr:uid="{00000000-0005-0000-0000-0000A2010000}"/>
    <cellStyle name="Normal 10 2 2" xfId="419" xr:uid="{00000000-0005-0000-0000-0000A3010000}"/>
    <cellStyle name="Normal 10 2 2 2" xfId="420" xr:uid="{00000000-0005-0000-0000-0000A4010000}"/>
    <cellStyle name="Normal 10 2 2 2 2" xfId="421" xr:uid="{00000000-0005-0000-0000-0000A5010000}"/>
    <cellStyle name="Normal 10 2 2 3" xfId="422" xr:uid="{00000000-0005-0000-0000-0000A6010000}"/>
    <cellStyle name="Normal 10 2 3" xfId="423" xr:uid="{00000000-0005-0000-0000-0000A7010000}"/>
    <cellStyle name="Normal 10 2 3 2" xfId="424" xr:uid="{00000000-0005-0000-0000-0000A8010000}"/>
    <cellStyle name="Normal 10 2 4" xfId="425" xr:uid="{00000000-0005-0000-0000-0000A9010000}"/>
    <cellStyle name="Normal 10 3" xfId="426" xr:uid="{00000000-0005-0000-0000-0000AA010000}"/>
    <cellStyle name="Normal 10 3 2" xfId="427" xr:uid="{00000000-0005-0000-0000-0000AB010000}"/>
    <cellStyle name="Normal 10 3 2 2" xfId="428" xr:uid="{00000000-0005-0000-0000-0000AC010000}"/>
    <cellStyle name="Normal 10 3 3" xfId="429" xr:uid="{00000000-0005-0000-0000-0000AD010000}"/>
    <cellStyle name="Normal 10 4" xfId="430" xr:uid="{00000000-0005-0000-0000-0000AE010000}"/>
    <cellStyle name="Normal 10 4 2" xfId="431" xr:uid="{00000000-0005-0000-0000-0000AF010000}"/>
    <cellStyle name="Normal 10 4 2 2" xfId="432" xr:uid="{00000000-0005-0000-0000-0000B0010000}"/>
    <cellStyle name="Normal 10 4 3" xfId="433" xr:uid="{00000000-0005-0000-0000-0000B1010000}"/>
    <cellStyle name="Normal 10 5" xfId="434" xr:uid="{00000000-0005-0000-0000-0000B2010000}"/>
    <cellStyle name="Normal 10 5 2" xfId="435" xr:uid="{00000000-0005-0000-0000-0000B3010000}"/>
    <cellStyle name="Normal 10 5 2 2" xfId="436" xr:uid="{00000000-0005-0000-0000-0000B4010000}"/>
    <cellStyle name="Normal 10 5 3" xfId="437" xr:uid="{00000000-0005-0000-0000-0000B5010000}"/>
    <cellStyle name="Normal 10 6" xfId="438" xr:uid="{00000000-0005-0000-0000-0000B6010000}"/>
    <cellStyle name="Normal 10 6 2" xfId="439" xr:uid="{00000000-0005-0000-0000-0000B7010000}"/>
    <cellStyle name="Normal 10 7" xfId="440" xr:uid="{00000000-0005-0000-0000-0000B8010000}"/>
    <cellStyle name="Normal 10 8" xfId="832" xr:uid="{00000000-0005-0000-0000-0000B9010000}"/>
    <cellStyle name="Normal 11" xfId="441" xr:uid="{00000000-0005-0000-0000-0000BA010000}"/>
    <cellStyle name="Normal 12" xfId="442" xr:uid="{00000000-0005-0000-0000-0000BB010000}"/>
    <cellStyle name="Normal 12 2" xfId="443" xr:uid="{00000000-0005-0000-0000-0000BC010000}"/>
    <cellStyle name="Normal 13" xfId="444" xr:uid="{00000000-0005-0000-0000-0000BD010000}"/>
    <cellStyle name="Normal 13 2" xfId="445" xr:uid="{00000000-0005-0000-0000-0000BE010000}"/>
    <cellStyle name="Normal 13 3" xfId="446" xr:uid="{00000000-0005-0000-0000-0000BF010000}"/>
    <cellStyle name="Normal 14" xfId="447" xr:uid="{00000000-0005-0000-0000-0000C0010000}"/>
    <cellStyle name="Normal 15" xfId="448" xr:uid="{00000000-0005-0000-0000-0000C1010000}"/>
    <cellStyle name="Normal 15 2" xfId="449" xr:uid="{00000000-0005-0000-0000-0000C2010000}"/>
    <cellStyle name="Normal 15 3" xfId="450" xr:uid="{00000000-0005-0000-0000-0000C3010000}"/>
    <cellStyle name="Normal 16" xfId="451" xr:uid="{00000000-0005-0000-0000-0000C4010000}"/>
    <cellStyle name="Normal 17" xfId="452" xr:uid="{00000000-0005-0000-0000-0000C5010000}"/>
    <cellStyle name="Normal 18" xfId="453" xr:uid="{00000000-0005-0000-0000-0000C6010000}"/>
    <cellStyle name="Normal 19" xfId="454" xr:uid="{00000000-0005-0000-0000-0000C7010000}"/>
    <cellStyle name="Normal 2" xfId="455" xr:uid="{00000000-0005-0000-0000-0000C8010000}"/>
    <cellStyle name="Normal 2 2" xfId="456" xr:uid="{00000000-0005-0000-0000-0000C9010000}"/>
    <cellStyle name="Normal 2 2 2" xfId="457" xr:uid="{00000000-0005-0000-0000-0000CA010000}"/>
    <cellStyle name="Normal 2 2 3" xfId="458" xr:uid="{00000000-0005-0000-0000-0000CB010000}"/>
    <cellStyle name="Normal 2 3" xfId="459" xr:uid="{00000000-0005-0000-0000-0000CC010000}"/>
    <cellStyle name="Normal 2 3 2" xfId="460" xr:uid="{00000000-0005-0000-0000-0000CD010000}"/>
    <cellStyle name="Normal 2 4" xfId="461" xr:uid="{00000000-0005-0000-0000-0000CE010000}"/>
    <cellStyle name="Normal 2 4 2" xfId="462" xr:uid="{00000000-0005-0000-0000-0000CF010000}"/>
    <cellStyle name="Normal 2 5" xfId="463" xr:uid="{00000000-0005-0000-0000-0000D0010000}"/>
    <cellStyle name="Normal 2 6" xfId="464" xr:uid="{00000000-0005-0000-0000-0000D1010000}"/>
    <cellStyle name="Normal 2_SC IP analytical dataset summary part 1 2011-01-29" xfId="465" xr:uid="{00000000-0005-0000-0000-0000D2010000}"/>
    <cellStyle name="Normal 20" xfId="830" xr:uid="{00000000-0005-0000-0000-0000D3010000}"/>
    <cellStyle name="Normal 21" xfId="833" xr:uid="{00000000-0005-0000-0000-0000D4010000}"/>
    <cellStyle name="Normal 22" xfId="834" xr:uid="{00000000-0005-0000-0000-0000D5010000}"/>
    <cellStyle name="Normal 3" xfId="466" xr:uid="{00000000-0005-0000-0000-0000D6010000}"/>
    <cellStyle name="Normal 3 10" xfId="467" xr:uid="{00000000-0005-0000-0000-0000D7010000}"/>
    <cellStyle name="Normal 3 2" xfId="468" xr:uid="{00000000-0005-0000-0000-0000D8010000}"/>
    <cellStyle name="Normal 3 3" xfId="469" xr:uid="{00000000-0005-0000-0000-0000D9010000}"/>
    <cellStyle name="Normal 3 3 2" xfId="470" xr:uid="{00000000-0005-0000-0000-0000DA010000}"/>
    <cellStyle name="Normal 3 3 2 2" xfId="471" xr:uid="{00000000-0005-0000-0000-0000DB010000}"/>
    <cellStyle name="Normal 3 3 2 2 2" xfId="472" xr:uid="{00000000-0005-0000-0000-0000DC010000}"/>
    <cellStyle name="Normal 3 3 2 3" xfId="473" xr:uid="{00000000-0005-0000-0000-0000DD010000}"/>
    <cellStyle name="Normal 3 3 3" xfId="474" xr:uid="{00000000-0005-0000-0000-0000DE010000}"/>
    <cellStyle name="Normal 3 3 3 2" xfId="475" xr:uid="{00000000-0005-0000-0000-0000DF010000}"/>
    <cellStyle name="Normal 3 3 4" xfId="476" xr:uid="{00000000-0005-0000-0000-0000E0010000}"/>
    <cellStyle name="Normal 3 4" xfId="477" xr:uid="{00000000-0005-0000-0000-0000E1010000}"/>
    <cellStyle name="Normal 3 4 2" xfId="478" xr:uid="{00000000-0005-0000-0000-0000E2010000}"/>
    <cellStyle name="Normal 3 4 2 2" xfId="479" xr:uid="{00000000-0005-0000-0000-0000E3010000}"/>
    <cellStyle name="Normal 3 4 3" xfId="480" xr:uid="{00000000-0005-0000-0000-0000E4010000}"/>
    <cellStyle name="Normal 3 5" xfId="481" xr:uid="{00000000-0005-0000-0000-0000E5010000}"/>
    <cellStyle name="Normal 3 5 2" xfId="482" xr:uid="{00000000-0005-0000-0000-0000E6010000}"/>
    <cellStyle name="Normal 3 5 2 2" xfId="483" xr:uid="{00000000-0005-0000-0000-0000E7010000}"/>
    <cellStyle name="Normal 3 5 3" xfId="484" xr:uid="{00000000-0005-0000-0000-0000E8010000}"/>
    <cellStyle name="Normal 3 6" xfId="485" xr:uid="{00000000-0005-0000-0000-0000E9010000}"/>
    <cellStyle name="Normal 3 6 2" xfId="486" xr:uid="{00000000-0005-0000-0000-0000EA010000}"/>
    <cellStyle name="Normal 3 6 2 2" xfId="487" xr:uid="{00000000-0005-0000-0000-0000EB010000}"/>
    <cellStyle name="Normal 3 6 3" xfId="488" xr:uid="{00000000-0005-0000-0000-0000EC010000}"/>
    <cellStyle name="Normal 3 7" xfId="489" xr:uid="{00000000-0005-0000-0000-0000ED010000}"/>
    <cellStyle name="Normal 3 7 2" xfId="490" xr:uid="{00000000-0005-0000-0000-0000EE010000}"/>
    <cellStyle name="Normal 3 8" xfId="491" xr:uid="{00000000-0005-0000-0000-0000EF010000}"/>
    <cellStyle name="Normal 3 9" xfId="492" xr:uid="{00000000-0005-0000-0000-0000F0010000}"/>
    <cellStyle name="Normal 3_Sheet1" xfId="493" xr:uid="{00000000-0005-0000-0000-0000F1010000}"/>
    <cellStyle name="Normal 32" xfId="494" xr:uid="{00000000-0005-0000-0000-0000F2010000}"/>
    <cellStyle name="Normal 34" xfId="495" xr:uid="{00000000-0005-0000-0000-0000F3010000}"/>
    <cellStyle name="Normal 4" xfId="496" xr:uid="{00000000-0005-0000-0000-0000F4010000}"/>
    <cellStyle name="Normal 4 2" xfId="497" xr:uid="{00000000-0005-0000-0000-0000F5010000}"/>
    <cellStyle name="Normal 4 3" xfId="498" xr:uid="{00000000-0005-0000-0000-0000F6010000}"/>
    <cellStyle name="Normal 4 3 2" xfId="499" xr:uid="{00000000-0005-0000-0000-0000F7010000}"/>
    <cellStyle name="Normal 4 4" xfId="500" xr:uid="{00000000-0005-0000-0000-0000F8010000}"/>
    <cellStyle name="Normal 4 4 2" xfId="501" xr:uid="{00000000-0005-0000-0000-0000F9010000}"/>
    <cellStyle name="Normal 5" xfId="502" xr:uid="{00000000-0005-0000-0000-0000FA010000}"/>
    <cellStyle name="Normal 5 2" xfId="503" xr:uid="{00000000-0005-0000-0000-0000FB010000}"/>
    <cellStyle name="Normal 5 2 2" xfId="504" xr:uid="{00000000-0005-0000-0000-0000FC010000}"/>
    <cellStyle name="Normal 5 2 2 2" xfId="505" xr:uid="{00000000-0005-0000-0000-0000FD010000}"/>
    <cellStyle name="Normal 5 2 2 2 2" xfId="506" xr:uid="{00000000-0005-0000-0000-0000FE010000}"/>
    <cellStyle name="Normal 5 2 2 3" xfId="507" xr:uid="{00000000-0005-0000-0000-0000FF010000}"/>
    <cellStyle name="Normal 5 2 3" xfId="508" xr:uid="{00000000-0005-0000-0000-000000020000}"/>
    <cellStyle name="Normal 5 2 3 2" xfId="509" xr:uid="{00000000-0005-0000-0000-000001020000}"/>
    <cellStyle name="Normal 5 2 4" xfId="510" xr:uid="{00000000-0005-0000-0000-000002020000}"/>
    <cellStyle name="Normal 5 3" xfId="511" xr:uid="{00000000-0005-0000-0000-000003020000}"/>
    <cellStyle name="Normal 5 3 2" xfId="512" xr:uid="{00000000-0005-0000-0000-000004020000}"/>
    <cellStyle name="Normal 5 3 2 2" xfId="513" xr:uid="{00000000-0005-0000-0000-000005020000}"/>
    <cellStyle name="Normal 5 3 3" xfId="514" xr:uid="{00000000-0005-0000-0000-000006020000}"/>
    <cellStyle name="Normal 5 4" xfId="515" xr:uid="{00000000-0005-0000-0000-000007020000}"/>
    <cellStyle name="Normal 5 4 2" xfId="516" xr:uid="{00000000-0005-0000-0000-000008020000}"/>
    <cellStyle name="Normal 5 4 2 2" xfId="517" xr:uid="{00000000-0005-0000-0000-000009020000}"/>
    <cellStyle name="Normal 5 4 3" xfId="518" xr:uid="{00000000-0005-0000-0000-00000A020000}"/>
    <cellStyle name="Normal 5 5" xfId="519" xr:uid="{00000000-0005-0000-0000-00000B020000}"/>
    <cellStyle name="Normal 5 5 2" xfId="520" xr:uid="{00000000-0005-0000-0000-00000C020000}"/>
    <cellStyle name="Normal 5 5 2 2" xfId="521" xr:uid="{00000000-0005-0000-0000-00000D020000}"/>
    <cellStyle name="Normal 5 5 3" xfId="522" xr:uid="{00000000-0005-0000-0000-00000E020000}"/>
    <cellStyle name="Normal 5 6" xfId="523" xr:uid="{00000000-0005-0000-0000-00000F020000}"/>
    <cellStyle name="Normal 5 6 2" xfId="524" xr:uid="{00000000-0005-0000-0000-000010020000}"/>
    <cellStyle name="Normal 5 7" xfId="525" xr:uid="{00000000-0005-0000-0000-000011020000}"/>
    <cellStyle name="Normal 5 8" xfId="526" xr:uid="{00000000-0005-0000-0000-000012020000}"/>
    <cellStyle name="Normal 5 9" xfId="527" xr:uid="{00000000-0005-0000-0000-000013020000}"/>
    <cellStyle name="Normal 6" xfId="528" xr:uid="{00000000-0005-0000-0000-000014020000}"/>
    <cellStyle name="Normal 6 2" xfId="529" xr:uid="{00000000-0005-0000-0000-000015020000}"/>
    <cellStyle name="Normal 6 2 2" xfId="530" xr:uid="{00000000-0005-0000-0000-000016020000}"/>
    <cellStyle name="Normal 6 2 2 2" xfId="531" xr:uid="{00000000-0005-0000-0000-000017020000}"/>
    <cellStyle name="Normal 6 2 2 2 2" xfId="532" xr:uid="{00000000-0005-0000-0000-000018020000}"/>
    <cellStyle name="Normal 6 2 2 3" xfId="533" xr:uid="{00000000-0005-0000-0000-000019020000}"/>
    <cellStyle name="Normal 6 2 3" xfId="534" xr:uid="{00000000-0005-0000-0000-00001A020000}"/>
    <cellStyle name="Normal 6 2 3 2" xfId="535" xr:uid="{00000000-0005-0000-0000-00001B020000}"/>
    <cellStyle name="Normal 6 2 4" xfId="536" xr:uid="{00000000-0005-0000-0000-00001C020000}"/>
    <cellStyle name="Normal 6 3" xfId="537" xr:uid="{00000000-0005-0000-0000-00001D020000}"/>
    <cellStyle name="Normal 6 3 2" xfId="538" xr:uid="{00000000-0005-0000-0000-00001E020000}"/>
    <cellStyle name="Normal 6 3 2 2" xfId="539" xr:uid="{00000000-0005-0000-0000-00001F020000}"/>
    <cellStyle name="Normal 6 3 3" xfId="540" xr:uid="{00000000-0005-0000-0000-000020020000}"/>
    <cellStyle name="Normal 6 4" xfId="541" xr:uid="{00000000-0005-0000-0000-000021020000}"/>
    <cellStyle name="Normal 6 4 2" xfId="542" xr:uid="{00000000-0005-0000-0000-000022020000}"/>
    <cellStyle name="Normal 6 4 2 2" xfId="543" xr:uid="{00000000-0005-0000-0000-000023020000}"/>
    <cellStyle name="Normal 6 4 3" xfId="544" xr:uid="{00000000-0005-0000-0000-000024020000}"/>
    <cellStyle name="Normal 6 5" xfId="545" xr:uid="{00000000-0005-0000-0000-000025020000}"/>
    <cellStyle name="Normal 6 5 2" xfId="546" xr:uid="{00000000-0005-0000-0000-000026020000}"/>
    <cellStyle name="Normal 6 5 2 2" xfId="547" xr:uid="{00000000-0005-0000-0000-000027020000}"/>
    <cellStyle name="Normal 6 5 3" xfId="548" xr:uid="{00000000-0005-0000-0000-000028020000}"/>
    <cellStyle name="Normal 6 6" xfId="549" xr:uid="{00000000-0005-0000-0000-000029020000}"/>
    <cellStyle name="Normal 6 6 2" xfId="550" xr:uid="{00000000-0005-0000-0000-00002A020000}"/>
    <cellStyle name="Normal 6 7" xfId="551" xr:uid="{00000000-0005-0000-0000-00002B020000}"/>
    <cellStyle name="Normal 7" xfId="552" xr:uid="{00000000-0005-0000-0000-00002C020000}"/>
    <cellStyle name="Normal 7 2" xfId="553" xr:uid="{00000000-0005-0000-0000-00002D020000}"/>
    <cellStyle name="Normal 7 2 2" xfId="554" xr:uid="{00000000-0005-0000-0000-00002E020000}"/>
    <cellStyle name="Normal 7 2 2 2" xfId="555" xr:uid="{00000000-0005-0000-0000-00002F020000}"/>
    <cellStyle name="Normal 7 2 2 2 2" xfId="556" xr:uid="{00000000-0005-0000-0000-000030020000}"/>
    <cellStyle name="Normal 7 2 2 3" xfId="557" xr:uid="{00000000-0005-0000-0000-000031020000}"/>
    <cellStyle name="Normal 7 2 3" xfId="558" xr:uid="{00000000-0005-0000-0000-000032020000}"/>
    <cellStyle name="Normal 7 2 3 2" xfId="559" xr:uid="{00000000-0005-0000-0000-000033020000}"/>
    <cellStyle name="Normal 7 2 4" xfId="560" xr:uid="{00000000-0005-0000-0000-000034020000}"/>
    <cellStyle name="Normal 7 3" xfId="561" xr:uid="{00000000-0005-0000-0000-000035020000}"/>
    <cellStyle name="Normal 7 3 2" xfId="562" xr:uid="{00000000-0005-0000-0000-000036020000}"/>
    <cellStyle name="Normal 7 3 2 2" xfId="563" xr:uid="{00000000-0005-0000-0000-000037020000}"/>
    <cellStyle name="Normal 7 3 3" xfId="564" xr:uid="{00000000-0005-0000-0000-000038020000}"/>
    <cellStyle name="Normal 7 4" xfId="565" xr:uid="{00000000-0005-0000-0000-000039020000}"/>
    <cellStyle name="Normal 7 4 2" xfId="566" xr:uid="{00000000-0005-0000-0000-00003A020000}"/>
    <cellStyle name="Normal 7 4 2 2" xfId="567" xr:uid="{00000000-0005-0000-0000-00003B020000}"/>
    <cellStyle name="Normal 7 4 3" xfId="568" xr:uid="{00000000-0005-0000-0000-00003C020000}"/>
    <cellStyle name="Normal 7 5" xfId="569" xr:uid="{00000000-0005-0000-0000-00003D020000}"/>
    <cellStyle name="Normal 7 5 2" xfId="570" xr:uid="{00000000-0005-0000-0000-00003E020000}"/>
    <cellStyle name="Normal 7 5 2 2" xfId="571" xr:uid="{00000000-0005-0000-0000-00003F020000}"/>
    <cellStyle name="Normal 7 5 3" xfId="572" xr:uid="{00000000-0005-0000-0000-000040020000}"/>
    <cellStyle name="Normal 7 6" xfId="573" xr:uid="{00000000-0005-0000-0000-000041020000}"/>
    <cellStyle name="Normal 7 6 2" xfId="574" xr:uid="{00000000-0005-0000-0000-000042020000}"/>
    <cellStyle name="Normal 7 7" xfId="575" xr:uid="{00000000-0005-0000-0000-000043020000}"/>
    <cellStyle name="Normal 8" xfId="576" xr:uid="{00000000-0005-0000-0000-000044020000}"/>
    <cellStyle name="Normal 8 2" xfId="577" xr:uid="{00000000-0005-0000-0000-000045020000}"/>
    <cellStyle name="Normal 8 2 2" xfId="578" xr:uid="{00000000-0005-0000-0000-000046020000}"/>
    <cellStyle name="Normal 8 2 2 2" xfId="579" xr:uid="{00000000-0005-0000-0000-000047020000}"/>
    <cellStyle name="Normal 8 2 2 2 2" xfId="580" xr:uid="{00000000-0005-0000-0000-000048020000}"/>
    <cellStyle name="Normal 8 2 2 3" xfId="581" xr:uid="{00000000-0005-0000-0000-000049020000}"/>
    <cellStyle name="Normal 8 2 3" xfId="582" xr:uid="{00000000-0005-0000-0000-00004A020000}"/>
    <cellStyle name="Normal 8 2 3 2" xfId="583" xr:uid="{00000000-0005-0000-0000-00004B020000}"/>
    <cellStyle name="Normal 8 2 4" xfId="584" xr:uid="{00000000-0005-0000-0000-00004C020000}"/>
    <cellStyle name="Normal 8 3" xfId="585" xr:uid="{00000000-0005-0000-0000-00004D020000}"/>
    <cellStyle name="Normal 8 3 2" xfId="586" xr:uid="{00000000-0005-0000-0000-00004E020000}"/>
    <cellStyle name="Normal 8 3 2 2" xfId="587" xr:uid="{00000000-0005-0000-0000-00004F020000}"/>
    <cellStyle name="Normal 8 3 3" xfId="588" xr:uid="{00000000-0005-0000-0000-000050020000}"/>
    <cellStyle name="Normal 8 4" xfId="589" xr:uid="{00000000-0005-0000-0000-000051020000}"/>
    <cellStyle name="Normal 8 4 2" xfId="590" xr:uid="{00000000-0005-0000-0000-000052020000}"/>
    <cellStyle name="Normal 8 4 2 2" xfId="591" xr:uid="{00000000-0005-0000-0000-000053020000}"/>
    <cellStyle name="Normal 8 4 3" xfId="592" xr:uid="{00000000-0005-0000-0000-000054020000}"/>
    <cellStyle name="Normal 8 5" xfId="593" xr:uid="{00000000-0005-0000-0000-000055020000}"/>
    <cellStyle name="Normal 8 5 2" xfId="594" xr:uid="{00000000-0005-0000-0000-000056020000}"/>
    <cellStyle name="Normal 8 5 2 2" xfId="595" xr:uid="{00000000-0005-0000-0000-000057020000}"/>
    <cellStyle name="Normal 8 5 3" xfId="596" xr:uid="{00000000-0005-0000-0000-000058020000}"/>
    <cellStyle name="Normal 8 6" xfId="597" xr:uid="{00000000-0005-0000-0000-000059020000}"/>
    <cellStyle name="Normal 8 6 2" xfId="598" xr:uid="{00000000-0005-0000-0000-00005A020000}"/>
    <cellStyle name="Normal 8 7" xfId="599" xr:uid="{00000000-0005-0000-0000-00005B020000}"/>
    <cellStyle name="Normal 9" xfId="600" xr:uid="{00000000-0005-0000-0000-00005C020000}"/>
    <cellStyle name="Normal 9 2" xfId="601" xr:uid="{00000000-0005-0000-0000-00005D020000}"/>
    <cellStyle name="Normal 9 2 2" xfId="602" xr:uid="{00000000-0005-0000-0000-00005E020000}"/>
    <cellStyle name="Normal 9 2 2 2" xfId="603" xr:uid="{00000000-0005-0000-0000-00005F020000}"/>
    <cellStyle name="Normal 9 2 2 2 2" xfId="604" xr:uid="{00000000-0005-0000-0000-000060020000}"/>
    <cellStyle name="Normal 9 2 2 3" xfId="605" xr:uid="{00000000-0005-0000-0000-000061020000}"/>
    <cellStyle name="Normal 9 2 3" xfId="606" xr:uid="{00000000-0005-0000-0000-000062020000}"/>
    <cellStyle name="Normal 9 2 3 2" xfId="607" xr:uid="{00000000-0005-0000-0000-000063020000}"/>
    <cellStyle name="Normal 9 2 4" xfId="608" xr:uid="{00000000-0005-0000-0000-000064020000}"/>
    <cellStyle name="Normal 9 3" xfId="609" xr:uid="{00000000-0005-0000-0000-000065020000}"/>
    <cellStyle name="Normal 9 3 2" xfId="610" xr:uid="{00000000-0005-0000-0000-000066020000}"/>
    <cellStyle name="Normal 9 3 2 2" xfId="611" xr:uid="{00000000-0005-0000-0000-000067020000}"/>
    <cellStyle name="Normal 9 3 3" xfId="612" xr:uid="{00000000-0005-0000-0000-000068020000}"/>
    <cellStyle name="Normal 9 4" xfId="613" xr:uid="{00000000-0005-0000-0000-000069020000}"/>
    <cellStyle name="Normal 9 4 2" xfId="614" xr:uid="{00000000-0005-0000-0000-00006A020000}"/>
    <cellStyle name="Normal 9 4 2 2" xfId="615" xr:uid="{00000000-0005-0000-0000-00006B020000}"/>
    <cellStyle name="Normal 9 4 3" xfId="616" xr:uid="{00000000-0005-0000-0000-00006C020000}"/>
    <cellStyle name="Normal 9 5" xfId="617" xr:uid="{00000000-0005-0000-0000-00006D020000}"/>
    <cellStyle name="Normal 9 5 2" xfId="618" xr:uid="{00000000-0005-0000-0000-00006E020000}"/>
    <cellStyle name="Normal 9 5 2 2" xfId="619" xr:uid="{00000000-0005-0000-0000-00006F020000}"/>
    <cellStyle name="Normal 9 5 3" xfId="620" xr:uid="{00000000-0005-0000-0000-000070020000}"/>
    <cellStyle name="Normal 9 6" xfId="621" xr:uid="{00000000-0005-0000-0000-000071020000}"/>
    <cellStyle name="Normal 9 6 2" xfId="622" xr:uid="{00000000-0005-0000-0000-000072020000}"/>
    <cellStyle name="Normal 9 7" xfId="623" xr:uid="{00000000-0005-0000-0000-000073020000}"/>
    <cellStyle name="Normal_Sheet1" xfId="624" xr:uid="{00000000-0005-0000-0000-000074020000}"/>
    <cellStyle name="Note 2" xfId="625" xr:uid="{00000000-0005-0000-0000-000075020000}"/>
    <cellStyle name="Note 2 2" xfId="626" xr:uid="{00000000-0005-0000-0000-000076020000}"/>
    <cellStyle name="Note 2 2 2" xfId="627" xr:uid="{00000000-0005-0000-0000-000077020000}"/>
    <cellStyle name="Note 2 2 2 2" xfId="628" xr:uid="{00000000-0005-0000-0000-000078020000}"/>
    <cellStyle name="Note 2 2 2 2 2" xfId="629" xr:uid="{00000000-0005-0000-0000-000079020000}"/>
    <cellStyle name="Note 2 2 2 2 3" xfId="630" xr:uid="{00000000-0005-0000-0000-00007A020000}"/>
    <cellStyle name="Note 2 2 2 3" xfId="631" xr:uid="{00000000-0005-0000-0000-00007B020000}"/>
    <cellStyle name="Note 2 2 2 4" xfId="632" xr:uid="{00000000-0005-0000-0000-00007C020000}"/>
    <cellStyle name="Note 2 2 3" xfId="633" xr:uid="{00000000-0005-0000-0000-00007D020000}"/>
    <cellStyle name="Note 2 2 3 2" xfId="634" xr:uid="{00000000-0005-0000-0000-00007E020000}"/>
    <cellStyle name="Note 2 2 3 3" xfId="635" xr:uid="{00000000-0005-0000-0000-00007F020000}"/>
    <cellStyle name="Note 2 2 4" xfId="636" xr:uid="{00000000-0005-0000-0000-000080020000}"/>
    <cellStyle name="Note 2 2 5" xfId="637" xr:uid="{00000000-0005-0000-0000-000081020000}"/>
    <cellStyle name="Note 2 3" xfId="638" xr:uid="{00000000-0005-0000-0000-000082020000}"/>
    <cellStyle name="Note 2 3 2" xfId="639" xr:uid="{00000000-0005-0000-0000-000083020000}"/>
    <cellStyle name="Note 2 3 2 2" xfId="640" xr:uid="{00000000-0005-0000-0000-000084020000}"/>
    <cellStyle name="Note 2 3 2 3" xfId="641" xr:uid="{00000000-0005-0000-0000-000085020000}"/>
    <cellStyle name="Note 2 3 3" xfId="642" xr:uid="{00000000-0005-0000-0000-000086020000}"/>
    <cellStyle name="Note 2 3 4" xfId="643" xr:uid="{00000000-0005-0000-0000-000087020000}"/>
    <cellStyle name="Note 2 4" xfId="644" xr:uid="{00000000-0005-0000-0000-000088020000}"/>
    <cellStyle name="Note 2 5" xfId="645" xr:uid="{00000000-0005-0000-0000-000089020000}"/>
    <cellStyle name="Note 2 5 2" xfId="646" xr:uid="{00000000-0005-0000-0000-00008A020000}"/>
    <cellStyle name="Note 2 5 3" xfId="647" xr:uid="{00000000-0005-0000-0000-00008B020000}"/>
    <cellStyle name="Note 2 6" xfId="648" xr:uid="{00000000-0005-0000-0000-00008C020000}"/>
    <cellStyle name="Note 2 7" xfId="649" xr:uid="{00000000-0005-0000-0000-00008D020000}"/>
    <cellStyle name="Note 3" xfId="650" xr:uid="{00000000-0005-0000-0000-00008E020000}"/>
    <cellStyle name="Note 3 2" xfId="651" xr:uid="{00000000-0005-0000-0000-00008F020000}"/>
    <cellStyle name="Note 3 2 2" xfId="652" xr:uid="{00000000-0005-0000-0000-000090020000}"/>
    <cellStyle name="Note 3 2 2 2" xfId="653" xr:uid="{00000000-0005-0000-0000-000091020000}"/>
    <cellStyle name="Note 3 2 2 3" xfId="654" xr:uid="{00000000-0005-0000-0000-000092020000}"/>
    <cellStyle name="Note 3 2 3" xfId="655" xr:uid="{00000000-0005-0000-0000-000093020000}"/>
    <cellStyle name="Note 3 2 4" xfId="656" xr:uid="{00000000-0005-0000-0000-000094020000}"/>
    <cellStyle name="Note 3 3" xfId="657" xr:uid="{00000000-0005-0000-0000-000095020000}"/>
    <cellStyle name="Note 3 3 2" xfId="658" xr:uid="{00000000-0005-0000-0000-000096020000}"/>
    <cellStyle name="Note 3 3 3" xfId="659" xr:uid="{00000000-0005-0000-0000-000097020000}"/>
    <cellStyle name="Note 3 4" xfId="660" xr:uid="{00000000-0005-0000-0000-000098020000}"/>
    <cellStyle name="Note 3 5" xfId="661" xr:uid="{00000000-0005-0000-0000-000099020000}"/>
    <cellStyle name="Note 4" xfId="662" xr:uid="{00000000-0005-0000-0000-00009A020000}"/>
    <cellStyle name="Note 4 2" xfId="663" xr:uid="{00000000-0005-0000-0000-00009B020000}"/>
    <cellStyle name="Note 4 2 2" xfId="664" xr:uid="{00000000-0005-0000-0000-00009C020000}"/>
    <cellStyle name="Note 4 2 3" xfId="665" xr:uid="{00000000-0005-0000-0000-00009D020000}"/>
    <cellStyle name="Note 4 3" xfId="666" xr:uid="{00000000-0005-0000-0000-00009E020000}"/>
    <cellStyle name="Note 4 4" xfId="667" xr:uid="{00000000-0005-0000-0000-00009F020000}"/>
    <cellStyle name="Note 5" xfId="668" xr:uid="{00000000-0005-0000-0000-0000A0020000}"/>
    <cellStyle name="Note 5 2" xfId="669" xr:uid="{00000000-0005-0000-0000-0000A1020000}"/>
    <cellStyle name="Note 5 3" xfId="670" xr:uid="{00000000-0005-0000-0000-0000A2020000}"/>
    <cellStyle name="Output 2" xfId="671" xr:uid="{00000000-0005-0000-0000-0000A3020000}"/>
    <cellStyle name="Output 2 2" xfId="672" xr:uid="{00000000-0005-0000-0000-0000A4020000}"/>
    <cellStyle name="Output 2 2 2" xfId="673" xr:uid="{00000000-0005-0000-0000-0000A5020000}"/>
    <cellStyle name="Output 2 2 2 2" xfId="674" xr:uid="{00000000-0005-0000-0000-0000A6020000}"/>
    <cellStyle name="Output 2 2 2 2 2" xfId="675" xr:uid="{00000000-0005-0000-0000-0000A7020000}"/>
    <cellStyle name="Output 2 2 2 3" xfId="676" xr:uid="{00000000-0005-0000-0000-0000A8020000}"/>
    <cellStyle name="Output 2 2 2 4" xfId="677" xr:uid="{00000000-0005-0000-0000-0000A9020000}"/>
    <cellStyle name="Output 2 2 3" xfId="678" xr:uid="{00000000-0005-0000-0000-0000AA020000}"/>
    <cellStyle name="Output 2 2 3 2" xfId="679" xr:uid="{00000000-0005-0000-0000-0000AB020000}"/>
    <cellStyle name="Output 2 2 4" xfId="680" xr:uid="{00000000-0005-0000-0000-0000AC020000}"/>
    <cellStyle name="Output 2 2 5" xfId="681" xr:uid="{00000000-0005-0000-0000-0000AD020000}"/>
    <cellStyle name="Output 2 3" xfId="682" xr:uid="{00000000-0005-0000-0000-0000AE020000}"/>
    <cellStyle name="Output 2 3 2" xfId="683" xr:uid="{00000000-0005-0000-0000-0000AF020000}"/>
    <cellStyle name="Output 2 3 2 2" xfId="684" xr:uid="{00000000-0005-0000-0000-0000B0020000}"/>
    <cellStyle name="Output 2 3 3" xfId="685" xr:uid="{00000000-0005-0000-0000-0000B1020000}"/>
    <cellStyle name="Output 2 3 4" xfId="686" xr:uid="{00000000-0005-0000-0000-0000B2020000}"/>
    <cellStyle name="Output 2 4" xfId="687" xr:uid="{00000000-0005-0000-0000-0000B3020000}"/>
    <cellStyle name="Output 2 5" xfId="688" xr:uid="{00000000-0005-0000-0000-0000B4020000}"/>
    <cellStyle name="Output 2 5 2" xfId="689" xr:uid="{00000000-0005-0000-0000-0000B5020000}"/>
    <cellStyle name="Output 2 6" xfId="690" xr:uid="{00000000-0005-0000-0000-0000B6020000}"/>
    <cellStyle name="Output 2 7" xfId="691" xr:uid="{00000000-0005-0000-0000-0000B7020000}"/>
    <cellStyle name="Output 3" xfId="692" xr:uid="{00000000-0005-0000-0000-0000B8020000}"/>
    <cellStyle name="Output 3 2" xfId="693" xr:uid="{00000000-0005-0000-0000-0000B9020000}"/>
    <cellStyle name="Output 3 2 2" xfId="694" xr:uid="{00000000-0005-0000-0000-0000BA020000}"/>
    <cellStyle name="Output 3 2 2 2" xfId="695" xr:uid="{00000000-0005-0000-0000-0000BB020000}"/>
    <cellStyle name="Output 3 2 3" xfId="696" xr:uid="{00000000-0005-0000-0000-0000BC020000}"/>
    <cellStyle name="Output 3 2 4" xfId="697" xr:uid="{00000000-0005-0000-0000-0000BD020000}"/>
    <cellStyle name="Output 3 3" xfId="698" xr:uid="{00000000-0005-0000-0000-0000BE020000}"/>
    <cellStyle name="Output 3 3 2" xfId="699" xr:uid="{00000000-0005-0000-0000-0000BF020000}"/>
    <cellStyle name="Output 3 4" xfId="700" xr:uid="{00000000-0005-0000-0000-0000C0020000}"/>
    <cellStyle name="Output 3 5" xfId="701" xr:uid="{00000000-0005-0000-0000-0000C1020000}"/>
    <cellStyle name="Output 4" xfId="702" xr:uid="{00000000-0005-0000-0000-0000C2020000}"/>
    <cellStyle name="Output 4 2" xfId="703" xr:uid="{00000000-0005-0000-0000-0000C3020000}"/>
    <cellStyle name="Output 4 2 2" xfId="704" xr:uid="{00000000-0005-0000-0000-0000C4020000}"/>
    <cellStyle name="Output 4 3" xfId="705" xr:uid="{00000000-0005-0000-0000-0000C5020000}"/>
    <cellStyle name="Output 4 4" xfId="706" xr:uid="{00000000-0005-0000-0000-0000C6020000}"/>
    <cellStyle name="Output 5" xfId="707" xr:uid="{00000000-0005-0000-0000-0000C7020000}"/>
    <cellStyle name="Output 5 2" xfId="708" xr:uid="{00000000-0005-0000-0000-0000C8020000}"/>
    <cellStyle name="Percent" xfId="709" builtinId="5"/>
    <cellStyle name="Percent 10" xfId="831" xr:uid="{00000000-0005-0000-0000-0000CA020000}"/>
    <cellStyle name="Percent 2" xfId="710" xr:uid="{00000000-0005-0000-0000-0000CB020000}"/>
    <cellStyle name="Percent 2 10" xfId="711" xr:uid="{00000000-0005-0000-0000-0000CC020000}"/>
    <cellStyle name="Percent 2 2" xfId="712" xr:uid="{00000000-0005-0000-0000-0000CD020000}"/>
    <cellStyle name="Percent 2 2 2" xfId="713" xr:uid="{00000000-0005-0000-0000-0000CE020000}"/>
    <cellStyle name="Percent 2 3" xfId="714" xr:uid="{00000000-0005-0000-0000-0000CF020000}"/>
    <cellStyle name="Percent 2 3 2" xfId="715" xr:uid="{00000000-0005-0000-0000-0000D0020000}"/>
    <cellStyle name="Percent 2 3 2 2" xfId="716" xr:uid="{00000000-0005-0000-0000-0000D1020000}"/>
    <cellStyle name="Percent 2 3 2 2 2" xfId="717" xr:uid="{00000000-0005-0000-0000-0000D2020000}"/>
    <cellStyle name="Percent 2 3 2 3" xfId="718" xr:uid="{00000000-0005-0000-0000-0000D3020000}"/>
    <cellStyle name="Percent 2 3 3" xfId="719" xr:uid="{00000000-0005-0000-0000-0000D4020000}"/>
    <cellStyle name="Percent 2 3 3 2" xfId="720" xr:uid="{00000000-0005-0000-0000-0000D5020000}"/>
    <cellStyle name="Percent 2 3 4" xfId="721" xr:uid="{00000000-0005-0000-0000-0000D6020000}"/>
    <cellStyle name="Percent 2 4" xfId="722" xr:uid="{00000000-0005-0000-0000-0000D7020000}"/>
    <cellStyle name="Percent 2 4 2" xfId="723" xr:uid="{00000000-0005-0000-0000-0000D8020000}"/>
    <cellStyle name="Percent 2 4 2 2" xfId="724" xr:uid="{00000000-0005-0000-0000-0000D9020000}"/>
    <cellStyle name="Percent 2 4 3" xfId="725" xr:uid="{00000000-0005-0000-0000-0000DA020000}"/>
    <cellStyle name="Percent 2 5" xfId="726" xr:uid="{00000000-0005-0000-0000-0000DB020000}"/>
    <cellStyle name="Percent 2 5 2" xfId="727" xr:uid="{00000000-0005-0000-0000-0000DC020000}"/>
    <cellStyle name="Percent 2 5 2 2" xfId="728" xr:uid="{00000000-0005-0000-0000-0000DD020000}"/>
    <cellStyle name="Percent 2 5 3" xfId="729" xr:uid="{00000000-0005-0000-0000-0000DE020000}"/>
    <cellStyle name="Percent 2 6" xfId="730" xr:uid="{00000000-0005-0000-0000-0000DF020000}"/>
    <cellStyle name="Percent 2 6 2" xfId="731" xr:uid="{00000000-0005-0000-0000-0000E0020000}"/>
    <cellStyle name="Percent 2 6 2 2" xfId="732" xr:uid="{00000000-0005-0000-0000-0000E1020000}"/>
    <cellStyle name="Percent 2 6 3" xfId="733" xr:uid="{00000000-0005-0000-0000-0000E2020000}"/>
    <cellStyle name="Percent 2 7" xfId="734" xr:uid="{00000000-0005-0000-0000-0000E3020000}"/>
    <cellStyle name="Percent 2 7 2" xfId="735" xr:uid="{00000000-0005-0000-0000-0000E4020000}"/>
    <cellStyle name="Percent 2 8" xfId="736" xr:uid="{00000000-0005-0000-0000-0000E5020000}"/>
    <cellStyle name="Percent 2 9" xfId="737" xr:uid="{00000000-0005-0000-0000-0000E6020000}"/>
    <cellStyle name="Percent 3" xfId="738" xr:uid="{00000000-0005-0000-0000-0000E7020000}"/>
    <cellStyle name="Percent 3 2" xfId="739" xr:uid="{00000000-0005-0000-0000-0000E8020000}"/>
    <cellStyle name="Percent 3 2 2" xfId="740" xr:uid="{00000000-0005-0000-0000-0000E9020000}"/>
    <cellStyle name="Percent 3 3" xfId="741" xr:uid="{00000000-0005-0000-0000-0000EA020000}"/>
    <cellStyle name="Percent 4" xfId="742" xr:uid="{00000000-0005-0000-0000-0000EB020000}"/>
    <cellStyle name="Percent 4 2" xfId="743" xr:uid="{00000000-0005-0000-0000-0000EC020000}"/>
    <cellStyle name="Percent 4 2 2" xfId="744" xr:uid="{00000000-0005-0000-0000-0000ED020000}"/>
    <cellStyle name="Percent 4 2 2 2" xfId="745" xr:uid="{00000000-0005-0000-0000-0000EE020000}"/>
    <cellStyle name="Percent 4 2 2 2 2" xfId="746" xr:uid="{00000000-0005-0000-0000-0000EF020000}"/>
    <cellStyle name="Percent 4 2 2 3" xfId="747" xr:uid="{00000000-0005-0000-0000-0000F0020000}"/>
    <cellStyle name="Percent 4 2 3" xfId="748" xr:uid="{00000000-0005-0000-0000-0000F1020000}"/>
    <cellStyle name="Percent 4 2 3 2" xfId="749" xr:uid="{00000000-0005-0000-0000-0000F2020000}"/>
    <cellStyle name="Percent 4 2 4" xfId="750" xr:uid="{00000000-0005-0000-0000-0000F3020000}"/>
    <cellStyle name="Percent 4 3" xfId="751" xr:uid="{00000000-0005-0000-0000-0000F4020000}"/>
    <cellStyle name="Percent 4 3 2" xfId="752" xr:uid="{00000000-0005-0000-0000-0000F5020000}"/>
    <cellStyle name="Percent 4 3 2 2" xfId="753" xr:uid="{00000000-0005-0000-0000-0000F6020000}"/>
    <cellStyle name="Percent 4 3 3" xfId="754" xr:uid="{00000000-0005-0000-0000-0000F7020000}"/>
    <cellStyle name="Percent 4 4" xfId="755" xr:uid="{00000000-0005-0000-0000-0000F8020000}"/>
    <cellStyle name="Percent 4 4 2" xfId="756" xr:uid="{00000000-0005-0000-0000-0000F9020000}"/>
    <cellStyle name="Percent 4 4 2 2" xfId="757" xr:uid="{00000000-0005-0000-0000-0000FA020000}"/>
    <cellStyle name="Percent 4 4 3" xfId="758" xr:uid="{00000000-0005-0000-0000-0000FB020000}"/>
    <cellStyle name="Percent 4 5" xfId="759" xr:uid="{00000000-0005-0000-0000-0000FC020000}"/>
    <cellStyle name="Percent 4 5 2" xfId="760" xr:uid="{00000000-0005-0000-0000-0000FD020000}"/>
    <cellStyle name="Percent 4 5 2 2" xfId="761" xr:uid="{00000000-0005-0000-0000-0000FE020000}"/>
    <cellStyle name="Percent 4 5 3" xfId="762" xr:uid="{00000000-0005-0000-0000-0000FF020000}"/>
    <cellStyle name="Percent 4 6" xfId="763" xr:uid="{00000000-0005-0000-0000-000000030000}"/>
    <cellStyle name="Percent 4 6 2" xfId="764" xr:uid="{00000000-0005-0000-0000-000001030000}"/>
    <cellStyle name="Percent 4 7" xfId="765" xr:uid="{00000000-0005-0000-0000-000002030000}"/>
    <cellStyle name="Percent 4 8" xfId="766" xr:uid="{00000000-0005-0000-0000-000003030000}"/>
    <cellStyle name="Percent 5" xfId="767" xr:uid="{00000000-0005-0000-0000-000004030000}"/>
    <cellStyle name="Percent 5 2" xfId="768" xr:uid="{00000000-0005-0000-0000-000005030000}"/>
    <cellStyle name="Percent 5 3" xfId="769" xr:uid="{00000000-0005-0000-0000-000006030000}"/>
    <cellStyle name="Percent 6" xfId="770" xr:uid="{00000000-0005-0000-0000-000007030000}"/>
    <cellStyle name="Percent 6 2" xfId="771" xr:uid="{00000000-0005-0000-0000-000008030000}"/>
    <cellStyle name="Percent 7" xfId="772" xr:uid="{00000000-0005-0000-0000-000009030000}"/>
    <cellStyle name="Percent 8" xfId="773" xr:uid="{00000000-0005-0000-0000-00000A030000}"/>
    <cellStyle name="Percent 8 2" xfId="774" xr:uid="{00000000-0005-0000-0000-00000B030000}"/>
    <cellStyle name="Percent 9" xfId="775" xr:uid="{00000000-0005-0000-0000-00000C030000}"/>
    <cellStyle name="Style 1" xfId="776" xr:uid="{00000000-0005-0000-0000-00000D030000}"/>
    <cellStyle name="Title 2" xfId="777" xr:uid="{00000000-0005-0000-0000-00000E030000}"/>
    <cellStyle name="Title 2 2" xfId="778" xr:uid="{00000000-0005-0000-0000-00000F030000}"/>
    <cellStyle name="Title 3" xfId="779" xr:uid="{00000000-0005-0000-0000-000010030000}"/>
    <cellStyle name="Total 2" xfId="780" xr:uid="{00000000-0005-0000-0000-000011030000}"/>
    <cellStyle name="Total 2 2" xfId="781" xr:uid="{00000000-0005-0000-0000-000012030000}"/>
    <cellStyle name="Total 2 2 2" xfId="782" xr:uid="{00000000-0005-0000-0000-000013030000}"/>
    <cellStyle name="Total 2 2 2 2" xfId="783" xr:uid="{00000000-0005-0000-0000-000014030000}"/>
    <cellStyle name="Total 2 2 2 2 2" xfId="784" xr:uid="{00000000-0005-0000-0000-000015030000}"/>
    <cellStyle name="Total 2 2 2 2 3" xfId="785" xr:uid="{00000000-0005-0000-0000-000016030000}"/>
    <cellStyle name="Total 2 2 2 3" xfId="786" xr:uid="{00000000-0005-0000-0000-000017030000}"/>
    <cellStyle name="Total 2 2 2 4" xfId="787" xr:uid="{00000000-0005-0000-0000-000018030000}"/>
    <cellStyle name="Total 2 2 3" xfId="788" xr:uid="{00000000-0005-0000-0000-000019030000}"/>
    <cellStyle name="Total 2 2 3 2" xfId="789" xr:uid="{00000000-0005-0000-0000-00001A030000}"/>
    <cellStyle name="Total 2 2 3 3" xfId="790" xr:uid="{00000000-0005-0000-0000-00001B030000}"/>
    <cellStyle name="Total 2 2 4" xfId="791" xr:uid="{00000000-0005-0000-0000-00001C030000}"/>
    <cellStyle name="Total 2 2 5" xfId="792" xr:uid="{00000000-0005-0000-0000-00001D030000}"/>
    <cellStyle name="Total 2 3" xfId="793" xr:uid="{00000000-0005-0000-0000-00001E030000}"/>
    <cellStyle name="Total 2 3 2" xfId="794" xr:uid="{00000000-0005-0000-0000-00001F030000}"/>
    <cellStyle name="Total 2 3 2 2" xfId="795" xr:uid="{00000000-0005-0000-0000-000020030000}"/>
    <cellStyle name="Total 2 3 2 3" xfId="796" xr:uid="{00000000-0005-0000-0000-000021030000}"/>
    <cellStyle name="Total 2 3 3" xfId="797" xr:uid="{00000000-0005-0000-0000-000022030000}"/>
    <cellStyle name="Total 2 3 4" xfId="798" xr:uid="{00000000-0005-0000-0000-000023030000}"/>
    <cellStyle name="Total 2 4" xfId="799" xr:uid="{00000000-0005-0000-0000-000024030000}"/>
    <cellStyle name="Total 2 5" xfId="800" xr:uid="{00000000-0005-0000-0000-000025030000}"/>
    <cellStyle name="Total 2 5 2" xfId="801" xr:uid="{00000000-0005-0000-0000-000026030000}"/>
    <cellStyle name="Total 2 5 3" xfId="802" xr:uid="{00000000-0005-0000-0000-000027030000}"/>
    <cellStyle name="Total 2 6" xfId="803" xr:uid="{00000000-0005-0000-0000-000028030000}"/>
    <cellStyle name="Total 2 7" xfId="804" xr:uid="{00000000-0005-0000-0000-000029030000}"/>
    <cellStyle name="Total 3" xfId="805" xr:uid="{00000000-0005-0000-0000-00002A030000}"/>
    <cellStyle name="Total 3 2" xfId="806" xr:uid="{00000000-0005-0000-0000-00002B030000}"/>
    <cellStyle name="Total 3 2 2" xfId="807" xr:uid="{00000000-0005-0000-0000-00002C030000}"/>
    <cellStyle name="Total 3 2 2 2" xfId="808" xr:uid="{00000000-0005-0000-0000-00002D030000}"/>
    <cellStyle name="Total 3 2 2 3" xfId="809" xr:uid="{00000000-0005-0000-0000-00002E030000}"/>
    <cellStyle name="Total 3 2 3" xfId="810" xr:uid="{00000000-0005-0000-0000-00002F030000}"/>
    <cellStyle name="Total 3 2 4" xfId="811" xr:uid="{00000000-0005-0000-0000-000030030000}"/>
    <cellStyle name="Total 3 3" xfId="812" xr:uid="{00000000-0005-0000-0000-000031030000}"/>
    <cellStyle name="Total 3 3 2" xfId="813" xr:uid="{00000000-0005-0000-0000-000032030000}"/>
    <cellStyle name="Total 3 3 3" xfId="814" xr:uid="{00000000-0005-0000-0000-000033030000}"/>
    <cellStyle name="Total 3 4" xfId="815" xr:uid="{00000000-0005-0000-0000-000034030000}"/>
    <cellStyle name="Total 3 5" xfId="816" xr:uid="{00000000-0005-0000-0000-000035030000}"/>
    <cellStyle name="Total 4" xfId="817" xr:uid="{00000000-0005-0000-0000-000036030000}"/>
    <cellStyle name="Total 4 2" xfId="818" xr:uid="{00000000-0005-0000-0000-000037030000}"/>
    <cellStyle name="Total 4 2 2" xfId="819" xr:uid="{00000000-0005-0000-0000-000038030000}"/>
    <cellStyle name="Total 4 2 3" xfId="820" xr:uid="{00000000-0005-0000-0000-000039030000}"/>
    <cellStyle name="Total 4 3" xfId="821" xr:uid="{00000000-0005-0000-0000-00003A030000}"/>
    <cellStyle name="Total 4 4" xfId="822" xr:uid="{00000000-0005-0000-0000-00003B030000}"/>
    <cellStyle name="Total 5" xfId="823" xr:uid="{00000000-0005-0000-0000-00003C030000}"/>
    <cellStyle name="Total 5 2" xfId="824" xr:uid="{00000000-0005-0000-0000-00003D030000}"/>
    <cellStyle name="Total 5 3" xfId="825" xr:uid="{00000000-0005-0000-0000-00003E030000}"/>
    <cellStyle name="Warning Text 2" xfId="826" xr:uid="{00000000-0005-0000-0000-00003F030000}"/>
    <cellStyle name="Warning Text 2 2" xfId="827" xr:uid="{00000000-0005-0000-0000-000040030000}"/>
    <cellStyle name="Warning Text 3" xfId="828" xr:uid="{00000000-0005-0000-0000-000041030000}"/>
    <cellStyle name="Warning Text 4" xfId="829" xr:uid="{00000000-0005-0000-0000-000042030000}"/>
  </cellStyles>
  <dxfs count="0"/>
  <tableStyles count="0" defaultTableStyle="TableStyleMedium2" defaultPivotStyle="PivotStyleLight16"/>
  <colors>
    <mruColors>
      <color rgb="FFA05AE6"/>
      <color rgb="FF55585A"/>
      <color rgb="FFDADDDC"/>
      <color rgb="FFAAAFB9"/>
      <color rgb="FF7053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xdr:col>
      <xdr:colOff>982980</xdr:colOff>
      <xdr:row>37</xdr:row>
      <xdr:rowOff>106680</xdr:rowOff>
    </xdr:from>
    <xdr:to>
      <xdr:col>4</xdr:col>
      <xdr:colOff>1066800</xdr:colOff>
      <xdr:row>38</xdr:row>
      <xdr:rowOff>144779</xdr:rowOff>
    </xdr:to>
    <xdr:sp macro="" textlink="">
      <xdr:nvSpPr>
        <xdr:cNvPr id="46145" name="Text Box 7">
          <a:extLst>
            <a:ext uri="{FF2B5EF4-FFF2-40B4-BE49-F238E27FC236}">
              <a16:creationId xmlns:a16="http://schemas.microsoft.com/office/drawing/2014/main" id="{00000000-0008-0000-0100-000041B40000}"/>
            </a:ext>
          </a:extLst>
        </xdr:cNvPr>
        <xdr:cNvSpPr txBox="1">
          <a:spLocks noChangeArrowheads="1"/>
        </xdr:cNvSpPr>
      </xdr:nvSpPr>
      <xdr:spPr bwMode="auto">
        <a:xfrm>
          <a:off x="4663440" y="7071360"/>
          <a:ext cx="8382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73</xdr:row>
      <xdr:rowOff>0</xdr:rowOff>
    </xdr:from>
    <xdr:to>
      <xdr:col>4</xdr:col>
      <xdr:colOff>1066800</xdr:colOff>
      <xdr:row>74</xdr:row>
      <xdr:rowOff>38099</xdr:rowOff>
    </xdr:to>
    <xdr:sp macro="" textlink="">
      <xdr:nvSpPr>
        <xdr:cNvPr id="46148" name="Text Box 7">
          <a:extLst>
            <a:ext uri="{FF2B5EF4-FFF2-40B4-BE49-F238E27FC236}">
              <a16:creationId xmlns:a16="http://schemas.microsoft.com/office/drawing/2014/main" id="{00000000-0008-0000-0100-000044B40000}"/>
            </a:ext>
          </a:extLst>
        </xdr:cNvPr>
        <xdr:cNvSpPr txBox="1">
          <a:spLocks noChangeArrowheads="1"/>
        </xdr:cNvSpPr>
      </xdr:nvSpPr>
      <xdr:spPr bwMode="auto">
        <a:xfrm>
          <a:off x="4663440" y="155371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73</xdr:row>
      <xdr:rowOff>0</xdr:rowOff>
    </xdr:from>
    <xdr:to>
      <xdr:col>4</xdr:col>
      <xdr:colOff>1066800</xdr:colOff>
      <xdr:row>74</xdr:row>
      <xdr:rowOff>38099</xdr:rowOff>
    </xdr:to>
    <xdr:sp macro="" textlink="">
      <xdr:nvSpPr>
        <xdr:cNvPr id="46149" name="Text Box 7">
          <a:extLst>
            <a:ext uri="{FF2B5EF4-FFF2-40B4-BE49-F238E27FC236}">
              <a16:creationId xmlns:a16="http://schemas.microsoft.com/office/drawing/2014/main" id="{00000000-0008-0000-0100-000045B40000}"/>
            </a:ext>
          </a:extLst>
        </xdr:cNvPr>
        <xdr:cNvSpPr txBox="1">
          <a:spLocks noChangeArrowheads="1"/>
        </xdr:cNvSpPr>
      </xdr:nvSpPr>
      <xdr:spPr bwMode="auto">
        <a:xfrm>
          <a:off x="4663440" y="155371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73</xdr:row>
      <xdr:rowOff>0</xdr:rowOff>
    </xdr:from>
    <xdr:to>
      <xdr:col>4</xdr:col>
      <xdr:colOff>1066800</xdr:colOff>
      <xdr:row>74</xdr:row>
      <xdr:rowOff>38099</xdr:rowOff>
    </xdr:to>
    <xdr:sp macro="" textlink="">
      <xdr:nvSpPr>
        <xdr:cNvPr id="46150" name="Text Box 7">
          <a:extLst>
            <a:ext uri="{FF2B5EF4-FFF2-40B4-BE49-F238E27FC236}">
              <a16:creationId xmlns:a16="http://schemas.microsoft.com/office/drawing/2014/main" id="{00000000-0008-0000-0100-000046B40000}"/>
            </a:ext>
          </a:extLst>
        </xdr:cNvPr>
        <xdr:cNvSpPr txBox="1">
          <a:spLocks noChangeArrowheads="1"/>
        </xdr:cNvSpPr>
      </xdr:nvSpPr>
      <xdr:spPr bwMode="auto">
        <a:xfrm>
          <a:off x="4663440" y="155371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73</xdr:row>
      <xdr:rowOff>0</xdr:rowOff>
    </xdr:from>
    <xdr:to>
      <xdr:col>4</xdr:col>
      <xdr:colOff>1066800</xdr:colOff>
      <xdr:row>74</xdr:row>
      <xdr:rowOff>38099</xdr:rowOff>
    </xdr:to>
    <xdr:sp macro="" textlink="">
      <xdr:nvSpPr>
        <xdr:cNvPr id="46151" name="Text Box 7">
          <a:extLst>
            <a:ext uri="{FF2B5EF4-FFF2-40B4-BE49-F238E27FC236}">
              <a16:creationId xmlns:a16="http://schemas.microsoft.com/office/drawing/2014/main" id="{00000000-0008-0000-0100-000047B40000}"/>
            </a:ext>
          </a:extLst>
        </xdr:cNvPr>
        <xdr:cNvSpPr txBox="1">
          <a:spLocks noChangeArrowheads="1"/>
        </xdr:cNvSpPr>
      </xdr:nvSpPr>
      <xdr:spPr bwMode="auto">
        <a:xfrm>
          <a:off x="4663440" y="155371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68</xdr:row>
      <xdr:rowOff>106680</xdr:rowOff>
    </xdr:from>
    <xdr:to>
      <xdr:col>4</xdr:col>
      <xdr:colOff>1059180</xdr:colOff>
      <xdr:row>68</xdr:row>
      <xdr:rowOff>472440</xdr:rowOff>
    </xdr:to>
    <xdr:sp macro="" textlink="">
      <xdr:nvSpPr>
        <xdr:cNvPr id="46152" name="Text Box 7">
          <a:extLst>
            <a:ext uri="{FF2B5EF4-FFF2-40B4-BE49-F238E27FC236}">
              <a16:creationId xmlns:a16="http://schemas.microsoft.com/office/drawing/2014/main" id="{00000000-0008-0000-0100-000048B40000}"/>
            </a:ext>
          </a:extLst>
        </xdr:cNvPr>
        <xdr:cNvSpPr txBox="1">
          <a:spLocks noChangeArrowheads="1"/>
        </xdr:cNvSpPr>
      </xdr:nvSpPr>
      <xdr:spPr bwMode="auto">
        <a:xfrm>
          <a:off x="4663440" y="13723620"/>
          <a:ext cx="7620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990600</xdr:colOff>
      <xdr:row>68</xdr:row>
      <xdr:rowOff>465268</xdr:rowOff>
    </xdr:from>
    <xdr:to>
      <xdr:col>6</xdr:col>
      <xdr:colOff>1066800</xdr:colOff>
      <xdr:row>69</xdr:row>
      <xdr:rowOff>348054</xdr:rowOff>
    </xdr:to>
    <xdr:sp macro="" textlink="">
      <xdr:nvSpPr>
        <xdr:cNvPr id="46153" name="Text Box 7">
          <a:extLst>
            <a:ext uri="{FF2B5EF4-FFF2-40B4-BE49-F238E27FC236}">
              <a16:creationId xmlns:a16="http://schemas.microsoft.com/office/drawing/2014/main" id="{00000000-0008-0000-0100-000049B40000}"/>
            </a:ext>
          </a:extLst>
        </xdr:cNvPr>
        <xdr:cNvSpPr txBox="1">
          <a:spLocks noChangeArrowheads="1"/>
        </xdr:cNvSpPr>
      </xdr:nvSpPr>
      <xdr:spPr bwMode="auto">
        <a:xfrm>
          <a:off x="6929718" y="13352033"/>
          <a:ext cx="7620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40870559/Documents/My%20Network%20Documents/DC%20Medicaid/Hosp%20Pymt%20Method%20Maint/APR-DRG/FY19%20Ratesetting/Simulations/Simulators/DCI18008%20APR%20FY19%20Sim%204%20FINAL%202018-07-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33 DC DRGs "/>
      <sheetName val="APR-DRG v 35"/>
      <sheetName val="File Notes"/>
      <sheetName val="Simulation Description"/>
      <sheetName val="Lever and Check Totals"/>
      <sheetName val="Simulator"/>
      <sheetName val="CMI"/>
      <sheetName val="BY MCC"/>
      <sheetName val="By Hospital"/>
      <sheetName val="Hospital by MCC"/>
      <sheetName val="AllowedChgSrc"/>
      <sheetName val="Impact of DRG remapping"/>
      <sheetName val="Impact of Policy Adjustors"/>
      <sheetName val="IME calculation"/>
      <sheetName val="Capital "/>
      <sheetName val="DME"/>
      <sheetName val="CCR Summary"/>
      <sheetName val="MMIS screen shots"/>
    </sheetNames>
    <sheetDataSet>
      <sheetData sheetId="0" refreshError="1"/>
      <sheetData sheetId="1"/>
      <sheetData sheetId="2" refreshError="1"/>
      <sheetData sheetId="3" refreshError="1"/>
      <sheetData sheetId="4">
        <row r="5">
          <cell r="A5" t="str">
            <v>Hospital</v>
          </cell>
          <cell r="B5" t="str">
            <v>Base rate</v>
          </cell>
          <cell r="C5" t="str">
            <v>CCR (Rounded)</v>
          </cell>
          <cell r="D5" t="str">
            <v>Capital
Add on 
Rate</v>
          </cell>
          <cell r="E5" t="str">
            <v>DME
Add on 
Rate</v>
          </cell>
          <cell r="F5" t="str">
            <v>IME portion of rate</v>
          </cell>
          <cell r="G5" t="str">
            <v>Total 
Add ons</v>
          </cell>
          <cell r="H5" t="str">
            <v>District Wide base rate</v>
          </cell>
          <cell r="I5" t="str">
            <v>Capital Cost Per Discharge</v>
          </cell>
          <cell r="J5" t="str">
            <v>DME Cost Per Discharge</v>
          </cell>
        </row>
        <row r="6">
          <cell r="A6" t="str">
            <v>Children's Natl Medical Ctr</v>
          </cell>
          <cell r="B6">
            <v>14833.506665771703</v>
          </cell>
          <cell r="C6">
            <v>0.27610000000000001</v>
          </cell>
          <cell r="D6">
            <v>1733.63</v>
          </cell>
          <cell r="E6">
            <v>1613</v>
          </cell>
          <cell r="F6">
            <v>3077.5066657717043</v>
          </cell>
          <cell r="G6">
            <v>3346.63</v>
          </cell>
          <cell r="H6">
            <v>11756</v>
          </cell>
          <cell r="I6">
            <v>4233.5972367799168</v>
          </cell>
          <cell r="J6">
            <v>1613.0013047857412</v>
          </cell>
        </row>
        <row r="7">
          <cell r="A7" t="str">
            <v>George Washington Univ Hosp</v>
          </cell>
          <cell r="B7">
            <v>13356.790998279197</v>
          </cell>
          <cell r="C7">
            <v>0.17469999999999999</v>
          </cell>
          <cell r="D7">
            <v>1241.82</v>
          </cell>
          <cell r="E7">
            <v>1520.52</v>
          </cell>
          <cell r="F7">
            <v>1600.790998279198</v>
          </cell>
          <cell r="G7">
            <v>2762.34</v>
          </cell>
          <cell r="H7">
            <v>11756</v>
          </cell>
          <cell r="I7">
            <v>1354.3456093578761</v>
          </cell>
          <cell r="J7">
            <v>1520.5207058647241</v>
          </cell>
        </row>
        <row r="8">
          <cell r="A8" t="str">
            <v>Georgetown Univ Hosp</v>
          </cell>
          <cell r="B8">
            <v>13948.966207067533</v>
          </cell>
          <cell r="C8">
            <v>0.2404</v>
          </cell>
          <cell r="D8">
            <v>1925.24</v>
          </cell>
          <cell r="E8">
            <v>2177.54</v>
          </cell>
          <cell r="F8">
            <v>2192.966207067534</v>
          </cell>
          <cell r="G8">
            <v>4102.78</v>
          </cell>
          <cell r="H8">
            <v>11756</v>
          </cell>
          <cell r="I8">
            <v>2146.110000140297</v>
          </cell>
          <cell r="J8">
            <v>2177.5378256176637</v>
          </cell>
        </row>
        <row r="9">
          <cell r="A9" t="str">
            <v>Howard Univ Hosp</v>
          </cell>
          <cell r="B9">
            <v>14599.740821279975</v>
          </cell>
          <cell r="C9">
            <v>0.35599999999999998</v>
          </cell>
          <cell r="D9">
            <v>889.57</v>
          </cell>
          <cell r="E9">
            <v>1748.9</v>
          </cell>
          <cell r="F9">
            <v>2843.7408212799755</v>
          </cell>
          <cell r="G9">
            <v>2638.4700000000003</v>
          </cell>
          <cell r="H9">
            <v>11756</v>
          </cell>
          <cell r="I9">
            <v>1066.2846335933161</v>
          </cell>
          <cell r="J9">
            <v>4267.4863283910872</v>
          </cell>
        </row>
        <row r="10">
          <cell r="A10" t="str">
            <v>Providence Hosp</v>
          </cell>
          <cell r="B10">
            <v>12344.643044605087</v>
          </cell>
          <cell r="C10">
            <v>0.4052</v>
          </cell>
          <cell r="D10">
            <v>480.76</v>
          </cell>
          <cell r="E10">
            <v>540.91</v>
          </cell>
          <cell r="F10">
            <v>588.6430446050872</v>
          </cell>
          <cell r="G10">
            <v>1021.67</v>
          </cell>
          <cell r="H10">
            <v>11756</v>
          </cell>
          <cell r="I10">
            <v>480.76317889387889</v>
          </cell>
          <cell r="J10">
            <v>540.91146215513027</v>
          </cell>
        </row>
        <row r="11">
          <cell r="A11" t="str">
            <v>Sibley Mem Hosp</v>
          </cell>
          <cell r="B11">
            <v>11881.767997415263</v>
          </cell>
          <cell r="C11">
            <v>0.39539999999999997</v>
          </cell>
          <cell r="D11">
            <v>1077.8800000000001</v>
          </cell>
          <cell r="E11">
            <v>66.489999999999995</v>
          </cell>
          <cell r="F11">
            <v>125.76799741526247</v>
          </cell>
          <cell r="G11">
            <v>1144.3700000000001</v>
          </cell>
          <cell r="H11">
            <v>11756</v>
          </cell>
          <cell r="I11">
            <v>1381.0640352413211</v>
          </cell>
          <cell r="J11">
            <v>66.494621700794923</v>
          </cell>
        </row>
        <row r="12">
          <cell r="A12" t="str">
            <v>United Medical Ctr</v>
          </cell>
          <cell r="B12">
            <v>11991.12</v>
          </cell>
          <cell r="C12">
            <v>0.38240000000000002</v>
          </cell>
          <cell r="D12">
            <v>963.96</v>
          </cell>
          <cell r="E12">
            <v>0</v>
          </cell>
          <cell r="F12">
            <v>0</v>
          </cell>
          <cell r="G12">
            <v>963.96</v>
          </cell>
          <cell r="H12">
            <v>11991.12</v>
          </cell>
          <cell r="I12">
            <v>963.96054191012104</v>
          </cell>
          <cell r="J12">
            <v>0</v>
          </cell>
        </row>
        <row r="13">
          <cell r="A13" t="str">
            <v>Washington Hosp Ctr</v>
          </cell>
          <cell r="B13">
            <v>12915.595453183163</v>
          </cell>
          <cell r="C13">
            <v>0.23130000000000001</v>
          </cell>
          <cell r="D13">
            <v>1411.47</v>
          </cell>
          <cell r="E13">
            <v>1602.15</v>
          </cell>
          <cell r="F13">
            <v>1159.5954531831621</v>
          </cell>
          <cell r="G13">
            <v>3013.62</v>
          </cell>
          <cell r="H13">
            <v>11756</v>
          </cell>
          <cell r="I13">
            <v>1411.465166263386</v>
          </cell>
          <cell r="J13">
            <v>1602.1546267954882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hcf.dc.gov/page/rates-and-reimbursement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16"/>
  <sheetViews>
    <sheetView showGridLines="0" tabSelected="1" zoomScaleNormal="100" workbookViewId="0">
      <selection activeCell="B7" sqref="B7:F7"/>
    </sheetView>
  </sheetViews>
  <sheetFormatPr defaultRowHeight="12.75" x14ac:dyDescent="0.2"/>
  <cols>
    <col min="1" max="1" width="2.42578125" customWidth="1"/>
    <col min="2" max="2" width="30" bestFit="1" customWidth="1"/>
    <col min="6" max="6" width="95.28515625" customWidth="1"/>
  </cols>
  <sheetData>
    <row r="1" spans="2:6" ht="10.5" customHeight="1" x14ac:dyDescent="0.2"/>
    <row r="2" spans="2:6" ht="26.25" x14ac:dyDescent="0.2">
      <c r="B2" s="197" t="s">
        <v>1266</v>
      </c>
      <c r="C2" s="198"/>
      <c r="D2" s="198"/>
      <c r="E2" s="198"/>
      <c r="F2" s="199"/>
    </row>
    <row r="3" spans="2:6" x14ac:dyDescent="0.2">
      <c r="B3" s="200" t="s">
        <v>1780</v>
      </c>
      <c r="C3" s="201"/>
      <c r="D3" s="201"/>
      <c r="E3" s="201"/>
      <c r="F3" s="202"/>
    </row>
    <row r="4" spans="2:6" ht="12.75" customHeight="1" x14ac:dyDescent="0.2">
      <c r="B4" s="58"/>
      <c r="C4" s="59"/>
      <c r="D4" s="59"/>
      <c r="E4" s="59"/>
      <c r="F4" s="60"/>
    </row>
    <row r="5" spans="2:6" ht="42" customHeight="1" x14ac:dyDescent="0.2">
      <c r="B5" s="203" t="s">
        <v>1808</v>
      </c>
      <c r="C5" s="204"/>
      <c r="D5" s="204"/>
      <c r="E5" s="204"/>
      <c r="F5" s="205"/>
    </row>
    <row r="6" spans="2:6" ht="12" customHeight="1" x14ac:dyDescent="0.2">
      <c r="B6" s="61"/>
      <c r="C6" s="56"/>
      <c r="D6" s="56"/>
      <c r="E6" s="56"/>
      <c r="F6" s="62"/>
    </row>
    <row r="7" spans="2:6" ht="54" customHeight="1" x14ac:dyDescent="0.2">
      <c r="B7" s="203" t="s">
        <v>1322</v>
      </c>
      <c r="C7" s="206"/>
      <c r="D7" s="206"/>
      <c r="E7" s="206"/>
      <c r="F7" s="207"/>
    </row>
    <row r="8" spans="2:6" ht="6" customHeight="1" x14ac:dyDescent="0.2">
      <c r="B8" s="61"/>
      <c r="C8" s="56"/>
      <c r="D8" s="56"/>
      <c r="E8" s="56"/>
      <c r="F8" s="62"/>
    </row>
    <row r="9" spans="2:6" ht="24.6" customHeight="1" x14ac:dyDescent="0.2">
      <c r="B9" s="203" t="s">
        <v>1323</v>
      </c>
      <c r="C9" s="204"/>
      <c r="D9" s="204"/>
      <c r="E9" s="204"/>
      <c r="F9" s="205"/>
    </row>
    <row r="10" spans="2:6" ht="16.5" customHeight="1" x14ac:dyDescent="0.2">
      <c r="B10" s="61"/>
      <c r="C10" s="56"/>
      <c r="D10" s="56"/>
      <c r="E10" s="56"/>
      <c r="F10" s="62"/>
    </row>
    <row r="11" spans="2:6" x14ac:dyDescent="0.2">
      <c r="B11" s="208" t="s">
        <v>1785</v>
      </c>
      <c r="C11" s="209"/>
      <c r="D11" s="209"/>
      <c r="E11" s="209"/>
      <c r="F11" s="210"/>
    </row>
    <row r="12" spans="2:6" ht="11.25" customHeight="1" x14ac:dyDescent="0.2">
      <c r="B12" s="63"/>
      <c r="C12" s="57"/>
      <c r="D12" s="57"/>
      <c r="E12" s="57"/>
      <c r="F12" s="64"/>
    </row>
    <row r="13" spans="2:6" ht="16.5" customHeight="1" x14ac:dyDescent="0.2">
      <c r="B13" s="211" t="s">
        <v>1311</v>
      </c>
      <c r="C13" s="212"/>
      <c r="D13" s="212"/>
      <c r="E13" s="212"/>
      <c r="F13" s="213"/>
    </row>
    <row r="14" spans="2:6" ht="7.15" customHeight="1" x14ac:dyDescent="0.2">
      <c r="B14" s="65"/>
      <c r="C14" s="66"/>
      <c r="D14" s="66"/>
      <c r="E14" s="66"/>
      <c r="F14" s="67"/>
    </row>
    <row r="15" spans="2:6" ht="28.5" customHeight="1" x14ac:dyDescent="0.2">
      <c r="B15" s="194" t="s">
        <v>1324</v>
      </c>
      <c r="C15" s="195"/>
      <c r="D15" s="195"/>
      <c r="E15" s="195"/>
      <c r="F15" s="196"/>
    </row>
    <row r="16" spans="2:6" x14ac:dyDescent="0.2">
      <c r="B16" s="16">
        <v>44105</v>
      </c>
    </row>
  </sheetData>
  <sheetProtection sheet="1"/>
  <mergeCells count="8">
    <mergeCell ref="B15:F15"/>
    <mergeCell ref="B2:F2"/>
    <mergeCell ref="B3:F3"/>
    <mergeCell ref="B5:F5"/>
    <mergeCell ref="B7:F7"/>
    <mergeCell ref="B9:F9"/>
    <mergeCell ref="B11:F11"/>
    <mergeCell ref="B13:F13"/>
  </mergeCells>
  <hyperlinks>
    <hyperlink ref="B11:F11" r:id="rId1" display="A &quot;Frequently Asked Questions&quot; document is available at  https://dhcf.dc.gov/page/rates-and-reimbursements, and is essential in understanding the payment method.  " xr:uid="{3C7C223C-1643-4335-88D5-A283EA214663}"/>
  </hyperlinks>
  <printOptions horizontalCentered="1"/>
  <pageMargins left="1" right="1" top="0.75" bottom="0.75" header="0.3" footer="0.3"/>
  <pageSetup scale="53" orientation="portrait" horizontalDpi="1200" verticalDpi="1200" r:id="rId2"/>
  <headerFooter scaleWithDoc="0">
    <oddHeader>&amp;LDistrict of Columbia Medicaid FY 2021 DRG Pricing Calculator</oddHeader>
    <oddFooter>&amp;L&amp;8Tab 1- Cover&amp;R&amp;8&amp;P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76"/>
  <sheetViews>
    <sheetView showGridLines="0" topLeftCell="B1" zoomScaleNormal="100" workbookViewId="0">
      <pane ySplit="5" topLeftCell="A6" activePane="bottomLeft" state="frozen"/>
      <selection activeCell="B1" sqref="B1"/>
      <selection pane="bottomLeft" activeCell="C27" sqref="C27"/>
    </sheetView>
  </sheetViews>
  <sheetFormatPr defaultColWidth="9.140625" defaultRowHeight="12.75" x14ac:dyDescent="0.2"/>
  <cols>
    <col min="1" max="1" width="9.140625" style="18" hidden="1" customWidth="1"/>
    <col min="2" max="2" width="3.42578125" style="32" customWidth="1"/>
    <col min="3" max="3" width="53" style="33" customWidth="1"/>
    <col min="4" max="4" width="1.7109375" style="33" customWidth="1"/>
    <col min="5" max="5" width="33.85546875" style="34" customWidth="1"/>
    <col min="6" max="6" width="1.7109375" style="33" customWidth="1"/>
    <col min="7" max="7" width="64.85546875" style="38" customWidth="1"/>
    <col min="8" max="8" width="67.85546875" style="36" customWidth="1"/>
    <col min="9" max="9" width="35.85546875" style="18" customWidth="1"/>
    <col min="10" max="10" width="19.28515625" style="18" customWidth="1"/>
    <col min="11" max="11" width="9.140625" style="18" customWidth="1"/>
    <col min="12" max="12" width="13.42578125" style="18" customWidth="1"/>
    <col min="13" max="16384" width="9.140625" style="18"/>
  </cols>
  <sheetData>
    <row r="1" spans="1:12" ht="21" customHeight="1" x14ac:dyDescent="0.2">
      <c r="A1" s="92"/>
      <c r="B1" s="192">
        <v>1</v>
      </c>
      <c r="C1" s="93" t="s">
        <v>287</v>
      </c>
      <c r="D1" s="93" t="s">
        <v>288</v>
      </c>
      <c r="E1" s="93" t="s">
        <v>289</v>
      </c>
      <c r="F1" s="94" t="s">
        <v>1250</v>
      </c>
      <c r="G1" s="95" t="s">
        <v>1257</v>
      </c>
      <c r="H1" s="17"/>
    </row>
    <row r="2" spans="1:12" ht="18" customHeight="1" x14ac:dyDescent="0.2">
      <c r="A2" s="96"/>
      <c r="B2" s="193">
        <v>2</v>
      </c>
      <c r="C2" s="214" t="s">
        <v>1267</v>
      </c>
      <c r="D2" s="215"/>
      <c r="E2" s="215"/>
      <c r="F2" s="215"/>
      <c r="G2" s="216"/>
      <c r="H2" s="17"/>
    </row>
    <row r="3" spans="1:12" ht="18" customHeight="1" x14ac:dyDescent="0.2">
      <c r="A3" s="96"/>
      <c r="B3" s="193"/>
      <c r="C3" s="166" t="s">
        <v>1779</v>
      </c>
      <c r="D3" s="167"/>
      <c r="E3" s="167"/>
      <c r="F3" s="167"/>
      <c r="G3" s="168"/>
      <c r="H3" s="17"/>
    </row>
    <row r="4" spans="1:12" ht="41.45" customHeight="1" x14ac:dyDescent="0.2">
      <c r="A4" s="96"/>
      <c r="B4" s="193">
        <v>4</v>
      </c>
      <c r="C4" s="223" t="s">
        <v>1786</v>
      </c>
      <c r="D4" s="224"/>
      <c r="E4" s="225"/>
      <c r="F4" s="218" t="s">
        <v>1787</v>
      </c>
      <c r="G4" s="219"/>
      <c r="H4" s="19"/>
    </row>
    <row r="5" spans="1:12" x14ac:dyDescent="0.2">
      <c r="A5" s="96"/>
      <c r="B5" s="193">
        <v>5</v>
      </c>
      <c r="C5" s="169" t="s">
        <v>484</v>
      </c>
      <c r="D5" s="170"/>
      <c r="E5" s="171" t="s">
        <v>485</v>
      </c>
      <c r="F5" s="172"/>
      <c r="G5" s="173" t="s">
        <v>486</v>
      </c>
      <c r="H5" s="19"/>
    </row>
    <row r="6" spans="1:12" ht="12.75" customHeight="1" x14ac:dyDescent="0.2">
      <c r="A6" s="96"/>
      <c r="B6" s="193">
        <v>6</v>
      </c>
      <c r="C6" s="174" t="s">
        <v>1261</v>
      </c>
      <c r="D6" s="175"/>
      <c r="E6" s="176"/>
      <c r="F6" s="73"/>
      <c r="G6" s="99"/>
      <c r="H6" s="19"/>
      <c r="K6" s="217" t="s">
        <v>684</v>
      </c>
      <c r="L6" s="217"/>
    </row>
    <row r="7" spans="1:12" ht="12.75" customHeight="1" x14ac:dyDescent="0.2">
      <c r="A7" s="96"/>
      <c r="B7" s="193">
        <v>7</v>
      </c>
      <c r="C7" s="177" t="s">
        <v>1262</v>
      </c>
      <c r="D7" s="7"/>
      <c r="E7" s="114">
        <v>36776.03</v>
      </c>
      <c r="F7" s="8"/>
      <c r="G7" s="97" t="s">
        <v>1264</v>
      </c>
      <c r="H7" s="19"/>
      <c r="K7" s="20"/>
      <c r="L7" s="20"/>
    </row>
    <row r="8" spans="1:12" x14ac:dyDescent="0.2">
      <c r="A8" s="96"/>
      <c r="B8" s="193">
        <v>8</v>
      </c>
      <c r="C8" s="177" t="s">
        <v>1310</v>
      </c>
      <c r="D8" s="7"/>
      <c r="E8" s="115">
        <v>0.1535</v>
      </c>
      <c r="F8" s="9"/>
      <c r="G8" s="97" t="s">
        <v>1232</v>
      </c>
      <c r="H8" s="21"/>
      <c r="K8" s="20"/>
      <c r="L8" s="20"/>
    </row>
    <row r="9" spans="1:12" ht="12.75" customHeight="1" x14ac:dyDescent="0.2">
      <c r="A9" s="96"/>
      <c r="B9" s="193">
        <v>9</v>
      </c>
      <c r="C9" s="177" t="s">
        <v>1316</v>
      </c>
      <c r="D9" s="7"/>
      <c r="E9" s="116">
        <v>3</v>
      </c>
      <c r="F9" s="9"/>
      <c r="G9" s="97" t="s">
        <v>290</v>
      </c>
      <c r="H9" s="21"/>
      <c r="K9" s="20"/>
      <c r="L9" s="20"/>
    </row>
    <row r="10" spans="1:12" ht="12.75" customHeight="1" x14ac:dyDescent="0.2">
      <c r="A10" s="96"/>
      <c r="B10" s="193">
        <v>10</v>
      </c>
      <c r="C10" s="177" t="s">
        <v>1778</v>
      </c>
      <c r="D10" s="7"/>
      <c r="E10" s="122" t="s">
        <v>1227</v>
      </c>
      <c r="F10" s="9"/>
      <c r="G10" s="97" t="s">
        <v>290</v>
      </c>
      <c r="H10" s="21"/>
      <c r="K10" s="22" t="s">
        <v>1226</v>
      </c>
      <c r="L10" s="22" t="s">
        <v>1227</v>
      </c>
    </row>
    <row r="11" spans="1:12" ht="12.75" customHeight="1" x14ac:dyDescent="0.2">
      <c r="A11" s="96"/>
      <c r="B11" s="193">
        <v>11</v>
      </c>
      <c r="C11" s="177" t="s">
        <v>1236</v>
      </c>
      <c r="D11" s="7"/>
      <c r="E11" s="117">
        <v>18</v>
      </c>
      <c r="F11" s="9"/>
      <c r="G11" s="97" t="s">
        <v>1238</v>
      </c>
      <c r="H11" s="21"/>
      <c r="K11" s="23"/>
      <c r="L11" s="23"/>
    </row>
    <row r="12" spans="1:12" x14ac:dyDescent="0.2">
      <c r="A12" s="96"/>
      <c r="B12" s="193">
        <v>12</v>
      </c>
      <c r="C12" s="177" t="s">
        <v>1239</v>
      </c>
      <c r="D12" s="7"/>
      <c r="E12" s="118">
        <v>0</v>
      </c>
      <c r="F12" s="9"/>
      <c r="G12" s="97" t="s">
        <v>1265</v>
      </c>
      <c r="H12" s="21"/>
    </row>
    <row r="13" spans="1:12" x14ac:dyDescent="0.2">
      <c r="A13" s="96"/>
      <c r="B13" s="193">
        <v>13</v>
      </c>
      <c r="C13" s="177" t="s">
        <v>1240</v>
      </c>
      <c r="D13" s="7"/>
      <c r="E13" s="118">
        <v>0</v>
      </c>
      <c r="F13" s="9"/>
      <c r="G13" s="97" t="s">
        <v>1241</v>
      </c>
      <c r="H13" s="21"/>
    </row>
    <row r="14" spans="1:12" x14ac:dyDescent="0.2">
      <c r="A14" s="96"/>
      <c r="B14" s="193">
        <v>14</v>
      </c>
      <c r="C14" s="177" t="s">
        <v>1252</v>
      </c>
      <c r="D14" s="7"/>
      <c r="E14" s="122" t="s">
        <v>1227</v>
      </c>
      <c r="F14" s="10"/>
      <c r="G14" s="97" t="s">
        <v>1248</v>
      </c>
      <c r="H14" s="21"/>
    </row>
    <row r="15" spans="1:12" x14ac:dyDescent="0.2">
      <c r="A15" s="96"/>
      <c r="B15" s="193">
        <v>15</v>
      </c>
      <c r="C15" s="177" t="s">
        <v>1307</v>
      </c>
      <c r="D15" s="7"/>
      <c r="E15" s="191">
        <v>16113.72</v>
      </c>
      <c r="F15" s="10"/>
      <c r="G15" s="97" t="s">
        <v>1313</v>
      </c>
      <c r="H15" s="21"/>
    </row>
    <row r="16" spans="1:12" x14ac:dyDescent="0.2">
      <c r="A16" s="96"/>
      <c r="B16" s="193">
        <v>16</v>
      </c>
      <c r="C16" s="178" t="s">
        <v>1308</v>
      </c>
      <c r="D16" s="7"/>
      <c r="E16" s="118">
        <v>1282.6300000000001</v>
      </c>
      <c r="F16" s="11"/>
      <c r="G16" s="98" t="s">
        <v>1314</v>
      </c>
      <c r="H16" s="24"/>
    </row>
    <row r="17" spans="1:11" x14ac:dyDescent="0.2">
      <c r="A17" s="96"/>
      <c r="B17" s="193">
        <v>17</v>
      </c>
      <c r="C17" s="178" t="s">
        <v>1309</v>
      </c>
      <c r="D17" s="7"/>
      <c r="E17" s="118">
        <v>1580.63</v>
      </c>
      <c r="F17" s="11"/>
      <c r="G17" s="98" t="s">
        <v>1315</v>
      </c>
      <c r="H17" s="24"/>
    </row>
    <row r="18" spans="1:11" x14ac:dyDescent="0.2">
      <c r="A18" s="96"/>
      <c r="B18" s="193">
        <v>18</v>
      </c>
      <c r="C18" s="177" t="s">
        <v>291</v>
      </c>
      <c r="D18" s="7"/>
      <c r="E18" s="119" t="s">
        <v>881</v>
      </c>
      <c r="F18" s="12"/>
      <c r="G18" s="97" t="s">
        <v>1295</v>
      </c>
      <c r="H18" s="24"/>
      <c r="K18" s="18" t="s">
        <v>1227</v>
      </c>
    </row>
    <row r="19" spans="1:11" x14ac:dyDescent="0.2">
      <c r="A19" s="96"/>
      <c r="B19" s="193">
        <v>19</v>
      </c>
      <c r="C19" s="174" t="s">
        <v>1259</v>
      </c>
      <c r="D19" s="69"/>
      <c r="E19" s="70"/>
      <c r="F19" s="71"/>
      <c r="G19" s="187"/>
      <c r="H19" s="24"/>
    </row>
    <row r="20" spans="1:11" x14ac:dyDescent="0.2">
      <c r="A20" s="96"/>
      <c r="B20" s="193">
        <v>20</v>
      </c>
      <c r="C20" s="177" t="s">
        <v>1285</v>
      </c>
      <c r="D20" s="7"/>
      <c r="E20" s="86">
        <v>81000</v>
      </c>
      <c r="F20" s="39"/>
      <c r="G20" s="97" t="s">
        <v>1287</v>
      </c>
      <c r="H20" s="24"/>
    </row>
    <row r="21" spans="1:11" x14ac:dyDescent="0.2">
      <c r="A21" s="96"/>
      <c r="B21" s="193">
        <v>21</v>
      </c>
      <c r="C21" s="177" t="s">
        <v>1284</v>
      </c>
      <c r="D21" s="7"/>
      <c r="E21" s="121">
        <v>40000</v>
      </c>
      <c r="F21" s="39"/>
      <c r="G21" s="98" t="s">
        <v>1288</v>
      </c>
      <c r="H21" s="24"/>
    </row>
    <row r="22" spans="1:11" x14ac:dyDescent="0.2">
      <c r="A22" s="96"/>
      <c r="B22" s="193">
        <v>22</v>
      </c>
      <c r="C22" s="177" t="s">
        <v>1286</v>
      </c>
      <c r="D22" s="7"/>
      <c r="E22" s="188">
        <v>0.55000000000000004</v>
      </c>
      <c r="F22" s="39"/>
      <c r="G22" s="98" t="s">
        <v>1287</v>
      </c>
      <c r="H22" s="24"/>
    </row>
    <row r="23" spans="1:11" x14ac:dyDescent="0.2">
      <c r="A23" s="96"/>
      <c r="B23" s="193">
        <v>23</v>
      </c>
      <c r="C23" s="177" t="s">
        <v>1297</v>
      </c>
      <c r="D23" s="7"/>
      <c r="E23" s="87">
        <v>30</v>
      </c>
      <c r="F23" s="39"/>
      <c r="G23" s="98" t="s">
        <v>1299</v>
      </c>
      <c r="H23" s="24"/>
    </row>
    <row r="24" spans="1:11" x14ac:dyDescent="0.2">
      <c r="A24" s="96"/>
      <c r="B24" s="193">
        <v>24</v>
      </c>
      <c r="C24" s="178" t="s">
        <v>1298</v>
      </c>
      <c r="D24" s="7"/>
      <c r="E24" s="86">
        <v>500000</v>
      </c>
      <c r="F24" s="39"/>
      <c r="G24" s="98" t="s">
        <v>1300</v>
      </c>
      <c r="H24" s="24"/>
    </row>
    <row r="25" spans="1:11" x14ac:dyDescent="0.2">
      <c r="A25" s="96"/>
      <c r="B25" s="193">
        <v>25</v>
      </c>
      <c r="C25" s="177" t="s">
        <v>1263</v>
      </c>
      <c r="D25" s="7"/>
      <c r="E25" s="88">
        <v>500</v>
      </c>
      <c r="F25" s="39"/>
      <c r="G25" s="97" t="s">
        <v>1301</v>
      </c>
      <c r="H25" s="24"/>
    </row>
    <row r="26" spans="1:11" x14ac:dyDescent="0.2">
      <c r="A26" s="96"/>
      <c r="B26" s="193">
        <v>26</v>
      </c>
      <c r="C26" s="177" t="s">
        <v>1766</v>
      </c>
      <c r="D26" s="7"/>
      <c r="E26" s="189">
        <v>1.2</v>
      </c>
      <c r="F26" s="39"/>
      <c r="G26" s="97" t="s">
        <v>1772</v>
      </c>
      <c r="H26" s="24"/>
    </row>
    <row r="27" spans="1:11" x14ac:dyDescent="0.2">
      <c r="A27" s="96"/>
      <c r="B27" s="193">
        <v>27</v>
      </c>
      <c r="C27" s="177" t="s">
        <v>1767</v>
      </c>
      <c r="D27" s="7"/>
      <c r="E27" s="189">
        <v>1</v>
      </c>
      <c r="F27" s="39"/>
      <c r="G27" s="97" t="s">
        <v>1771</v>
      </c>
      <c r="H27" s="24"/>
    </row>
    <row r="28" spans="1:11" x14ac:dyDescent="0.2">
      <c r="A28" s="96"/>
      <c r="B28" s="193">
        <v>28</v>
      </c>
      <c r="C28" s="177" t="s">
        <v>1294</v>
      </c>
      <c r="D28" s="7"/>
      <c r="E28" s="189">
        <v>2</v>
      </c>
      <c r="F28" s="39"/>
      <c r="G28" s="97" t="s">
        <v>1770</v>
      </c>
      <c r="H28" s="17"/>
    </row>
    <row r="29" spans="1:11" x14ac:dyDescent="0.2">
      <c r="A29" s="96"/>
      <c r="B29" s="193">
        <v>29</v>
      </c>
      <c r="C29" s="177" t="s">
        <v>1289</v>
      </c>
      <c r="D29" s="7"/>
      <c r="E29" s="89">
        <v>1.25</v>
      </c>
      <c r="F29" s="39"/>
      <c r="G29" s="97" t="s">
        <v>1769</v>
      </c>
      <c r="H29" s="24"/>
    </row>
    <row r="30" spans="1:11" x14ac:dyDescent="0.2">
      <c r="A30" s="96"/>
      <c r="B30" s="193">
        <v>30</v>
      </c>
      <c r="C30" s="177" t="s">
        <v>1781</v>
      </c>
      <c r="D30" s="7"/>
      <c r="E30" s="89">
        <v>1.75</v>
      </c>
      <c r="F30" s="39"/>
      <c r="G30" s="97" t="s">
        <v>1783</v>
      </c>
      <c r="H30" s="24"/>
    </row>
    <row r="31" spans="1:11" x14ac:dyDescent="0.2">
      <c r="A31" s="96"/>
      <c r="B31" s="193">
        <v>31</v>
      </c>
      <c r="C31" s="177" t="s">
        <v>1782</v>
      </c>
      <c r="D31" s="7"/>
      <c r="E31" s="89">
        <v>1.35</v>
      </c>
      <c r="F31" s="39"/>
      <c r="G31" s="97" t="s">
        <v>1784</v>
      </c>
      <c r="H31" s="24"/>
    </row>
    <row r="32" spans="1:11" x14ac:dyDescent="0.2">
      <c r="A32" s="96"/>
      <c r="B32" s="193">
        <v>32</v>
      </c>
      <c r="C32" s="174" t="s">
        <v>1249</v>
      </c>
      <c r="D32" s="68"/>
      <c r="E32" s="72"/>
      <c r="F32" s="73"/>
      <c r="G32" s="99"/>
      <c r="H32" s="21"/>
    </row>
    <row r="33" spans="1:8" ht="27.75" customHeight="1" x14ac:dyDescent="0.2">
      <c r="A33" s="96"/>
      <c r="B33" s="193">
        <v>33</v>
      </c>
      <c r="C33" s="177" t="s">
        <v>1228</v>
      </c>
      <c r="D33" s="13"/>
      <c r="E33" s="40" t="str">
        <f>+VLOOKUP(E$18,_DRGLookup,2,FALSE)</f>
        <v>Oth Back &amp; Neck Dis, Fx &amp; Injuries</v>
      </c>
      <c r="F33" s="41"/>
      <c r="G33" s="97" t="s">
        <v>1237</v>
      </c>
      <c r="H33" s="21"/>
    </row>
    <row r="34" spans="1:8" x14ac:dyDescent="0.2">
      <c r="A34" s="96"/>
      <c r="B34" s="193">
        <v>34</v>
      </c>
      <c r="C34" s="177" t="s">
        <v>1253</v>
      </c>
      <c r="D34" s="13"/>
      <c r="E34" s="42">
        <f>ROUND(+VLOOKUP(E$18,_DRGLookup,5,FALSE),5)</f>
        <v>0.69676000000000005</v>
      </c>
      <c r="F34" s="41"/>
      <c r="G34" s="97" t="s">
        <v>1237</v>
      </c>
      <c r="H34" s="21"/>
    </row>
    <row r="35" spans="1:8" x14ac:dyDescent="0.2">
      <c r="A35" s="96"/>
      <c r="B35" s="193">
        <v>35</v>
      </c>
      <c r="C35" s="177" t="s">
        <v>1773</v>
      </c>
      <c r="D35" s="13"/>
      <c r="E35" s="40" t="str">
        <f>IF(E11&lt;21,(VLOOKUP($E$18,_DRGLookup,10,FALSE)),VLOOKUP($E$18,_DRGLookup,11,FALSE))</f>
        <v>Pediatric misc</v>
      </c>
      <c r="F35" s="41"/>
      <c r="G35" s="97" t="s">
        <v>1775</v>
      </c>
      <c r="H35" s="21"/>
    </row>
    <row r="36" spans="1:8" ht="29.25" customHeight="1" x14ac:dyDescent="0.2">
      <c r="A36" s="96"/>
      <c r="B36" s="193">
        <v>36</v>
      </c>
      <c r="C36" s="177" t="s">
        <v>1774</v>
      </c>
      <c r="D36" s="13"/>
      <c r="E36" s="43">
        <f>IF(E35="Pediatric misc",E30, IF(E35="Pediatric respiratory",E31,(IF(E35="Pediatric mental health",E28,(IF(E35="Neonate",E29,(IF(E35="Obstetrics",E27,(IF(E35="Normal newborn",E26,1))))))))))</f>
        <v>1.75</v>
      </c>
      <c r="F36" s="41"/>
      <c r="G36" s="97" t="s">
        <v>1809</v>
      </c>
      <c r="H36" s="21"/>
    </row>
    <row r="37" spans="1:8" x14ac:dyDescent="0.2">
      <c r="A37" s="96"/>
      <c r="B37" s="193">
        <v>37</v>
      </c>
      <c r="C37" s="177" t="s">
        <v>1258</v>
      </c>
      <c r="D37" s="13"/>
      <c r="E37" s="44">
        <f>E34*E36</f>
        <v>1.21933</v>
      </c>
      <c r="F37" s="41"/>
      <c r="G37" s="100" t="s">
        <v>1810</v>
      </c>
      <c r="H37" s="25"/>
    </row>
    <row r="38" spans="1:8" ht="12.75" customHeight="1" x14ac:dyDescent="0.2">
      <c r="A38" s="96"/>
      <c r="B38" s="193">
        <v>38</v>
      </c>
      <c r="C38" s="177" t="s">
        <v>1296</v>
      </c>
      <c r="D38" s="13"/>
      <c r="E38" s="43">
        <f>ROUND(+VLOOKUP(E$18,_DRGLookup,3,FALSE),2)</f>
        <v>3.43</v>
      </c>
      <c r="F38" s="41"/>
      <c r="G38" s="97" t="s">
        <v>1237</v>
      </c>
      <c r="H38" s="19"/>
    </row>
    <row r="39" spans="1:8" ht="12.75" customHeight="1" x14ac:dyDescent="0.2">
      <c r="A39" s="96"/>
      <c r="B39" s="193">
        <v>39</v>
      </c>
      <c r="C39" s="174" t="s">
        <v>1247</v>
      </c>
      <c r="D39" s="69"/>
      <c r="E39" s="74"/>
      <c r="F39" s="75"/>
      <c r="G39" s="101"/>
      <c r="H39" s="21"/>
    </row>
    <row r="40" spans="1:8" ht="12.75" customHeight="1" x14ac:dyDescent="0.2">
      <c r="A40" s="96"/>
      <c r="B40" s="193">
        <v>40</v>
      </c>
      <c r="C40" s="177" t="s">
        <v>1252</v>
      </c>
      <c r="D40" s="13"/>
      <c r="E40" s="45" t="str">
        <f>E14</f>
        <v>No</v>
      </c>
      <c r="F40" s="46"/>
      <c r="G40" s="98" t="s">
        <v>1291</v>
      </c>
      <c r="H40" s="25"/>
    </row>
    <row r="41" spans="1:8" ht="12.75" customHeight="1" x14ac:dyDescent="0.2">
      <c r="A41" s="96"/>
      <c r="B41" s="193">
        <v>41</v>
      </c>
      <c r="C41" s="177" t="s">
        <v>1251</v>
      </c>
      <c r="D41" s="13"/>
      <c r="E41" s="47" t="str">
        <f>IF(E40="Yes",IF(E9&gt;E23,"Yes","No"),"N/A")</f>
        <v>N/A</v>
      </c>
      <c r="F41" s="46"/>
      <c r="G41" s="98" t="s">
        <v>1789</v>
      </c>
      <c r="H41" s="25"/>
    </row>
    <row r="42" spans="1:8" ht="12.75" customHeight="1" x14ac:dyDescent="0.2">
      <c r="A42" s="96"/>
      <c r="B42" s="193">
        <v>42</v>
      </c>
      <c r="C42" s="178" t="s">
        <v>1277</v>
      </c>
      <c r="D42" s="13"/>
      <c r="E42" s="47" t="str">
        <f>IF(E40="Yes",IF(E7&gt;E24,"Yes","No"),"N/A")</f>
        <v>N/A</v>
      </c>
      <c r="F42" s="46"/>
      <c r="G42" s="98" t="s">
        <v>1790</v>
      </c>
      <c r="H42" s="25"/>
    </row>
    <row r="43" spans="1:8" ht="12.75" customHeight="1" x14ac:dyDescent="0.2">
      <c r="A43" s="96"/>
      <c r="B43" s="193">
        <v>43</v>
      </c>
      <c r="C43" s="177" t="s">
        <v>1807</v>
      </c>
      <c r="D43" s="13"/>
      <c r="E43" s="48">
        <f>IF(OR( E41="Yes",E42="Yes"),ROUND((E9*E25),2),0)</f>
        <v>0</v>
      </c>
      <c r="F43" s="46"/>
      <c r="G43" s="98" t="s">
        <v>1791</v>
      </c>
      <c r="H43" s="25"/>
    </row>
    <row r="44" spans="1:8" x14ac:dyDescent="0.2">
      <c r="A44" s="96"/>
      <c r="B44" s="193">
        <v>44</v>
      </c>
      <c r="C44" s="174" t="s">
        <v>483</v>
      </c>
      <c r="D44" s="69"/>
      <c r="E44" s="76"/>
      <c r="F44" s="75"/>
      <c r="G44" s="101"/>
      <c r="H44" s="21"/>
    </row>
    <row r="45" spans="1:8" ht="30" customHeight="1" x14ac:dyDescent="0.2">
      <c r="A45" s="96"/>
      <c r="B45" s="193">
        <v>45</v>
      </c>
      <c r="C45" s="177" t="s">
        <v>1302</v>
      </c>
      <c r="D45" s="13"/>
      <c r="E45" s="49">
        <f>E37*E15</f>
        <v>19647.942207600001</v>
      </c>
      <c r="F45" s="41"/>
      <c r="G45" s="102" t="s">
        <v>1792</v>
      </c>
      <c r="H45" s="26"/>
    </row>
    <row r="46" spans="1:8" x14ac:dyDescent="0.2">
      <c r="A46" s="96"/>
      <c r="B46" s="193">
        <v>46</v>
      </c>
      <c r="C46" s="179" t="s">
        <v>295</v>
      </c>
      <c r="D46" s="77"/>
      <c r="E46" s="78"/>
      <c r="F46" s="79"/>
      <c r="G46" s="103"/>
      <c r="H46" s="21"/>
    </row>
    <row r="47" spans="1:8" s="27" customFormat="1" x14ac:dyDescent="0.2">
      <c r="A47" s="104"/>
      <c r="B47" s="193">
        <v>47</v>
      </c>
      <c r="C47" s="180" t="s">
        <v>1225</v>
      </c>
      <c r="D47" s="14"/>
      <c r="E47" s="45" t="str">
        <f>+E10</f>
        <v>No</v>
      </c>
      <c r="F47" s="50"/>
      <c r="G47" s="98" t="s">
        <v>1254</v>
      </c>
      <c r="H47" s="21"/>
    </row>
    <row r="48" spans="1:8" ht="25.5" x14ac:dyDescent="0.2">
      <c r="A48" s="96"/>
      <c r="B48" s="193">
        <v>48</v>
      </c>
      <c r="C48" s="177" t="s">
        <v>1233</v>
      </c>
      <c r="D48" s="13"/>
      <c r="E48" s="51" t="str">
        <f>IF(E47="Yes",ROUND((E45/E38)*(E9+1),2),"N/A")</f>
        <v>N/A</v>
      </c>
      <c r="F48" s="41"/>
      <c r="G48" s="105" t="s">
        <v>1811</v>
      </c>
      <c r="H48" s="25"/>
    </row>
    <row r="49" spans="1:8" x14ac:dyDescent="0.2">
      <c r="A49" s="96"/>
      <c r="B49" s="193">
        <v>49</v>
      </c>
      <c r="C49" s="177" t="s">
        <v>1303</v>
      </c>
      <c r="D49" s="13"/>
      <c r="E49" s="51" t="str">
        <f>IF(E48="N/A","N/A",IF(E48&lt;E45,"Yes","No"))</f>
        <v>N/A</v>
      </c>
      <c r="F49" s="41"/>
      <c r="G49" s="105" t="s">
        <v>1793</v>
      </c>
      <c r="H49" s="21"/>
    </row>
    <row r="50" spans="1:8" x14ac:dyDescent="0.2">
      <c r="A50" s="96"/>
      <c r="B50" s="193">
        <v>50</v>
      </c>
      <c r="C50" s="177" t="s">
        <v>1224</v>
      </c>
      <c r="D50" s="13"/>
      <c r="E50" s="51">
        <f>+IF(E49="Yes",E48,E45)</f>
        <v>19647.942207600001</v>
      </c>
      <c r="F50" s="41"/>
      <c r="G50" s="105" t="s">
        <v>1794</v>
      </c>
      <c r="H50" s="25"/>
    </row>
    <row r="51" spans="1:8" x14ac:dyDescent="0.2">
      <c r="A51" s="96"/>
      <c r="B51" s="193">
        <v>51</v>
      </c>
      <c r="C51" s="179" t="s">
        <v>1235</v>
      </c>
      <c r="D51" s="77"/>
      <c r="E51" s="78"/>
      <c r="F51" s="79"/>
      <c r="G51" s="103"/>
      <c r="H51" s="21"/>
    </row>
    <row r="52" spans="1:8" x14ac:dyDescent="0.2">
      <c r="A52" s="96"/>
      <c r="B52" s="193">
        <v>52</v>
      </c>
      <c r="C52" s="177" t="s">
        <v>293</v>
      </c>
      <c r="D52" s="13"/>
      <c r="E52" s="51">
        <f>+E7*E8</f>
        <v>5645.1206050000001</v>
      </c>
      <c r="F52" s="41"/>
      <c r="G52" s="105" t="s">
        <v>1304</v>
      </c>
      <c r="H52" s="24"/>
    </row>
    <row r="53" spans="1:8" x14ac:dyDescent="0.2">
      <c r="A53" s="96"/>
      <c r="B53" s="193">
        <v>53</v>
      </c>
      <c r="C53" s="177" t="s">
        <v>1243</v>
      </c>
      <c r="D53" s="13"/>
      <c r="E53" s="52" t="str">
        <f>IF(E52&gt;E50,"Loss","Gain")</f>
        <v>Gain</v>
      </c>
      <c r="F53" s="41"/>
      <c r="G53" s="106" t="s">
        <v>1795</v>
      </c>
      <c r="H53" s="25"/>
    </row>
    <row r="54" spans="1:8" x14ac:dyDescent="0.2">
      <c r="A54" s="96"/>
      <c r="B54" s="193">
        <v>54</v>
      </c>
      <c r="C54" s="181" t="s">
        <v>1229</v>
      </c>
      <c r="D54" s="80"/>
      <c r="E54" s="81"/>
      <c r="F54" s="82"/>
      <c r="G54" s="107"/>
      <c r="H54" s="21"/>
    </row>
    <row r="55" spans="1:8" ht="25.5" x14ac:dyDescent="0.2">
      <c r="A55" s="96"/>
      <c r="B55" s="193">
        <v>55</v>
      </c>
      <c r="C55" s="177" t="s">
        <v>1244</v>
      </c>
      <c r="D55" s="13"/>
      <c r="E55" s="51" t="str">
        <f>IF(E53="Loss",(E52-E50),"N/A")</f>
        <v>N/A</v>
      </c>
      <c r="F55" s="41"/>
      <c r="G55" s="105" t="s">
        <v>1796</v>
      </c>
      <c r="H55" s="28"/>
    </row>
    <row r="56" spans="1:8" ht="25.5" x14ac:dyDescent="0.2">
      <c r="A56" s="96"/>
      <c r="B56" s="193">
        <v>56</v>
      </c>
      <c r="C56" s="177" t="s">
        <v>1305</v>
      </c>
      <c r="D56" s="13"/>
      <c r="E56" s="51" t="str">
        <f>IF((E53="Loss"),IF((E55&gt;E20),"Yes","No"),"N/A")</f>
        <v>N/A</v>
      </c>
      <c r="F56" s="41"/>
      <c r="G56" s="105" t="s">
        <v>1797</v>
      </c>
      <c r="H56" s="29"/>
    </row>
    <row r="57" spans="1:8" ht="38.25" x14ac:dyDescent="0.2">
      <c r="A57" s="96"/>
      <c r="B57" s="193">
        <v>57</v>
      </c>
      <c r="C57" s="177" t="s">
        <v>1306</v>
      </c>
      <c r="D57" s="13"/>
      <c r="E57" s="51">
        <f>IF(E56="Yes",IF(E55&lt;E20,0,(E55-E20)*E22),0)</f>
        <v>0</v>
      </c>
      <c r="F57" s="41"/>
      <c r="G57" s="105" t="s">
        <v>1798</v>
      </c>
      <c r="H57" s="28"/>
    </row>
    <row r="58" spans="1:8" x14ac:dyDescent="0.2">
      <c r="A58" s="96"/>
      <c r="B58" s="193">
        <v>58</v>
      </c>
      <c r="C58" s="181" t="s">
        <v>1230</v>
      </c>
      <c r="D58" s="80"/>
      <c r="E58" s="81"/>
      <c r="F58" s="82"/>
      <c r="G58" s="107"/>
      <c r="H58" s="30"/>
    </row>
    <row r="59" spans="1:8" x14ac:dyDescent="0.2">
      <c r="A59" s="96"/>
      <c r="B59" s="193">
        <v>59</v>
      </c>
      <c r="C59" s="177" t="s">
        <v>1245</v>
      </c>
      <c r="D59" s="13"/>
      <c r="E59" s="51">
        <f>IF(E53="Gain",(E50-E52),"N/A")</f>
        <v>14002.821602600001</v>
      </c>
      <c r="F59" s="41"/>
      <c r="G59" s="105" t="s">
        <v>1799</v>
      </c>
      <c r="H59" s="25"/>
    </row>
    <row r="60" spans="1:8" ht="28.15" customHeight="1" x14ac:dyDescent="0.2">
      <c r="A60" s="96"/>
      <c r="B60" s="193">
        <v>60</v>
      </c>
      <c r="C60" s="177" t="s">
        <v>1246</v>
      </c>
      <c r="D60" s="13"/>
      <c r="E60" s="51" t="str">
        <f>IF((E53="Gain"),IF((E59&gt;E21),"Yes","No"),"N/A")</f>
        <v>No</v>
      </c>
      <c r="F60" s="41"/>
      <c r="G60" s="105" t="s">
        <v>1800</v>
      </c>
      <c r="H60" s="25"/>
    </row>
    <row r="61" spans="1:8" ht="26.45" customHeight="1" x14ac:dyDescent="0.2">
      <c r="A61" s="96"/>
      <c r="B61" s="193">
        <v>61</v>
      </c>
      <c r="C61" s="177" t="s">
        <v>1776</v>
      </c>
      <c r="D61" s="13"/>
      <c r="E61" s="51" t="str">
        <f>IF(E60="Yes",ROUND((E45/E38)*(E9+1),2),"N/A")</f>
        <v>N/A</v>
      </c>
      <c r="F61" s="41"/>
      <c r="G61" s="105" t="s">
        <v>1801</v>
      </c>
      <c r="H61" s="25"/>
    </row>
    <row r="62" spans="1:8" ht="16.5" customHeight="1" x14ac:dyDescent="0.2">
      <c r="A62" s="96"/>
      <c r="B62" s="193">
        <v>62</v>
      </c>
      <c r="C62" s="177" t="s">
        <v>1303</v>
      </c>
      <c r="D62" s="13"/>
      <c r="E62" s="51" t="str">
        <f>IF(E61="N/A","N/A",IF(E61&lt;E45,"Yes","No"))</f>
        <v>N/A</v>
      </c>
      <c r="F62" s="41"/>
      <c r="G62" s="105" t="s">
        <v>1802</v>
      </c>
      <c r="H62" s="25"/>
    </row>
    <row r="63" spans="1:8" ht="12.75" customHeight="1" x14ac:dyDescent="0.2">
      <c r="A63" s="96"/>
      <c r="B63" s="193">
        <v>63</v>
      </c>
      <c r="C63" s="177" t="s">
        <v>1279</v>
      </c>
      <c r="D63" s="13"/>
      <c r="E63" s="51">
        <f>IF(E62="Yes",(E61),(E50))</f>
        <v>19647.942207600001</v>
      </c>
      <c r="F63" s="41"/>
      <c r="G63" s="105" t="s">
        <v>1803</v>
      </c>
      <c r="H63" s="25"/>
    </row>
    <row r="64" spans="1:8" x14ac:dyDescent="0.2">
      <c r="A64" s="96"/>
      <c r="B64" s="193">
        <v>64</v>
      </c>
      <c r="C64" s="182" t="s">
        <v>1231</v>
      </c>
      <c r="D64" s="77"/>
      <c r="E64" s="78"/>
      <c r="F64" s="79"/>
      <c r="G64" s="103"/>
      <c r="H64" s="31"/>
    </row>
    <row r="65" spans="1:8" ht="31.15" customHeight="1" x14ac:dyDescent="0.2">
      <c r="A65" s="96"/>
      <c r="B65" s="193">
        <v>65</v>
      </c>
      <c r="C65" s="177" t="s">
        <v>1280</v>
      </c>
      <c r="D65" s="13"/>
      <c r="E65" s="51">
        <f>IF(E53="Loss",(E50+E57),(E63))</f>
        <v>19647.942207600001</v>
      </c>
      <c r="F65" s="41"/>
      <c r="G65" s="108" t="s">
        <v>1804</v>
      </c>
      <c r="H65" s="28"/>
    </row>
    <row r="66" spans="1:8" x14ac:dyDescent="0.2">
      <c r="A66" s="96"/>
      <c r="B66" s="193">
        <v>66</v>
      </c>
      <c r="C66" s="183" t="s">
        <v>1282</v>
      </c>
      <c r="D66" s="83"/>
      <c r="E66" s="84"/>
      <c r="F66" s="85"/>
      <c r="G66" s="109"/>
      <c r="H66" s="21"/>
    </row>
    <row r="67" spans="1:8" x14ac:dyDescent="0.2">
      <c r="A67" s="96"/>
      <c r="B67" s="193">
        <v>67</v>
      </c>
      <c r="C67" s="177" t="s">
        <v>1239</v>
      </c>
      <c r="D67" s="13"/>
      <c r="E67" s="52">
        <f>E12</f>
        <v>0</v>
      </c>
      <c r="F67" s="41"/>
      <c r="G67" s="106" t="s">
        <v>1256</v>
      </c>
      <c r="H67" s="25"/>
    </row>
    <row r="68" spans="1:8" x14ac:dyDescent="0.2">
      <c r="A68" s="96"/>
      <c r="B68" s="193">
        <v>68</v>
      </c>
      <c r="C68" s="177" t="s">
        <v>1240</v>
      </c>
      <c r="D68" s="13"/>
      <c r="E68" s="52">
        <f>E13</f>
        <v>0</v>
      </c>
      <c r="F68" s="41"/>
      <c r="G68" s="106" t="s">
        <v>1255</v>
      </c>
      <c r="H68" s="25"/>
    </row>
    <row r="69" spans="1:8" ht="38.25" x14ac:dyDescent="0.2">
      <c r="A69" s="96"/>
      <c r="B69" s="193">
        <v>69</v>
      </c>
      <c r="C69" s="184" t="s">
        <v>1234</v>
      </c>
      <c r="D69" s="15"/>
      <c r="E69" s="53">
        <f>IF(E43&gt;0,E43,(E65-(E67+E68)))</f>
        <v>19647.942207600001</v>
      </c>
      <c r="F69" s="54"/>
      <c r="G69" s="163" t="s">
        <v>1805</v>
      </c>
      <c r="H69" s="25"/>
    </row>
    <row r="70" spans="1:8" ht="33.75" customHeight="1" x14ac:dyDescent="0.2">
      <c r="A70" s="96"/>
      <c r="B70" s="193">
        <v>70</v>
      </c>
      <c r="C70" s="185" t="s">
        <v>1325</v>
      </c>
      <c r="D70" s="90"/>
      <c r="E70" s="91">
        <f>IF(OR(E43&gt;0,E16="n/a"),0,E16)</f>
        <v>1282.6300000000001</v>
      </c>
      <c r="F70" s="55"/>
      <c r="G70" s="162" t="s">
        <v>1292</v>
      </c>
      <c r="H70" s="25"/>
    </row>
    <row r="71" spans="1:8" ht="30.75" customHeight="1" thickBot="1" x14ac:dyDescent="0.25">
      <c r="A71" s="96"/>
      <c r="B71" s="193">
        <v>71</v>
      </c>
      <c r="C71" s="185" t="s">
        <v>1278</v>
      </c>
      <c r="D71" s="90"/>
      <c r="E71" s="91">
        <f>IF(OR(E43&gt;0,E17="n/a"),0,E17)</f>
        <v>1580.63</v>
      </c>
      <c r="F71" s="55"/>
      <c r="G71" s="162" t="s">
        <v>1293</v>
      </c>
      <c r="H71" s="25"/>
    </row>
    <row r="72" spans="1:8" x14ac:dyDescent="0.2">
      <c r="A72" s="110"/>
      <c r="B72" s="193">
        <v>72</v>
      </c>
      <c r="C72" s="186" t="s">
        <v>1281</v>
      </c>
      <c r="D72" s="111"/>
      <c r="E72" s="112">
        <f>IF(E43&gt;0,E43,E69+E70+E71)</f>
        <v>22511.202207600003</v>
      </c>
      <c r="F72" s="113"/>
      <c r="G72" s="164" t="s">
        <v>1806</v>
      </c>
      <c r="H72" s="25"/>
    </row>
    <row r="73" spans="1:8" ht="31.5" customHeight="1" x14ac:dyDescent="0.2">
      <c r="B73" s="220" t="s">
        <v>1327</v>
      </c>
      <c r="C73" s="221"/>
      <c r="D73" s="221"/>
      <c r="E73" s="221"/>
      <c r="F73" s="221"/>
      <c r="G73" s="222"/>
      <c r="H73" s="21"/>
    </row>
    <row r="74" spans="1:8" x14ac:dyDescent="0.2">
      <c r="G74" s="35"/>
    </row>
    <row r="76" spans="1:8" x14ac:dyDescent="0.2">
      <c r="E76" s="37"/>
    </row>
  </sheetData>
  <sheetProtection sheet="1"/>
  <protectedRanges>
    <protectedRange sqref="E7:E18" name="User Entry"/>
  </protectedRanges>
  <mergeCells count="5">
    <mergeCell ref="C2:G2"/>
    <mergeCell ref="K6:L6"/>
    <mergeCell ref="F4:G4"/>
    <mergeCell ref="B73:G73"/>
    <mergeCell ref="C4:E4"/>
  </mergeCells>
  <phoneticPr fontId="6" type="noConversion"/>
  <dataValidations disablePrompts="1" count="2">
    <dataValidation type="whole" operator="lessThanOrEqual" allowBlank="1" showInputMessage="1" showErrorMessage="1" sqref="E11" xr:uid="{00000000-0002-0000-0100-000000000000}">
      <formula1>110</formula1>
    </dataValidation>
    <dataValidation type="list" allowBlank="1" showInputMessage="1" showErrorMessage="1" sqref="E10 E14" xr:uid="{00000000-0002-0000-0100-000001000000}">
      <formula1>$K$10:$L$10</formula1>
    </dataValidation>
  </dataValidations>
  <printOptions horizontalCentered="1"/>
  <pageMargins left="1" right="1" top="0.75" bottom="0.75" header="0.3" footer="0.3"/>
  <pageSetup scale="53" orientation="portrait" r:id="rId1"/>
  <headerFooter scaleWithDoc="0">
    <oddHeader>&amp;LDistrict of Columbia Medicaid FY 2021 DRG Pricing Calculator</oddHeader>
    <oddFooter>&amp;L&amp;8Tab 2- Calculator&amp;R&amp;8&amp;P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J12"/>
  <sheetViews>
    <sheetView showGridLines="0" topLeftCell="A3" zoomScaleNormal="100" workbookViewId="0">
      <selection activeCell="F31" sqref="F31"/>
    </sheetView>
  </sheetViews>
  <sheetFormatPr defaultRowHeight="12.75" x14ac:dyDescent="0.2"/>
  <cols>
    <col min="1" max="1" width="1.7109375" customWidth="1"/>
    <col min="2" max="2" width="8" customWidth="1"/>
    <col min="3" max="3" width="27.28515625" customWidth="1"/>
    <col min="4" max="4" width="12.85546875" customWidth="1"/>
    <col min="5" max="5" width="11.7109375" customWidth="1"/>
    <col min="6" max="6" width="14.7109375" customWidth="1"/>
    <col min="7" max="7" width="8.42578125" customWidth="1"/>
    <col min="8" max="8" width="10.28515625" style="4" customWidth="1"/>
    <col min="9" max="9" width="9.140625" style="2" customWidth="1"/>
  </cols>
  <sheetData>
    <row r="2" spans="2:10" s="1" customFormat="1" ht="26.25" x14ac:dyDescent="0.4">
      <c r="B2" s="226" t="s">
        <v>1312</v>
      </c>
      <c r="C2" s="227"/>
      <c r="D2" s="227"/>
      <c r="E2" s="227"/>
      <c r="F2" s="227"/>
      <c r="G2" s="227"/>
      <c r="H2" s="227"/>
      <c r="I2" s="227"/>
      <c r="J2" s="228"/>
    </row>
    <row r="3" spans="2:10" s="5" customFormat="1" ht="41.25" customHeight="1" x14ac:dyDescent="0.2">
      <c r="B3" s="238" t="s">
        <v>1763</v>
      </c>
      <c r="C3" s="239"/>
      <c r="D3" s="239"/>
      <c r="E3" s="239"/>
      <c r="F3" s="239"/>
      <c r="G3" s="239"/>
      <c r="H3" s="239"/>
      <c r="I3" s="239"/>
      <c r="J3" s="240"/>
    </row>
    <row r="4" spans="2:10" s="5" customFormat="1" ht="18.75" customHeight="1" x14ac:dyDescent="0.2">
      <c r="B4" s="241" t="s">
        <v>1290</v>
      </c>
      <c r="C4" s="242"/>
      <c r="D4" s="242"/>
      <c r="E4" s="242"/>
      <c r="F4" s="242"/>
      <c r="G4" s="242"/>
      <c r="H4" s="3"/>
      <c r="I4" s="3"/>
      <c r="J4" s="120"/>
    </row>
    <row r="5" spans="2:10" s="5" customFormat="1" ht="44.25" customHeight="1" x14ac:dyDescent="0.2">
      <c r="B5" s="232" t="s">
        <v>1814</v>
      </c>
      <c r="C5" s="233"/>
      <c r="D5" s="233"/>
      <c r="E5" s="233"/>
      <c r="F5" s="233"/>
      <c r="G5" s="233"/>
      <c r="H5" s="233"/>
      <c r="I5" s="233"/>
      <c r="J5" s="234"/>
    </row>
    <row r="6" spans="2:10" s="5" customFormat="1" ht="34.5" customHeight="1" x14ac:dyDescent="0.2">
      <c r="B6" s="232" t="s">
        <v>1764</v>
      </c>
      <c r="C6" s="233"/>
      <c r="D6" s="233"/>
      <c r="E6" s="233"/>
      <c r="F6" s="233"/>
      <c r="G6" s="233"/>
      <c r="H6" s="233"/>
      <c r="I6" s="233"/>
      <c r="J6" s="234"/>
    </row>
    <row r="7" spans="2:10" s="5" customFormat="1" ht="22.5" customHeight="1" x14ac:dyDescent="0.2">
      <c r="B7" s="232" t="s">
        <v>1283</v>
      </c>
      <c r="C7" s="233"/>
      <c r="D7" s="233"/>
      <c r="E7" s="233"/>
      <c r="F7" s="233"/>
      <c r="G7" s="233"/>
      <c r="H7" s="3"/>
      <c r="I7" s="3"/>
      <c r="J7" s="120"/>
    </row>
    <row r="8" spans="2:10" s="5" customFormat="1" ht="33.75" customHeight="1" x14ac:dyDescent="0.2">
      <c r="B8" s="232" t="s">
        <v>1812</v>
      </c>
      <c r="C8" s="233"/>
      <c r="D8" s="233"/>
      <c r="E8" s="233"/>
      <c r="F8" s="233"/>
      <c r="G8" s="233"/>
      <c r="H8" s="233"/>
      <c r="I8" s="233"/>
      <c r="J8" s="234"/>
    </row>
    <row r="9" spans="2:10" s="5" customFormat="1" ht="31.5" customHeight="1" x14ac:dyDescent="0.2">
      <c r="B9" s="232" t="s">
        <v>1326</v>
      </c>
      <c r="C9" s="233"/>
      <c r="D9" s="233"/>
      <c r="E9" s="233"/>
      <c r="F9" s="233"/>
      <c r="G9" s="233"/>
      <c r="H9" s="233"/>
      <c r="I9" s="233"/>
      <c r="J9" s="234"/>
    </row>
    <row r="10" spans="2:10" s="5" customFormat="1" ht="24" customHeight="1" x14ac:dyDescent="0.2">
      <c r="B10" s="235" t="s">
        <v>1777</v>
      </c>
      <c r="C10" s="236"/>
      <c r="D10" s="236"/>
      <c r="E10" s="236"/>
      <c r="F10" s="236"/>
      <c r="G10" s="236"/>
      <c r="H10" s="236"/>
      <c r="I10" s="236"/>
      <c r="J10" s="237"/>
    </row>
    <row r="11" spans="2:10" s="5" customFormat="1" ht="15.75" customHeight="1" x14ac:dyDescent="0.2">
      <c r="B11" s="229" t="s">
        <v>1813</v>
      </c>
      <c r="C11" s="230"/>
      <c r="D11" s="230"/>
      <c r="E11" s="230"/>
      <c r="F11" s="230"/>
      <c r="G11" s="230"/>
      <c r="H11" s="230"/>
      <c r="I11" s="230"/>
      <c r="J11" s="231"/>
    </row>
    <row r="12" spans="2:10" s="5" customFormat="1" ht="34.5" customHeight="1" x14ac:dyDescent="0.2">
      <c r="H12" s="3"/>
      <c r="I12" s="6"/>
    </row>
  </sheetData>
  <sheetProtection sheet="1"/>
  <mergeCells count="10">
    <mergeCell ref="B2:J2"/>
    <mergeCell ref="B11:J11"/>
    <mergeCell ref="B8:J8"/>
    <mergeCell ref="B9:J9"/>
    <mergeCell ref="B10:J10"/>
    <mergeCell ref="B3:J3"/>
    <mergeCell ref="B5:J5"/>
    <mergeCell ref="B6:J6"/>
    <mergeCell ref="B4:G4"/>
    <mergeCell ref="B7:G7"/>
  </mergeCells>
  <printOptions horizontalCentered="1"/>
  <pageMargins left="1" right="1" top="0.75" bottom="0.75" header="0.3" footer="0.3"/>
  <pageSetup scale="74" orientation="portrait" horizontalDpi="1200" verticalDpi="1200" r:id="rId1"/>
  <headerFooter scaleWithDoc="0">
    <oddHeader>&amp;LDistrict of Columbia Medicaid FY 2021 DRG Pricing Calculator</oddHeader>
    <oddFooter>&amp;L&amp;8Tab 3- DRG Base Rate Add-ons&amp;R&amp;8&amp;P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BVF1321"/>
  <sheetViews>
    <sheetView showGridLines="0" zoomScaleNormal="100" workbookViewId="0">
      <pane ySplit="13" topLeftCell="A14" activePane="bottomLeft" state="frozen"/>
      <selection pane="bottomLeft" activeCell="D34" sqref="D34"/>
    </sheetView>
  </sheetViews>
  <sheetFormatPr defaultColWidth="9.140625" defaultRowHeight="11.25" x14ac:dyDescent="0.2"/>
  <cols>
    <col min="1" max="1" width="9.42578125" style="124" customWidth="1"/>
    <col min="2" max="2" width="55.5703125" style="124" bestFit="1" customWidth="1"/>
    <col min="3" max="3" width="8.42578125" style="155" customWidth="1"/>
    <col min="4" max="4" width="9.7109375" style="156" customWidth="1"/>
    <col min="5" max="5" width="9.140625" style="124" customWidth="1"/>
    <col min="6" max="6" width="11.5703125" style="124" customWidth="1"/>
    <col min="7" max="7" width="9.140625" style="123"/>
    <col min="8" max="8" width="9.140625" style="123" customWidth="1"/>
    <col min="9" max="9" width="15.28515625" style="123" customWidth="1"/>
    <col min="10" max="10" width="16.42578125" style="123" bestFit="1" customWidth="1"/>
    <col min="11" max="11" width="14.140625" style="123" bestFit="1" customWidth="1"/>
    <col min="12" max="1910" width="9.140625" style="123"/>
    <col min="1911" max="16384" width="9.140625" style="124"/>
  </cols>
  <sheetData>
    <row r="1" spans="1:1915" ht="26.25" x14ac:dyDescent="0.2">
      <c r="A1" s="251" t="s">
        <v>1379</v>
      </c>
      <c r="B1" s="252"/>
      <c r="C1" s="252"/>
      <c r="D1" s="252"/>
      <c r="E1" s="252"/>
      <c r="F1" s="252"/>
      <c r="G1" s="252"/>
      <c r="H1" s="252"/>
      <c r="I1" s="252"/>
      <c r="J1" s="252"/>
      <c r="K1" s="253"/>
    </row>
    <row r="2" spans="1:1915" ht="12" customHeight="1" x14ac:dyDescent="0.2">
      <c r="A2" s="254" t="s">
        <v>1328</v>
      </c>
      <c r="B2" s="255"/>
      <c r="C2" s="255"/>
      <c r="D2" s="255"/>
      <c r="E2" s="255"/>
      <c r="F2" s="255"/>
      <c r="G2" s="255"/>
      <c r="H2" s="255"/>
      <c r="I2" s="255"/>
      <c r="J2" s="255"/>
      <c r="K2" s="256"/>
    </row>
    <row r="3" spans="1:1915" ht="12" customHeight="1" x14ac:dyDescent="0.2">
      <c r="A3" s="243" t="s">
        <v>1761</v>
      </c>
      <c r="B3" s="244"/>
      <c r="C3" s="244"/>
      <c r="D3" s="244"/>
      <c r="E3" s="244"/>
      <c r="F3" s="244"/>
      <c r="G3" s="244"/>
      <c r="H3" s="244"/>
      <c r="I3" s="244"/>
      <c r="J3" s="244"/>
      <c r="K3" s="245"/>
    </row>
    <row r="4" spans="1:1915" ht="12" customHeight="1" x14ac:dyDescent="0.2">
      <c r="A4" s="243" t="s">
        <v>1768</v>
      </c>
      <c r="B4" s="244"/>
      <c r="C4" s="244"/>
      <c r="D4" s="244"/>
      <c r="E4" s="244"/>
      <c r="F4" s="244"/>
      <c r="G4" s="244"/>
      <c r="H4" s="244"/>
      <c r="I4" s="244"/>
      <c r="J4" s="244"/>
      <c r="K4" s="245"/>
    </row>
    <row r="5" spans="1:1915" ht="12" customHeight="1" x14ac:dyDescent="0.2">
      <c r="A5" s="243" t="s">
        <v>1788</v>
      </c>
      <c r="B5" s="244"/>
      <c r="C5" s="244"/>
      <c r="D5" s="244"/>
      <c r="E5" s="244"/>
      <c r="F5" s="244"/>
      <c r="G5" s="244"/>
      <c r="H5" s="244"/>
      <c r="I5" s="244"/>
      <c r="J5" s="244"/>
      <c r="K5" s="245"/>
    </row>
    <row r="6" spans="1:1915" ht="24" customHeight="1" x14ac:dyDescent="0.2">
      <c r="A6" s="257" t="s">
        <v>1815</v>
      </c>
      <c r="B6" s="258"/>
      <c r="C6" s="258"/>
      <c r="D6" s="258"/>
      <c r="E6" s="258"/>
      <c r="F6" s="258"/>
      <c r="G6" s="258"/>
      <c r="H6" s="258"/>
      <c r="I6" s="258"/>
      <c r="J6" s="258"/>
      <c r="K6" s="259"/>
    </row>
    <row r="7" spans="1:1915" ht="12" customHeight="1" x14ac:dyDescent="0.2">
      <c r="A7" s="243" t="s">
        <v>1329</v>
      </c>
      <c r="B7" s="244"/>
      <c r="C7" s="244"/>
      <c r="D7" s="244"/>
      <c r="E7" s="244"/>
      <c r="F7" s="244"/>
      <c r="G7" s="244"/>
      <c r="H7" s="244"/>
      <c r="I7" s="244"/>
      <c r="J7" s="244"/>
      <c r="K7" s="245"/>
    </row>
    <row r="8" spans="1:1915" ht="12" customHeight="1" x14ac:dyDescent="0.2">
      <c r="A8" s="243" t="s">
        <v>1378</v>
      </c>
      <c r="B8" s="244"/>
      <c r="C8" s="244"/>
      <c r="D8" s="244"/>
      <c r="E8" s="244"/>
      <c r="F8" s="244"/>
      <c r="G8" s="244"/>
      <c r="H8" s="244"/>
      <c r="I8" s="244"/>
      <c r="J8" s="244"/>
      <c r="K8" s="245"/>
    </row>
    <row r="9" spans="1:1915" ht="12" customHeight="1" x14ac:dyDescent="0.2">
      <c r="A9" s="243" t="s">
        <v>1762</v>
      </c>
      <c r="B9" s="244"/>
      <c r="C9" s="244"/>
      <c r="D9" s="244"/>
      <c r="E9" s="244"/>
      <c r="F9" s="244"/>
      <c r="G9" s="244"/>
      <c r="H9" s="244"/>
      <c r="I9" s="244"/>
      <c r="J9" s="244"/>
      <c r="K9" s="245"/>
    </row>
    <row r="10" spans="1:1915" ht="12" customHeight="1" x14ac:dyDescent="0.2">
      <c r="A10" s="246" t="s">
        <v>1760</v>
      </c>
      <c r="B10" s="247"/>
      <c r="C10" s="247"/>
      <c r="D10" s="247"/>
      <c r="E10" s="247"/>
      <c r="F10" s="247"/>
      <c r="G10" s="247"/>
      <c r="H10" s="247"/>
      <c r="I10" s="247"/>
      <c r="J10" s="247"/>
      <c r="K10" s="248"/>
    </row>
    <row r="11" spans="1:1915" ht="6" customHeight="1" x14ac:dyDescent="0.2">
      <c r="A11" s="158"/>
      <c r="B11" s="159"/>
      <c r="C11" s="159"/>
      <c r="D11" s="159"/>
      <c r="E11" s="159"/>
      <c r="F11" s="159"/>
      <c r="G11" s="159"/>
      <c r="H11" s="159"/>
      <c r="I11" s="159"/>
      <c r="J11" s="160"/>
      <c r="K11" s="161"/>
    </row>
    <row r="12" spans="1:1915" x14ac:dyDescent="0.2">
      <c r="A12" s="125"/>
      <c r="B12" s="126"/>
      <c r="C12" s="127"/>
      <c r="D12" s="128"/>
      <c r="E12" s="128"/>
      <c r="F12" s="129"/>
      <c r="G12" s="130"/>
      <c r="H12" s="128"/>
      <c r="I12" s="131"/>
      <c r="J12" s="249" t="s">
        <v>1321</v>
      </c>
      <c r="K12" s="250"/>
      <c r="BUM12" s="123"/>
    </row>
    <row r="13" spans="1:1915" s="141" customFormat="1" ht="56.25" x14ac:dyDescent="0.2">
      <c r="A13" s="132" t="s">
        <v>291</v>
      </c>
      <c r="B13" s="133" t="s">
        <v>292</v>
      </c>
      <c r="C13" s="190" t="s">
        <v>1260</v>
      </c>
      <c r="D13" s="134" t="s">
        <v>1759</v>
      </c>
      <c r="E13" s="165" t="s">
        <v>1765</v>
      </c>
      <c r="F13" s="135" t="s">
        <v>1317</v>
      </c>
      <c r="G13" s="136" t="s">
        <v>1318</v>
      </c>
      <c r="H13" s="134" t="s">
        <v>1319</v>
      </c>
      <c r="I13" s="137" t="s">
        <v>1320</v>
      </c>
      <c r="J13" s="138" t="s">
        <v>1222</v>
      </c>
      <c r="K13" s="139" t="s">
        <v>1223</v>
      </c>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c r="DB13" s="140"/>
      <c r="DC13" s="140"/>
      <c r="DD13" s="140"/>
      <c r="DE13" s="140"/>
      <c r="DF13" s="140"/>
      <c r="DG13" s="140"/>
      <c r="DH13" s="140"/>
      <c r="DI13" s="140"/>
      <c r="DJ13" s="140"/>
      <c r="DK13" s="140"/>
      <c r="DL13" s="140"/>
      <c r="DM13" s="140"/>
      <c r="DN13" s="140"/>
      <c r="DO13" s="140"/>
      <c r="DP13" s="140"/>
      <c r="DQ13" s="140"/>
      <c r="DR13" s="140"/>
      <c r="DS13" s="140"/>
      <c r="DT13" s="140"/>
      <c r="DU13" s="140"/>
      <c r="DV13" s="140"/>
      <c r="DW13" s="140"/>
      <c r="DX13" s="140"/>
      <c r="DY13" s="140"/>
      <c r="DZ13" s="140"/>
      <c r="EA13" s="140"/>
      <c r="EB13" s="140"/>
      <c r="EC13" s="140"/>
      <c r="ED13" s="140"/>
      <c r="EE13" s="140"/>
      <c r="EF13" s="140"/>
      <c r="EG13" s="140"/>
      <c r="EH13" s="140"/>
      <c r="EI13" s="140"/>
      <c r="EJ13" s="140"/>
      <c r="EK13" s="140"/>
      <c r="EL13" s="140"/>
      <c r="EM13" s="140"/>
      <c r="EN13" s="140"/>
      <c r="EO13" s="140"/>
      <c r="EP13" s="140"/>
      <c r="EQ13" s="140"/>
      <c r="ER13" s="140"/>
      <c r="ES13" s="140"/>
      <c r="ET13" s="140"/>
      <c r="EU13" s="140"/>
      <c r="EV13" s="140"/>
      <c r="EW13" s="140"/>
      <c r="EX13" s="140"/>
      <c r="EY13" s="140"/>
      <c r="EZ13" s="140"/>
      <c r="FA13" s="140"/>
      <c r="FB13" s="140"/>
      <c r="FC13" s="140"/>
      <c r="FD13" s="140"/>
      <c r="FE13" s="140"/>
      <c r="FF13" s="140"/>
      <c r="FG13" s="140"/>
      <c r="FH13" s="140"/>
      <c r="FI13" s="140"/>
      <c r="FJ13" s="140"/>
      <c r="FK13" s="140"/>
      <c r="FL13" s="140"/>
      <c r="FM13" s="140"/>
      <c r="FN13" s="140"/>
      <c r="FO13" s="140"/>
      <c r="FP13" s="140"/>
      <c r="FQ13" s="140"/>
      <c r="FR13" s="140"/>
      <c r="FS13" s="140"/>
      <c r="FT13" s="140"/>
      <c r="FU13" s="140"/>
      <c r="FV13" s="140"/>
      <c r="FW13" s="140"/>
      <c r="FX13" s="140"/>
      <c r="FY13" s="140"/>
      <c r="FZ13" s="140"/>
      <c r="GA13" s="140"/>
      <c r="GB13" s="140"/>
      <c r="GC13" s="140"/>
      <c r="GD13" s="140"/>
      <c r="GE13" s="140"/>
      <c r="GF13" s="140"/>
      <c r="GG13" s="140"/>
      <c r="GH13" s="140"/>
      <c r="GI13" s="140"/>
      <c r="GJ13" s="140"/>
      <c r="GK13" s="140"/>
      <c r="GL13" s="140"/>
      <c r="GM13" s="140"/>
      <c r="GN13" s="140"/>
      <c r="GO13" s="140"/>
      <c r="GP13" s="140"/>
      <c r="GQ13" s="140"/>
      <c r="GR13" s="140"/>
      <c r="GS13" s="140"/>
      <c r="GT13" s="140"/>
      <c r="GU13" s="140"/>
      <c r="GV13" s="140"/>
      <c r="GW13" s="140"/>
      <c r="GX13" s="140"/>
      <c r="GY13" s="140"/>
      <c r="GZ13" s="140"/>
      <c r="HA13" s="140"/>
      <c r="HB13" s="140"/>
      <c r="HC13" s="140"/>
      <c r="HD13" s="140"/>
      <c r="HE13" s="140"/>
      <c r="HF13" s="140"/>
      <c r="HG13" s="140"/>
      <c r="HH13" s="140"/>
      <c r="HI13" s="140"/>
      <c r="HJ13" s="140"/>
      <c r="HK13" s="140"/>
      <c r="HL13" s="140"/>
      <c r="HM13" s="140"/>
      <c r="HN13" s="140"/>
      <c r="HO13" s="140"/>
      <c r="HP13" s="140"/>
      <c r="HQ13" s="140"/>
      <c r="HR13" s="140"/>
      <c r="HS13" s="140"/>
      <c r="HT13" s="140"/>
      <c r="HU13" s="140"/>
      <c r="HV13" s="140"/>
      <c r="HW13" s="140"/>
      <c r="HX13" s="140"/>
      <c r="HY13" s="140"/>
      <c r="HZ13" s="140"/>
      <c r="IA13" s="140"/>
      <c r="IB13" s="140"/>
      <c r="IC13" s="140"/>
      <c r="ID13" s="140"/>
      <c r="IE13" s="140"/>
      <c r="IF13" s="140"/>
      <c r="IG13" s="140"/>
      <c r="IH13" s="140"/>
      <c r="II13" s="140"/>
      <c r="IJ13" s="140"/>
      <c r="IK13" s="140"/>
      <c r="IL13" s="140"/>
      <c r="IM13" s="140"/>
      <c r="IN13" s="140"/>
      <c r="IO13" s="140"/>
      <c r="IP13" s="140"/>
      <c r="IQ13" s="140"/>
      <c r="IR13" s="140"/>
      <c r="IS13" s="140"/>
      <c r="IT13" s="140"/>
      <c r="IU13" s="140"/>
      <c r="IV13" s="140"/>
      <c r="IW13" s="140"/>
      <c r="IX13" s="140"/>
      <c r="IY13" s="140"/>
      <c r="IZ13" s="140"/>
      <c r="JA13" s="140"/>
      <c r="JB13" s="140"/>
      <c r="JC13" s="140"/>
      <c r="JD13" s="140"/>
      <c r="JE13" s="140"/>
      <c r="JF13" s="140"/>
      <c r="JG13" s="140"/>
      <c r="JH13" s="140"/>
      <c r="JI13" s="140"/>
      <c r="JJ13" s="140"/>
      <c r="JK13" s="140"/>
      <c r="JL13" s="140"/>
      <c r="JM13" s="140"/>
      <c r="JN13" s="140"/>
      <c r="JO13" s="140"/>
      <c r="JP13" s="140"/>
      <c r="JQ13" s="140"/>
      <c r="JR13" s="140"/>
      <c r="JS13" s="140"/>
      <c r="JT13" s="140"/>
      <c r="JU13" s="140"/>
      <c r="JV13" s="140"/>
      <c r="JW13" s="140"/>
      <c r="JX13" s="140"/>
      <c r="JY13" s="140"/>
      <c r="JZ13" s="140"/>
      <c r="KA13" s="140"/>
      <c r="KB13" s="140"/>
      <c r="KC13" s="140"/>
      <c r="KD13" s="140"/>
      <c r="KE13" s="140"/>
      <c r="KF13" s="140"/>
      <c r="KG13" s="140"/>
      <c r="KH13" s="140"/>
      <c r="KI13" s="140"/>
      <c r="KJ13" s="140"/>
      <c r="KK13" s="140"/>
      <c r="KL13" s="140"/>
      <c r="KM13" s="140"/>
      <c r="KN13" s="140"/>
      <c r="KO13" s="140"/>
      <c r="KP13" s="140"/>
      <c r="KQ13" s="140"/>
      <c r="KR13" s="140"/>
      <c r="KS13" s="140"/>
      <c r="KT13" s="140"/>
      <c r="KU13" s="140"/>
      <c r="KV13" s="140"/>
      <c r="KW13" s="140"/>
      <c r="KX13" s="140"/>
      <c r="KY13" s="140"/>
      <c r="KZ13" s="140"/>
      <c r="LA13" s="140"/>
      <c r="LB13" s="140"/>
      <c r="LC13" s="140"/>
      <c r="LD13" s="140"/>
      <c r="LE13" s="140"/>
      <c r="LF13" s="140"/>
      <c r="LG13" s="140"/>
      <c r="LH13" s="140"/>
      <c r="LI13" s="140"/>
      <c r="LJ13" s="140"/>
      <c r="LK13" s="140"/>
      <c r="LL13" s="140"/>
      <c r="LM13" s="140"/>
      <c r="LN13" s="140"/>
      <c r="LO13" s="140"/>
      <c r="LP13" s="140"/>
      <c r="LQ13" s="140"/>
      <c r="LR13" s="140"/>
      <c r="LS13" s="140"/>
      <c r="LT13" s="140"/>
      <c r="LU13" s="140"/>
      <c r="LV13" s="140"/>
      <c r="LW13" s="140"/>
      <c r="LX13" s="140"/>
      <c r="LY13" s="140"/>
      <c r="LZ13" s="140"/>
      <c r="MA13" s="140"/>
      <c r="MB13" s="140"/>
      <c r="MC13" s="140"/>
      <c r="MD13" s="140"/>
      <c r="ME13" s="140"/>
      <c r="MF13" s="140"/>
      <c r="MG13" s="140"/>
      <c r="MH13" s="140"/>
      <c r="MI13" s="140"/>
      <c r="MJ13" s="140"/>
      <c r="MK13" s="140"/>
      <c r="ML13" s="140"/>
      <c r="MM13" s="140"/>
      <c r="MN13" s="140"/>
      <c r="MO13" s="140"/>
      <c r="MP13" s="140"/>
      <c r="MQ13" s="140"/>
      <c r="MR13" s="140"/>
      <c r="MS13" s="140"/>
      <c r="MT13" s="140"/>
      <c r="MU13" s="140"/>
      <c r="MV13" s="140"/>
      <c r="MW13" s="140"/>
      <c r="MX13" s="140"/>
      <c r="MY13" s="140"/>
      <c r="MZ13" s="140"/>
      <c r="NA13" s="140"/>
      <c r="NB13" s="140"/>
      <c r="NC13" s="140"/>
      <c r="ND13" s="140"/>
      <c r="NE13" s="140"/>
      <c r="NF13" s="140"/>
      <c r="NG13" s="140"/>
      <c r="NH13" s="140"/>
      <c r="NI13" s="140"/>
      <c r="NJ13" s="140"/>
      <c r="NK13" s="140"/>
      <c r="NL13" s="140"/>
      <c r="NM13" s="140"/>
      <c r="NN13" s="140"/>
      <c r="NO13" s="140"/>
      <c r="NP13" s="140"/>
      <c r="NQ13" s="140"/>
      <c r="NR13" s="140"/>
      <c r="NS13" s="140"/>
      <c r="NT13" s="140"/>
      <c r="NU13" s="140"/>
      <c r="NV13" s="140"/>
      <c r="NW13" s="140"/>
      <c r="NX13" s="140"/>
      <c r="NY13" s="140"/>
      <c r="NZ13" s="140"/>
      <c r="OA13" s="140"/>
      <c r="OB13" s="140"/>
      <c r="OC13" s="140"/>
      <c r="OD13" s="140"/>
      <c r="OE13" s="140"/>
      <c r="OF13" s="140"/>
      <c r="OG13" s="140"/>
      <c r="OH13" s="140"/>
      <c r="OI13" s="140"/>
      <c r="OJ13" s="140"/>
      <c r="OK13" s="140"/>
      <c r="OL13" s="140"/>
      <c r="OM13" s="140"/>
      <c r="ON13" s="140"/>
      <c r="OO13" s="140"/>
      <c r="OP13" s="140"/>
      <c r="OQ13" s="140"/>
      <c r="OR13" s="140"/>
      <c r="OS13" s="140"/>
      <c r="OT13" s="140"/>
      <c r="OU13" s="140"/>
      <c r="OV13" s="140"/>
      <c r="OW13" s="140"/>
      <c r="OX13" s="140"/>
      <c r="OY13" s="140"/>
      <c r="OZ13" s="140"/>
      <c r="PA13" s="140"/>
      <c r="PB13" s="140"/>
      <c r="PC13" s="140"/>
      <c r="PD13" s="140"/>
      <c r="PE13" s="140"/>
      <c r="PF13" s="140"/>
      <c r="PG13" s="140"/>
      <c r="PH13" s="140"/>
      <c r="PI13" s="140"/>
      <c r="PJ13" s="140"/>
      <c r="PK13" s="140"/>
      <c r="PL13" s="140"/>
      <c r="PM13" s="140"/>
      <c r="PN13" s="140"/>
      <c r="PO13" s="140"/>
      <c r="PP13" s="140"/>
      <c r="PQ13" s="140"/>
      <c r="PR13" s="140"/>
      <c r="PS13" s="140"/>
      <c r="PT13" s="140"/>
      <c r="PU13" s="140"/>
      <c r="PV13" s="140"/>
      <c r="PW13" s="140"/>
      <c r="PX13" s="140"/>
      <c r="PY13" s="140"/>
      <c r="PZ13" s="140"/>
      <c r="QA13" s="140"/>
      <c r="QB13" s="140"/>
      <c r="QC13" s="140"/>
      <c r="QD13" s="140"/>
      <c r="QE13" s="140"/>
      <c r="QF13" s="140"/>
      <c r="QG13" s="140"/>
      <c r="QH13" s="140"/>
      <c r="QI13" s="140"/>
      <c r="QJ13" s="140"/>
      <c r="QK13" s="140"/>
      <c r="QL13" s="140"/>
      <c r="QM13" s="140"/>
      <c r="QN13" s="140"/>
      <c r="QO13" s="140"/>
      <c r="QP13" s="140"/>
      <c r="QQ13" s="140"/>
      <c r="QR13" s="140"/>
      <c r="QS13" s="140"/>
      <c r="QT13" s="140"/>
      <c r="QU13" s="140"/>
      <c r="QV13" s="140"/>
      <c r="QW13" s="140"/>
      <c r="QX13" s="140"/>
      <c r="QY13" s="140"/>
      <c r="QZ13" s="140"/>
      <c r="RA13" s="140"/>
      <c r="RB13" s="140"/>
      <c r="RC13" s="140"/>
      <c r="RD13" s="140"/>
      <c r="RE13" s="140"/>
      <c r="RF13" s="140"/>
      <c r="RG13" s="140"/>
      <c r="RH13" s="140"/>
      <c r="RI13" s="140"/>
      <c r="RJ13" s="140"/>
      <c r="RK13" s="140"/>
      <c r="RL13" s="140"/>
      <c r="RM13" s="140"/>
      <c r="RN13" s="140"/>
      <c r="RO13" s="140"/>
      <c r="RP13" s="140"/>
      <c r="RQ13" s="140"/>
      <c r="RR13" s="140"/>
      <c r="RS13" s="140"/>
      <c r="RT13" s="140"/>
      <c r="RU13" s="140"/>
      <c r="RV13" s="140"/>
      <c r="RW13" s="140"/>
      <c r="RX13" s="140"/>
      <c r="RY13" s="140"/>
      <c r="RZ13" s="140"/>
      <c r="SA13" s="140"/>
      <c r="SB13" s="140"/>
      <c r="SC13" s="140"/>
      <c r="SD13" s="140"/>
      <c r="SE13" s="140"/>
      <c r="SF13" s="140"/>
      <c r="SG13" s="140"/>
      <c r="SH13" s="140"/>
      <c r="SI13" s="140"/>
      <c r="SJ13" s="140"/>
      <c r="SK13" s="140"/>
      <c r="SL13" s="140"/>
      <c r="SM13" s="140"/>
      <c r="SN13" s="140"/>
      <c r="SO13" s="140"/>
      <c r="SP13" s="140"/>
      <c r="SQ13" s="140"/>
      <c r="SR13" s="140"/>
      <c r="SS13" s="140"/>
      <c r="ST13" s="140"/>
      <c r="SU13" s="140"/>
      <c r="SV13" s="140"/>
      <c r="SW13" s="140"/>
      <c r="SX13" s="140"/>
      <c r="SY13" s="140"/>
      <c r="SZ13" s="140"/>
      <c r="TA13" s="140"/>
      <c r="TB13" s="140"/>
      <c r="TC13" s="140"/>
      <c r="TD13" s="140"/>
      <c r="TE13" s="140"/>
      <c r="TF13" s="140"/>
      <c r="TG13" s="140"/>
      <c r="TH13" s="140"/>
      <c r="TI13" s="140"/>
      <c r="TJ13" s="140"/>
      <c r="TK13" s="140"/>
      <c r="TL13" s="140"/>
      <c r="TM13" s="140"/>
      <c r="TN13" s="140"/>
      <c r="TO13" s="140"/>
      <c r="TP13" s="140"/>
      <c r="TQ13" s="140"/>
      <c r="TR13" s="140"/>
      <c r="TS13" s="140"/>
      <c r="TT13" s="140"/>
      <c r="TU13" s="140"/>
      <c r="TV13" s="140"/>
      <c r="TW13" s="140"/>
      <c r="TX13" s="140"/>
      <c r="TY13" s="140"/>
      <c r="TZ13" s="140"/>
      <c r="UA13" s="140"/>
      <c r="UB13" s="140"/>
      <c r="UC13" s="140"/>
      <c r="UD13" s="140"/>
      <c r="UE13" s="140"/>
      <c r="UF13" s="140"/>
      <c r="UG13" s="140"/>
      <c r="UH13" s="140"/>
      <c r="UI13" s="140"/>
      <c r="UJ13" s="140"/>
      <c r="UK13" s="140"/>
      <c r="UL13" s="140"/>
      <c r="UM13" s="140"/>
      <c r="UN13" s="140"/>
      <c r="UO13" s="140"/>
      <c r="UP13" s="140"/>
      <c r="UQ13" s="140"/>
      <c r="UR13" s="140"/>
      <c r="US13" s="140"/>
      <c r="UT13" s="140"/>
      <c r="UU13" s="140"/>
      <c r="UV13" s="140"/>
      <c r="UW13" s="140"/>
      <c r="UX13" s="140"/>
      <c r="UY13" s="140"/>
      <c r="UZ13" s="140"/>
      <c r="VA13" s="140"/>
      <c r="VB13" s="140"/>
      <c r="VC13" s="140"/>
      <c r="VD13" s="140"/>
      <c r="VE13" s="140"/>
      <c r="VF13" s="140"/>
      <c r="VG13" s="140"/>
      <c r="VH13" s="140"/>
      <c r="VI13" s="140"/>
      <c r="VJ13" s="140"/>
      <c r="VK13" s="140"/>
      <c r="VL13" s="140"/>
      <c r="VM13" s="140"/>
      <c r="VN13" s="140"/>
      <c r="VO13" s="140"/>
      <c r="VP13" s="140"/>
      <c r="VQ13" s="140"/>
      <c r="VR13" s="140"/>
      <c r="VS13" s="140"/>
      <c r="VT13" s="140"/>
      <c r="VU13" s="140"/>
      <c r="VV13" s="140"/>
      <c r="VW13" s="140"/>
      <c r="VX13" s="140"/>
      <c r="VY13" s="140"/>
      <c r="VZ13" s="140"/>
      <c r="WA13" s="140"/>
      <c r="WB13" s="140"/>
      <c r="WC13" s="140"/>
      <c r="WD13" s="140"/>
      <c r="WE13" s="140"/>
      <c r="WF13" s="140"/>
      <c r="WG13" s="140"/>
      <c r="WH13" s="140"/>
      <c r="WI13" s="140"/>
      <c r="WJ13" s="140"/>
      <c r="WK13" s="140"/>
      <c r="WL13" s="140"/>
      <c r="WM13" s="140"/>
      <c r="WN13" s="140"/>
      <c r="WO13" s="140"/>
      <c r="WP13" s="140"/>
      <c r="WQ13" s="140"/>
      <c r="WR13" s="140"/>
      <c r="WS13" s="140"/>
      <c r="WT13" s="140"/>
      <c r="WU13" s="140"/>
      <c r="WV13" s="140"/>
      <c r="WW13" s="140"/>
      <c r="WX13" s="140"/>
      <c r="WY13" s="140"/>
      <c r="WZ13" s="140"/>
      <c r="XA13" s="140"/>
      <c r="XB13" s="140"/>
      <c r="XC13" s="140"/>
      <c r="XD13" s="140"/>
      <c r="XE13" s="140"/>
      <c r="XF13" s="140"/>
      <c r="XG13" s="140"/>
      <c r="XH13" s="140"/>
      <c r="XI13" s="140"/>
      <c r="XJ13" s="140"/>
      <c r="XK13" s="140"/>
      <c r="XL13" s="140"/>
      <c r="XM13" s="140"/>
      <c r="XN13" s="140"/>
      <c r="XO13" s="140"/>
      <c r="XP13" s="140"/>
      <c r="XQ13" s="140"/>
      <c r="XR13" s="140"/>
      <c r="XS13" s="140"/>
      <c r="XT13" s="140"/>
      <c r="XU13" s="140"/>
      <c r="XV13" s="140"/>
      <c r="XW13" s="140"/>
      <c r="XX13" s="140"/>
      <c r="XY13" s="140"/>
      <c r="XZ13" s="140"/>
      <c r="YA13" s="140"/>
      <c r="YB13" s="140"/>
      <c r="YC13" s="140"/>
      <c r="YD13" s="140"/>
      <c r="YE13" s="140"/>
      <c r="YF13" s="140"/>
      <c r="YG13" s="140"/>
      <c r="YH13" s="140"/>
      <c r="YI13" s="140"/>
      <c r="YJ13" s="140"/>
      <c r="YK13" s="140"/>
      <c r="YL13" s="140"/>
      <c r="YM13" s="140"/>
      <c r="YN13" s="140"/>
      <c r="YO13" s="140"/>
      <c r="YP13" s="140"/>
      <c r="YQ13" s="140"/>
      <c r="YR13" s="140"/>
      <c r="YS13" s="140"/>
      <c r="YT13" s="140"/>
      <c r="YU13" s="140"/>
      <c r="YV13" s="140"/>
      <c r="YW13" s="140"/>
      <c r="YX13" s="140"/>
      <c r="YY13" s="140"/>
      <c r="YZ13" s="140"/>
      <c r="ZA13" s="140"/>
      <c r="ZB13" s="140"/>
      <c r="ZC13" s="140"/>
      <c r="ZD13" s="140"/>
      <c r="ZE13" s="140"/>
      <c r="ZF13" s="140"/>
      <c r="ZG13" s="140"/>
      <c r="ZH13" s="140"/>
      <c r="ZI13" s="140"/>
      <c r="ZJ13" s="140"/>
      <c r="ZK13" s="140"/>
      <c r="ZL13" s="140"/>
      <c r="ZM13" s="140"/>
      <c r="ZN13" s="140"/>
      <c r="ZO13" s="140"/>
      <c r="ZP13" s="140"/>
      <c r="ZQ13" s="140"/>
      <c r="ZR13" s="140"/>
      <c r="ZS13" s="140"/>
      <c r="ZT13" s="140"/>
      <c r="ZU13" s="140"/>
      <c r="ZV13" s="140"/>
      <c r="ZW13" s="140"/>
      <c r="ZX13" s="140"/>
      <c r="ZY13" s="140"/>
      <c r="ZZ13" s="140"/>
      <c r="AAA13" s="140"/>
      <c r="AAB13" s="140"/>
      <c r="AAC13" s="140"/>
      <c r="AAD13" s="140"/>
      <c r="AAE13" s="140"/>
      <c r="AAF13" s="140"/>
      <c r="AAG13" s="140"/>
      <c r="AAH13" s="140"/>
      <c r="AAI13" s="140"/>
      <c r="AAJ13" s="140"/>
      <c r="AAK13" s="140"/>
      <c r="AAL13" s="140"/>
      <c r="AAM13" s="140"/>
      <c r="AAN13" s="140"/>
      <c r="AAO13" s="140"/>
      <c r="AAP13" s="140"/>
      <c r="AAQ13" s="140"/>
      <c r="AAR13" s="140"/>
      <c r="AAS13" s="140"/>
      <c r="AAT13" s="140"/>
      <c r="AAU13" s="140"/>
      <c r="AAV13" s="140"/>
      <c r="AAW13" s="140"/>
      <c r="AAX13" s="140"/>
      <c r="AAY13" s="140"/>
      <c r="AAZ13" s="140"/>
      <c r="ABA13" s="140"/>
      <c r="ABB13" s="140"/>
      <c r="ABC13" s="140"/>
      <c r="ABD13" s="140"/>
      <c r="ABE13" s="140"/>
      <c r="ABF13" s="140"/>
      <c r="ABG13" s="140"/>
      <c r="ABH13" s="140"/>
      <c r="ABI13" s="140"/>
      <c r="ABJ13" s="140"/>
      <c r="ABK13" s="140"/>
      <c r="ABL13" s="140"/>
      <c r="ABM13" s="140"/>
      <c r="ABN13" s="140"/>
      <c r="ABO13" s="140"/>
      <c r="ABP13" s="140"/>
      <c r="ABQ13" s="140"/>
      <c r="ABR13" s="140"/>
      <c r="ABS13" s="140"/>
      <c r="ABT13" s="140"/>
      <c r="ABU13" s="140"/>
      <c r="ABV13" s="140"/>
      <c r="ABW13" s="140"/>
      <c r="ABX13" s="140"/>
      <c r="ABY13" s="140"/>
      <c r="ABZ13" s="140"/>
      <c r="ACA13" s="140"/>
      <c r="ACB13" s="140"/>
      <c r="ACC13" s="140"/>
      <c r="ACD13" s="140"/>
      <c r="ACE13" s="140"/>
      <c r="ACF13" s="140"/>
      <c r="ACG13" s="140"/>
      <c r="ACH13" s="140"/>
      <c r="ACI13" s="140"/>
      <c r="ACJ13" s="140"/>
      <c r="ACK13" s="140"/>
      <c r="ACL13" s="140"/>
      <c r="ACM13" s="140"/>
      <c r="ACN13" s="140"/>
      <c r="ACO13" s="140"/>
      <c r="ACP13" s="140"/>
      <c r="ACQ13" s="140"/>
      <c r="ACR13" s="140"/>
      <c r="ACS13" s="140"/>
      <c r="ACT13" s="140"/>
      <c r="ACU13" s="140"/>
      <c r="ACV13" s="140"/>
      <c r="ACW13" s="140"/>
      <c r="ACX13" s="140"/>
      <c r="ACY13" s="140"/>
      <c r="ACZ13" s="140"/>
      <c r="ADA13" s="140"/>
      <c r="ADB13" s="140"/>
      <c r="ADC13" s="140"/>
      <c r="ADD13" s="140"/>
      <c r="ADE13" s="140"/>
      <c r="ADF13" s="140"/>
      <c r="ADG13" s="140"/>
      <c r="ADH13" s="140"/>
      <c r="ADI13" s="140"/>
      <c r="ADJ13" s="140"/>
      <c r="ADK13" s="140"/>
      <c r="ADL13" s="140"/>
      <c r="ADM13" s="140"/>
      <c r="ADN13" s="140"/>
      <c r="ADO13" s="140"/>
      <c r="ADP13" s="140"/>
      <c r="ADQ13" s="140"/>
      <c r="ADR13" s="140"/>
      <c r="ADS13" s="140"/>
      <c r="ADT13" s="140"/>
      <c r="ADU13" s="140"/>
      <c r="ADV13" s="140"/>
      <c r="ADW13" s="140"/>
      <c r="ADX13" s="140"/>
      <c r="ADY13" s="140"/>
      <c r="ADZ13" s="140"/>
      <c r="AEA13" s="140"/>
      <c r="AEB13" s="140"/>
      <c r="AEC13" s="140"/>
      <c r="AED13" s="140"/>
      <c r="AEE13" s="140"/>
      <c r="AEF13" s="140"/>
      <c r="AEG13" s="140"/>
      <c r="AEH13" s="140"/>
      <c r="AEI13" s="140"/>
      <c r="AEJ13" s="140"/>
      <c r="AEK13" s="140"/>
      <c r="AEL13" s="140"/>
      <c r="AEM13" s="140"/>
      <c r="AEN13" s="140"/>
      <c r="AEO13" s="140"/>
      <c r="AEP13" s="140"/>
      <c r="AEQ13" s="140"/>
      <c r="AER13" s="140"/>
      <c r="AES13" s="140"/>
      <c r="AET13" s="140"/>
      <c r="AEU13" s="140"/>
      <c r="AEV13" s="140"/>
      <c r="AEW13" s="140"/>
      <c r="AEX13" s="140"/>
      <c r="AEY13" s="140"/>
      <c r="AEZ13" s="140"/>
      <c r="AFA13" s="140"/>
      <c r="AFB13" s="140"/>
      <c r="AFC13" s="140"/>
      <c r="AFD13" s="140"/>
      <c r="AFE13" s="140"/>
      <c r="AFF13" s="140"/>
      <c r="AFG13" s="140"/>
      <c r="AFH13" s="140"/>
      <c r="AFI13" s="140"/>
      <c r="AFJ13" s="140"/>
      <c r="AFK13" s="140"/>
      <c r="AFL13" s="140"/>
      <c r="AFM13" s="140"/>
      <c r="AFN13" s="140"/>
      <c r="AFO13" s="140"/>
      <c r="AFP13" s="140"/>
      <c r="AFQ13" s="140"/>
      <c r="AFR13" s="140"/>
      <c r="AFS13" s="140"/>
      <c r="AFT13" s="140"/>
      <c r="AFU13" s="140"/>
      <c r="AFV13" s="140"/>
      <c r="AFW13" s="140"/>
      <c r="AFX13" s="140"/>
      <c r="AFY13" s="140"/>
      <c r="AFZ13" s="140"/>
      <c r="AGA13" s="140"/>
      <c r="AGB13" s="140"/>
      <c r="AGC13" s="140"/>
      <c r="AGD13" s="140"/>
      <c r="AGE13" s="140"/>
      <c r="AGF13" s="140"/>
      <c r="AGG13" s="140"/>
      <c r="AGH13" s="140"/>
      <c r="AGI13" s="140"/>
      <c r="AGJ13" s="140"/>
      <c r="AGK13" s="140"/>
      <c r="AGL13" s="140"/>
      <c r="AGM13" s="140"/>
      <c r="AGN13" s="140"/>
      <c r="AGO13" s="140"/>
      <c r="AGP13" s="140"/>
      <c r="AGQ13" s="140"/>
      <c r="AGR13" s="140"/>
      <c r="AGS13" s="140"/>
      <c r="AGT13" s="140"/>
      <c r="AGU13" s="140"/>
      <c r="AGV13" s="140"/>
      <c r="AGW13" s="140"/>
      <c r="AGX13" s="140"/>
      <c r="AGY13" s="140"/>
      <c r="AGZ13" s="140"/>
      <c r="AHA13" s="140"/>
      <c r="AHB13" s="140"/>
      <c r="AHC13" s="140"/>
      <c r="AHD13" s="140"/>
      <c r="AHE13" s="140"/>
      <c r="AHF13" s="140"/>
      <c r="AHG13" s="140"/>
      <c r="AHH13" s="140"/>
      <c r="AHI13" s="140"/>
      <c r="AHJ13" s="140"/>
      <c r="AHK13" s="140"/>
      <c r="AHL13" s="140"/>
      <c r="AHM13" s="140"/>
      <c r="AHN13" s="140"/>
      <c r="AHO13" s="140"/>
      <c r="AHP13" s="140"/>
      <c r="AHQ13" s="140"/>
      <c r="AHR13" s="140"/>
      <c r="AHS13" s="140"/>
      <c r="AHT13" s="140"/>
      <c r="AHU13" s="140"/>
      <c r="AHV13" s="140"/>
      <c r="AHW13" s="140"/>
      <c r="AHX13" s="140"/>
      <c r="AHY13" s="140"/>
      <c r="AHZ13" s="140"/>
      <c r="AIA13" s="140"/>
      <c r="AIB13" s="140"/>
      <c r="AIC13" s="140"/>
      <c r="AID13" s="140"/>
      <c r="AIE13" s="140"/>
      <c r="AIF13" s="140"/>
      <c r="AIG13" s="140"/>
      <c r="AIH13" s="140"/>
      <c r="AII13" s="140"/>
      <c r="AIJ13" s="140"/>
      <c r="AIK13" s="140"/>
      <c r="AIL13" s="140"/>
      <c r="AIM13" s="140"/>
      <c r="AIN13" s="140"/>
      <c r="AIO13" s="140"/>
      <c r="AIP13" s="140"/>
      <c r="AIQ13" s="140"/>
      <c r="AIR13" s="140"/>
      <c r="AIS13" s="140"/>
      <c r="AIT13" s="140"/>
      <c r="AIU13" s="140"/>
      <c r="AIV13" s="140"/>
      <c r="AIW13" s="140"/>
      <c r="AIX13" s="140"/>
      <c r="AIY13" s="140"/>
      <c r="AIZ13" s="140"/>
      <c r="AJA13" s="140"/>
      <c r="AJB13" s="140"/>
      <c r="AJC13" s="140"/>
      <c r="AJD13" s="140"/>
      <c r="AJE13" s="140"/>
      <c r="AJF13" s="140"/>
      <c r="AJG13" s="140"/>
      <c r="AJH13" s="140"/>
      <c r="AJI13" s="140"/>
      <c r="AJJ13" s="140"/>
      <c r="AJK13" s="140"/>
      <c r="AJL13" s="140"/>
      <c r="AJM13" s="140"/>
      <c r="AJN13" s="140"/>
      <c r="AJO13" s="140"/>
      <c r="AJP13" s="140"/>
      <c r="AJQ13" s="140"/>
      <c r="AJR13" s="140"/>
      <c r="AJS13" s="140"/>
      <c r="AJT13" s="140"/>
      <c r="AJU13" s="140"/>
      <c r="AJV13" s="140"/>
      <c r="AJW13" s="140"/>
      <c r="AJX13" s="140"/>
      <c r="AJY13" s="140"/>
      <c r="AJZ13" s="140"/>
      <c r="AKA13" s="140"/>
      <c r="AKB13" s="140"/>
      <c r="AKC13" s="140"/>
      <c r="AKD13" s="140"/>
      <c r="AKE13" s="140"/>
      <c r="AKF13" s="140"/>
      <c r="AKG13" s="140"/>
      <c r="AKH13" s="140"/>
      <c r="AKI13" s="140"/>
      <c r="AKJ13" s="140"/>
      <c r="AKK13" s="140"/>
      <c r="AKL13" s="140"/>
      <c r="AKM13" s="140"/>
      <c r="AKN13" s="140"/>
      <c r="AKO13" s="140"/>
      <c r="AKP13" s="140"/>
      <c r="AKQ13" s="140"/>
      <c r="AKR13" s="140"/>
      <c r="AKS13" s="140"/>
      <c r="AKT13" s="140"/>
      <c r="AKU13" s="140"/>
      <c r="AKV13" s="140"/>
      <c r="AKW13" s="140"/>
      <c r="AKX13" s="140"/>
      <c r="AKY13" s="140"/>
      <c r="AKZ13" s="140"/>
      <c r="ALA13" s="140"/>
      <c r="ALB13" s="140"/>
      <c r="ALC13" s="140"/>
      <c r="ALD13" s="140"/>
      <c r="ALE13" s="140"/>
      <c r="ALF13" s="140"/>
      <c r="ALG13" s="140"/>
      <c r="ALH13" s="140"/>
      <c r="ALI13" s="140"/>
      <c r="ALJ13" s="140"/>
      <c r="ALK13" s="140"/>
      <c r="ALL13" s="140"/>
      <c r="ALM13" s="140"/>
      <c r="ALN13" s="140"/>
      <c r="ALO13" s="140"/>
      <c r="ALP13" s="140"/>
      <c r="ALQ13" s="140"/>
      <c r="ALR13" s="140"/>
      <c r="ALS13" s="140"/>
      <c r="ALT13" s="140"/>
      <c r="ALU13" s="140"/>
      <c r="ALV13" s="140"/>
      <c r="ALW13" s="140"/>
      <c r="ALX13" s="140"/>
      <c r="ALY13" s="140"/>
      <c r="ALZ13" s="140"/>
      <c r="AMA13" s="140"/>
      <c r="AMB13" s="140"/>
      <c r="AMC13" s="140"/>
      <c r="AMD13" s="140"/>
      <c r="AME13" s="140"/>
      <c r="AMF13" s="140"/>
      <c r="AMG13" s="140"/>
      <c r="AMH13" s="140"/>
      <c r="AMI13" s="140"/>
      <c r="AMJ13" s="140"/>
      <c r="AMK13" s="140"/>
      <c r="AML13" s="140"/>
      <c r="AMM13" s="140"/>
      <c r="AMN13" s="140"/>
      <c r="AMO13" s="140"/>
      <c r="AMP13" s="140"/>
      <c r="AMQ13" s="140"/>
      <c r="AMR13" s="140"/>
      <c r="AMS13" s="140"/>
      <c r="AMT13" s="140"/>
      <c r="AMU13" s="140"/>
      <c r="AMV13" s="140"/>
      <c r="AMW13" s="140"/>
      <c r="AMX13" s="140"/>
      <c r="AMY13" s="140"/>
      <c r="AMZ13" s="140"/>
      <c r="ANA13" s="140"/>
      <c r="ANB13" s="140"/>
      <c r="ANC13" s="140"/>
      <c r="AND13" s="140"/>
      <c r="ANE13" s="140"/>
      <c r="ANF13" s="140"/>
      <c r="ANG13" s="140"/>
      <c r="ANH13" s="140"/>
      <c r="ANI13" s="140"/>
      <c r="ANJ13" s="140"/>
      <c r="ANK13" s="140"/>
      <c r="ANL13" s="140"/>
      <c r="ANM13" s="140"/>
      <c r="ANN13" s="140"/>
      <c r="ANO13" s="140"/>
      <c r="ANP13" s="140"/>
      <c r="ANQ13" s="140"/>
      <c r="ANR13" s="140"/>
      <c r="ANS13" s="140"/>
      <c r="ANT13" s="140"/>
      <c r="ANU13" s="140"/>
      <c r="ANV13" s="140"/>
      <c r="ANW13" s="140"/>
      <c r="ANX13" s="140"/>
      <c r="ANY13" s="140"/>
      <c r="ANZ13" s="140"/>
      <c r="AOA13" s="140"/>
      <c r="AOB13" s="140"/>
      <c r="AOC13" s="140"/>
      <c r="AOD13" s="140"/>
      <c r="AOE13" s="140"/>
      <c r="AOF13" s="140"/>
      <c r="AOG13" s="140"/>
      <c r="AOH13" s="140"/>
      <c r="AOI13" s="140"/>
      <c r="AOJ13" s="140"/>
      <c r="AOK13" s="140"/>
      <c r="AOL13" s="140"/>
      <c r="AOM13" s="140"/>
      <c r="AON13" s="140"/>
      <c r="AOO13" s="140"/>
      <c r="AOP13" s="140"/>
      <c r="AOQ13" s="140"/>
      <c r="AOR13" s="140"/>
      <c r="AOS13" s="140"/>
      <c r="AOT13" s="140"/>
      <c r="AOU13" s="140"/>
      <c r="AOV13" s="140"/>
      <c r="AOW13" s="140"/>
      <c r="AOX13" s="140"/>
      <c r="AOY13" s="140"/>
      <c r="AOZ13" s="140"/>
      <c r="APA13" s="140"/>
      <c r="APB13" s="140"/>
      <c r="APC13" s="140"/>
      <c r="APD13" s="140"/>
      <c r="APE13" s="140"/>
      <c r="APF13" s="140"/>
      <c r="APG13" s="140"/>
      <c r="APH13" s="140"/>
      <c r="API13" s="140"/>
      <c r="APJ13" s="140"/>
      <c r="APK13" s="140"/>
      <c r="APL13" s="140"/>
      <c r="APM13" s="140"/>
      <c r="APN13" s="140"/>
      <c r="APO13" s="140"/>
      <c r="APP13" s="140"/>
      <c r="APQ13" s="140"/>
      <c r="APR13" s="140"/>
      <c r="APS13" s="140"/>
      <c r="APT13" s="140"/>
      <c r="APU13" s="140"/>
      <c r="APV13" s="140"/>
      <c r="APW13" s="140"/>
      <c r="APX13" s="140"/>
      <c r="APY13" s="140"/>
      <c r="APZ13" s="140"/>
      <c r="AQA13" s="140"/>
      <c r="AQB13" s="140"/>
      <c r="AQC13" s="140"/>
      <c r="AQD13" s="140"/>
      <c r="AQE13" s="140"/>
      <c r="AQF13" s="140"/>
      <c r="AQG13" s="140"/>
      <c r="AQH13" s="140"/>
      <c r="AQI13" s="140"/>
      <c r="AQJ13" s="140"/>
      <c r="AQK13" s="140"/>
      <c r="AQL13" s="140"/>
      <c r="AQM13" s="140"/>
      <c r="AQN13" s="140"/>
      <c r="AQO13" s="140"/>
      <c r="AQP13" s="140"/>
      <c r="AQQ13" s="140"/>
      <c r="AQR13" s="140"/>
      <c r="AQS13" s="140"/>
      <c r="AQT13" s="140"/>
      <c r="AQU13" s="140"/>
      <c r="AQV13" s="140"/>
      <c r="AQW13" s="140"/>
      <c r="AQX13" s="140"/>
      <c r="AQY13" s="140"/>
      <c r="AQZ13" s="140"/>
      <c r="ARA13" s="140"/>
      <c r="ARB13" s="140"/>
      <c r="ARC13" s="140"/>
      <c r="ARD13" s="140"/>
      <c r="ARE13" s="140"/>
      <c r="ARF13" s="140"/>
      <c r="ARG13" s="140"/>
      <c r="ARH13" s="140"/>
      <c r="ARI13" s="140"/>
      <c r="ARJ13" s="140"/>
      <c r="ARK13" s="140"/>
      <c r="ARL13" s="140"/>
      <c r="ARM13" s="140"/>
      <c r="ARN13" s="140"/>
      <c r="ARO13" s="140"/>
      <c r="ARP13" s="140"/>
      <c r="ARQ13" s="140"/>
      <c r="ARR13" s="140"/>
      <c r="ARS13" s="140"/>
      <c r="ART13" s="140"/>
      <c r="ARU13" s="140"/>
      <c r="ARV13" s="140"/>
      <c r="ARW13" s="140"/>
      <c r="ARX13" s="140"/>
      <c r="ARY13" s="140"/>
      <c r="ARZ13" s="140"/>
      <c r="ASA13" s="140"/>
      <c r="ASB13" s="140"/>
      <c r="ASC13" s="140"/>
      <c r="ASD13" s="140"/>
      <c r="ASE13" s="140"/>
      <c r="ASF13" s="140"/>
      <c r="ASG13" s="140"/>
      <c r="ASH13" s="140"/>
      <c r="ASI13" s="140"/>
      <c r="ASJ13" s="140"/>
      <c r="ASK13" s="140"/>
      <c r="ASL13" s="140"/>
      <c r="ASM13" s="140"/>
      <c r="ASN13" s="140"/>
      <c r="ASO13" s="140"/>
      <c r="ASP13" s="140"/>
      <c r="ASQ13" s="140"/>
      <c r="ASR13" s="140"/>
      <c r="ASS13" s="140"/>
      <c r="AST13" s="140"/>
      <c r="ASU13" s="140"/>
      <c r="ASV13" s="140"/>
      <c r="ASW13" s="140"/>
      <c r="ASX13" s="140"/>
      <c r="ASY13" s="140"/>
      <c r="ASZ13" s="140"/>
      <c r="ATA13" s="140"/>
      <c r="ATB13" s="140"/>
      <c r="ATC13" s="140"/>
      <c r="ATD13" s="140"/>
      <c r="ATE13" s="140"/>
      <c r="ATF13" s="140"/>
      <c r="ATG13" s="140"/>
      <c r="ATH13" s="140"/>
      <c r="ATI13" s="140"/>
      <c r="ATJ13" s="140"/>
      <c r="ATK13" s="140"/>
      <c r="ATL13" s="140"/>
      <c r="ATM13" s="140"/>
      <c r="ATN13" s="140"/>
      <c r="ATO13" s="140"/>
      <c r="ATP13" s="140"/>
      <c r="ATQ13" s="140"/>
      <c r="ATR13" s="140"/>
      <c r="ATS13" s="140"/>
      <c r="ATT13" s="140"/>
      <c r="ATU13" s="140"/>
      <c r="ATV13" s="140"/>
      <c r="ATW13" s="140"/>
      <c r="ATX13" s="140"/>
      <c r="ATY13" s="140"/>
      <c r="ATZ13" s="140"/>
      <c r="AUA13" s="140"/>
      <c r="AUB13" s="140"/>
      <c r="AUC13" s="140"/>
      <c r="AUD13" s="140"/>
      <c r="AUE13" s="140"/>
      <c r="AUF13" s="140"/>
      <c r="AUG13" s="140"/>
      <c r="AUH13" s="140"/>
      <c r="AUI13" s="140"/>
      <c r="AUJ13" s="140"/>
      <c r="AUK13" s="140"/>
      <c r="AUL13" s="140"/>
      <c r="AUM13" s="140"/>
      <c r="AUN13" s="140"/>
      <c r="AUO13" s="140"/>
      <c r="AUP13" s="140"/>
      <c r="AUQ13" s="140"/>
      <c r="AUR13" s="140"/>
      <c r="AUS13" s="140"/>
      <c r="AUT13" s="140"/>
      <c r="AUU13" s="140"/>
      <c r="AUV13" s="140"/>
      <c r="AUW13" s="140"/>
      <c r="AUX13" s="140"/>
      <c r="AUY13" s="140"/>
      <c r="AUZ13" s="140"/>
      <c r="AVA13" s="140"/>
      <c r="AVB13" s="140"/>
      <c r="AVC13" s="140"/>
      <c r="AVD13" s="140"/>
      <c r="AVE13" s="140"/>
      <c r="AVF13" s="140"/>
      <c r="AVG13" s="140"/>
      <c r="AVH13" s="140"/>
      <c r="AVI13" s="140"/>
      <c r="AVJ13" s="140"/>
      <c r="AVK13" s="140"/>
      <c r="AVL13" s="140"/>
      <c r="AVM13" s="140"/>
      <c r="AVN13" s="140"/>
      <c r="AVO13" s="140"/>
      <c r="AVP13" s="140"/>
      <c r="AVQ13" s="140"/>
      <c r="AVR13" s="140"/>
      <c r="AVS13" s="140"/>
      <c r="AVT13" s="140"/>
      <c r="AVU13" s="140"/>
      <c r="AVV13" s="140"/>
      <c r="AVW13" s="140"/>
      <c r="AVX13" s="140"/>
      <c r="AVY13" s="140"/>
      <c r="AVZ13" s="140"/>
      <c r="AWA13" s="140"/>
      <c r="AWB13" s="140"/>
      <c r="AWC13" s="140"/>
      <c r="AWD13" s="140"/>
      <c r="AWE13" s="140"/>
      <c r="AWF13" s="140"/>
      <c r="AWG13" s="140"/>
      <c r="AWH13" s="140"/>
      <c r="AWI13" s="140"/>
      <c r="AWJ13" s="140"/>
      <c r="AWK13" s="140"/>
      <c r="AWL13" s="140"/>
      <c r="AWM13" s="140"/>
      <c r="AWN13" s="140"/>
      <c r="AWO13" s="140"/>
      <c r="AWP13" s="140"/>
      <c r="AWQ13" s="140"/>
      <c r="AWR13" s="140"/>
      <c r="AWS13" s="140"/>
      <c r="AWT13" s="140"/>
      <c r="AWU13" s="140"/>
      <c r="AWV13" s="140"/>
      <c r="AWW13" s="140"/>
      <c r="AWX13" s="140"/>
      <c r="AWY13" s="140"/>
      <c r="AWZ13" s="140"/>
      <c r="AXA13" s="140"/>
      <c r="AXB13" s="140"/>
      <c r="AXC13" s="140"/>
      <c r="AXD13" s="140"/>
      <c r="AXE13" s="140"/>
      <c r="AXF13" s="140"/>
      <c r="AXG13" s="140"/>
      <c r="AXH13" s="140"/>
      <c r="AXI13" s="140"/>
      <c r="AXJ13" s="140"/>
      <c r="AXK13" s="140"/>
      <c r="AXL13" s="140"/>
      <c r="AXM13" s="140"/>
      <c r="AXN13" s="140"/>
      <c r="AXO13" s="140"/>
      <c r="AXP13" s="140"/>
      <c r="AXQ13" s="140"/>
      <c r="AXR13" s="140"/>
      <c r="AXS13" s="140"/>
      <c r="AXT13" s="140"/>
      <c r="AXU13" s="140"/>
      <c r="AXV13" s="140"/>
      <c r="AXW13" s="140"/>
      <c r="AXX13" s="140"/>
      <c r="AXY13" s="140"/>
      <c r="AXZ13" s="140"/>
      <c r="AYA13" s="140"/>
      <c r="AYB13" s="140"/>
      <c r="AYC13" s="140"/>
      <c r="AYD13" s="140"/>
      <c r="AYE13" s="140"/>
      <c r="AYF13" s="140"/>
      <c r="AYG13" s="140"/>
      <c r="AYH13" s="140"/>
      <c r="AYI13" s="140"/>
      <c r="AYJ13" s="140"/>
      <c r="AYK13" s="140"/>
      <c r="AYL13" s="140"/>
      <c r="AYM13" s="140"/>
      <c r="AYN13" s="140"/>
      <c r="AYO13" s="140"/>
      <c r="AYP13" s="140"/>
      <c r="AYQ13" s="140"/>
      <c r="AYR13" s="140"/>
      <c r="AYS13" s="140"/>
      <c r="AYT13" s="140"/>
      <c r="AYU13" s="140"/>
      <c r="AYV13" s="140"/>
      <c r="AYW13" s="140"/>
      <c r="AYX13" s="140"/>
      <c r="AYY13" s="140"/>
      <c r="AYZ13" s="140"/>
      <c r="AZA13" s="140"/>
      <c r="AZB13" s="140"/>
      <c r="AZC13" s="140"/>
      <c r="AZD13" s="140"/>
      <c r="AZE13" s="140"/>
      <c r="AZF13" s="140"/>
      <c r="AZG13" s="140"/>
      <c r="AZH13" s="140"/>
      <c r="AZI13" s="140"/>
      <c r="AZJ13" s="140"/>
      <c r="AZK13" s="140"/>
      <c r="AZL13" s="140"/>
      <c r="AZM13" s="140"/>
      <c r="AZN13" s="140"/>
      <c r="AZO13" s="140"/>
      <c r="AZP13" s="140"/>
      <c r="AZQ13" s="140"/>
      <c r="AZR13" s="140"/>
      <c r="AZS13" s="140"/>
      <c r="AZT13" s="140"/>
      <c r="AZU13" s="140"/>
      <c r="AZV13" s="140"/>
      <c r="AZW13" s="140"/>
      <c r="AZX13" s="140"/>
      <c r="AZY13" s="140"/>
      <c r="AZZ13" s="140"/>
      <c r="BAA13" s="140"/>
      <c r="BAB13" s="140"/>
      <c r="BAC13" s="140"/>
      <c r="BAD13" s="140"/>
      <c r="BAE13" s="140"/>
      <c r="BAF13" s="140"/>
      <c r="BAG13" s="140"/>
      <c r="BAH13" s="140"/>
      <c r="BAI13" s="140"/>
      <c r="BAJ13" s="140"/>
      <c r="BAK13" s="140"/>
      <c r="BAL13" s="140"/>
      <c r="BAM13" s="140"/>
      <c r="BAN13" s="140"/>
      <c r="BAO13" s="140"/>
      <c r="BAP13" s="140"/>
      <c r="BAQ13" s="140"/>
      <c r="BAR13" s="140"/>
      <c r="BAS13" s="140"/>
      <c r="BAT13" s="140"/>
      <c r="BAU13" s="140"/>
      <c r="BAV13" s="140"/>
      <c r="BAW13" s="140"/>
      <c r="BAX13" s="140"/>
      <c r="BAY13" s="140"/>
      <c r="BAZ13" s="140"/>
      <c r="BBA13" s="140"/>
      <c r="BBB13" s="140"/>
      <c r="BBC13" s="140"/>
      <c r="BBD13" s="140"/>
      <c r="BBE13" s="140"/>
      <c r="BBF13" s="140"/>
      <c r="BBG13" s="140"/>
      <c r="BBH13" s="140"/>
      <c r="BBI13" s="140"/>
      <c r="BBJ13" s="140"/>
      <c r="BBK13" s="140"/>
      <c r="BBL13" s="140"/>
      <c r="BBM13" s="140"/>
      <c r="BBN13" s="140"/>
      <c r="BBO13" s="140"/>
      <c r="BBP13" s="140"/>
      <c r="BBQ13" s="140"/>
      <c r="BBR13" s="140"/>
      <c r="BBS13" s="140"/>
      <c r="BBT13" s="140"/>
      <c r="BBU13" s="140"/>
      <c r="BBV13" s="140"/>
      <c r="BBW13" s="140"/>
      <c r="BBX13" s="140"/>
      <c r="BBY13" s="140"/>
      <c r="BBZ13" s="140"/>
      <c r="BCA13" s="140"/>
      <c r="BCB13" s="140"/>
      <c r="BCC13" s="140"/>
      <c r="BCD13" s="140"/>
      <c r="BCE13" s="140"/>
      <c r="BCF13" s="140"/>
      <c r="BCG13" s="140"/>
      <c r="BCH13" s="140"/>
      <c r="BCI13" s="140"/>
      <c r="BCJ13" s="140"/>
      <c r="BCK13" s="140"/>
      <c r="BCL13" s="140"/>
      <c r="BCM13" s="140"/>
      <c r="BCN13" s="140"/>
      <c r="BCO13" s="140"/>
      <c r="BCP13" s="140"/>
      <c r="BCQ13" s="140"/>
      <c r="BCR13" s="140"/>
      <c r="BCS13" s="140"/>
      <c r="BCT13" s="140"/>
      <c r="BCU13" s="140"/>
      <c r="BCV13" s="140"/>
      <c r="BCW13" s="140"/>
      <c r="BCX13" s="140"/>
      <c r="BCY13" s="140"/>
      <c r="BCZ13" s="140"/>
      <c r="BDA13" s="140"/>
      <c r="BDB13" s="140"/>
      <c r="BDC13" s="140"/>
      <c r="BDD13" s="140"/>
      <c r="BDE13" s="140"/>
      <c r="BDF13" s="140"/>
      <c r="BDG13" s="140"/>
      <c r="BDH13" s="140"/>
      <c r="BDI13" s="140"/>
      <c r="BDJ13" s="140"/>
      <c r="BDK13" s="140"/>
      <c r="BDL13" s="140"/>
      <c r="BDM13" s="140"/>
      <c r="BDN13" s="140"/>
      <c r="BDO13" s="140"/>
      <c r="BDP13" s="140"/>
      <c r="BDQ13" s="140"/>
      <c r="BDR13" s="140"/>
      <c r="BDS13" s="140"/>
      <c r="BDT13" s="140"/>
      <c r="BDU13" s="140"/>
      <c r="BDV13" s="140"/>
      <c r="BDW13" s="140"/>
      <c r="BDX13" s="140"/>
      <c r="BDY13" s="140"/>
      <c r="BDZ13" s="140"/>
      <c r="BEA13" s="140"/>
      <c r="BEB13" s="140"/>
      <c r="BEC13" s="140"/>
      <c r="BED13" s="140"/>
      <c r="BEE13" s="140"/>
      <c r="BEF13" s="140"/>
      <c r="BEG13" s="140"/>
      <c r="BEH13" s="140"/>
      <c r="BEI13" s="140"/>
      <c r="BEJ13" s="140"/>
      <c r="BEK13" s="140"/>
      <c r="BEL13" s="140"/>
      <c r="BEM13" s="140"/>
      <c r="BEN13" s="140"/>
      <c r="BEO13" s="140"/>
      <c r="BEP13" s="140"/>
      <c r="BEQ13" s="140"/>
      <c r="BER13" s="140"/>
      <c r="BES13" s="140"/>
      <c r="BET13" s="140"/>
      <c r="BEU13" s="140"/>
      <c r="BEV13" s="140"/>
      <c r="BEW13" s="140"/>
      <c r="BEX13" s="140"/>
      <c r="BEY13" s="140"/>
      <c r="BEZ13" s="140"/>
      <c r="BFA13" s="140"/>
      <c r="BFB13" s="140"/>
      <c r="BFC13" s="140"/>
      <c r="BFD13" s="140"/>
      <c r="BFE13" s="140"/>
      <c r="BFF13" s="140"/>
      <c r="BFG13" s="140"/>
      <c r="BFH13" s="140"/>
      <c r="BFI13" s="140"/>
      <c r="BFJ13" s="140"/>
      <c r="BFK13" s="140"/>
      <c r="BFL13" s="140"/>
      <c r="BFM13" s="140"/>
      <c r="BFN13" s="140"/>
      <c r="BFO13" s="140"/>
      <c r="BFP13" s="140"/>
      <c r="BFQ13" s="140"/>
      <c r="BFR13" s="140"/>
      <c r="BFS13" s="140"/>
      <c r="BFT13" s="140"/>
      <c r="BFU13" s="140"/>
      <c r="BFV13" s="140"/>
      <c r="BFW13" s="140"/>
      <c r="BFX13" s="140"/>
      <c r="BFY13" s="140"/>
      <c r="BFZ13" s="140"/>
      <c r="BGA13" s="140"/>
      <c r="BGB13" s="140"/>
      <c r="BGC13" s="140"/>
      <c r="BGD13" s="140"/>
      <c r="BGE13" s="140"/>
      <c r="BGF13" s="140"/>
      <c r="BGG13" s="140"/>
      <c r="BGH13" s="140"/>
      <c r="BGI13" s="140"/>
      <c r="BGJ13" s="140"/>
      <c r="BGK13" s="140"/>
      <c r="BGL13" s="140"/>
      <c r="BGM13" s="140"/>
      <c r="BGN13" s="140"/>
      <c r="BGO13" s="140"/>
      <c r="BGP13" s="140"/>
      <c r="BGQ13" s="140"/>
      <c r="BGR13" s="140"/>
      <c r="BGS13" s="140"/>
      <c r="BGT13" s="140"/>
      <c r="BGU13" s="140"/>
      <c r="BGV13" s="140"/>
      <c r="BGW13" s="140"/>
      <c r="BGX13" s="140"/>
      <c r="BGY13" s="140"/>
      <c r="BGZ13" s="140"/>
      <c r="BHA13" s="140"/>
      <c r="BHB13" s="140"/>
      <c r="BHC13" s="140"/>
      <c r="BHD13" s="140"/>
      <c r="BHE13" s="140"/>
      <c r="BHF13" s="140"/>
      <c r="BHG13" s="140"/>
      <c r="BHH13" s="140"/>
      <c r="BHI13" s="140"/>
      <c r="BHJ13" s="140"/>
      <c r="BHK13" s="140"/>
      <c r="BHL13" s="140"/>
      <c r="BHM13" s="140"/>
      <c r="BHN13" s="140"/>
      <c r="BHO13" s="140"/>
      <c r="BHP13" s="140"/>
      <c r="BHQ13" s="140"/>
      <c r="BHR13" s="140"/>
      <c r="BHS13" s="140"/>
      <c r="BHT13" s="140"/>
      <c r="BHU13" s="140"/>
      <c r="BHV13" s="140"/>
      <c r="BHW13" s="140"/>
      <c r="BHX13" s="140"/>
      <c r="BHY13" s="140"/>
      <c r="BHZ13" s="140"/>
      <c r="BIA13" s="140"/>
      <c r="BIB13" s="140"/>
      <c r="BIC13" s="140"/>
      <c r="BID13" s="140"/>
      <c r="BIE13" s="140"/>
      <c r="BIF13" s="140"/>
      <c r="BIG13" s="140"/>
      <c r="BIH13" s="140"/>
      <c r="BII13" s="140"/>
      <c r="BIJ13" s="140"/>
      <c r="BIK13" s="140"/>
      <c r="BIL13" s="140"/>
      <c r="BIM13" s="140"/>
      <c r="BIN13" s="140"/>
      <c r="BIO13" s="140"/>
      <c r="BIP13" s="140"/>
      <c r="BIQ13" s="140"/>
      <c r="BIR13" s="140"/>
      <c r="BIS13" s="140"/>
      <c r="BIT13" s="140"/>
      <c r="BIU13" s="140"/>
      <c r="BIV13" s="140"/>
      <c r="BIW13" s="140"/>
      <c r="BIX13" s="140"/>
      <c r="BIY13" s="140"/>
      <c r="BIZ13" s="140"/>
      <c r="BJA13" s="140"/>
      <c r="BJB13" s="140"/>
      <c r="BJC13" s="140"/>
      <c r="BJD13" s="140"/>
      <c r="BJE13" s="140"/>
      <c r="BJF13" s="140"/>
      <c r="BJG13" s="140"/>
      <c r="BJH13" s="140"/>
      <c r="BJI13" s="140"/>
      <c r="BJJ13" s="140"/>
      <c r="BJK13" s="140"/>
      <c r="BJL13" s="140"/>
      <c r="BJM13" s="140"/>
      <c r="BJN13" s="140"/>
      <c r="BJO13" s="140"/>
      <c r="BJP13" s="140"/>
      <c r="BJQ13" s="140"/>
      <c r="BJR13" s="140"/>
      <c r="BJS13" s="140"/>
      <c r="BJT13" s="140"/>
      <c r="BJU13" s="140"/>
      <c r="BJV13" s="140"/>
      <c r="BJW13" s="140"/>
      <c r="BJX13" s="140"/>
      <c r="BJY13" s="140"/>
      <c r="BJZ13" s="140"/>
      <c r="BKA13" s="140"/>
      <c r="BKB13" s="140"/>
      <c r="BKC13" s="140"/>
      <c r="BKD13" s="140"/>
      <c r="BKE13" s="140"/>
      <c r="BKF13" s="140"/>
      <c r="BKG13" s="140"/>
      <c r="BKH13" s="140"/>
      <c r="BKI13" s="140"/>
      <c r="BKJ13" s="140"/>
      <c r="BKK13" s="140"/>
      <c r="BKL13" s="140"/>
      <c r="BKM13" s="140"/>
      <c r="BKN13" s="140"/>
      <c r="BKO13" s="140"/>
      <c r="BKP13" s="140"/>
      <c r="BKQ13" s="140"/>
      <c r="BKR13" s="140"/>
      <c r="BKS13" s="140"/>
      <c r="BKT13" s="140"/>
      <c r="BKU13" s="140"/>
      <c r="BKV13" s="140"/>
      <c r="BKW13" s="140"/>
      <c r="BKX13" s="140"/>
      <c r="BKY13" s="140"/>
      <c r="BKZ13" s="140"/>
      <c r="BLA13" s="140"/>
      <c r="BLB13" s="140"/>
      <c r="BLC13" s="140"/>
      <c r="BLD13" s="140"/>
      <c r="BLE13" s="140"/>
      <c r="BLF13" s="140"/>
      <c r="BLG13" s="140"/>
      <c r="BLH13" s="140"/>
      <c r="BLI13" s="140"/>
      <c r="BLJ13" s="140"/>
      <c r="BLK13" s="140"/>
      <c r="BLL13" s="140"/>
      <c r="BLM13" s="140"/>
      <c r="BLN13" s="140"/>
      <c r="BLO13" s="140"/>
      <c r="BLP13" s="140"/>
      <c r="BLQ13" s="140"/>
      <c r="BLR13" s="140"/>
      <c r="BLS13" s="140"/>
      <c r="BLT13" s="140"/>
      <c r="BLU13" s="140"/>
      <c r="BLV13" s="140"/>
      <c r="BLW13" s="140"/>
      <c r="BLX13" s="140"/>
      <c r="BLY13" s="140"/>
      <c r="BLZ13" s="140"/>
      <c r="BMA13" s="140"/>
      <c r="BMB13" s="140"/>
      <c r="BMC13" s="140"/>
      <c r="BMD13" s="140"/>
      <c r="BME13" s="140"/>
      <c r="BMF13" s="140"/>
      <c r="BMG13" s="140"/>
      <c r="BMH13" s="140"/>
      <c r="BMI13" s="140"/>
      <c r="BMJ13" s="140"/>
      <c r="BMK13" s="140"/>
      <c r="BML13" s="140"/>
      <c r="BMM13" s="140"/>
      <c r="BMN13" s="140"/>
      <c r="BMO13" s="140"/>
      <c r="BMP13" s="140"/>
      <c r="BMQ13" s="140"/>
      <c r="BMR13" s="140"/>
      <c r="BMS13" s="140"/>
      <c r="BMT13" s="140"/>
      <c r="BMU13" s="140"/>
      <c r="BMV13" s="140"/>
      <c r="BMW13" s="140"/>
      <c r="BMX13" s="140"/>
      <c r="BMY13" s="140"/>
      <c r="BMZ13" s="140"/>
      <c r="BNA13" s="140"/>
      <c r="BNB13" s="140"/>
      <c r="BNC13" s="140"/>
      <c r="BND13" s="140"/>
      <c r="BNE13" s="140"/>
      <c r="BNF13" s="140"/>
      <c r="BNG13" s="140"/>
      <c r="BNH13" s="140"/>
      <c r="BNI13" s="140"/>
      <c r="BNJ13" s="140"/>
      <c r="BNK13" s="140"/>
      <c r="BNL13" s="140"/>
      <c r="BNM13" s="140"/>
      <c r="BNN13" s="140"/>
      <c r="BNO13" s="140"/>
      <c r="BNP13" s="140"/>
      <c r="BNQ13" s="140"/>
      <c r="BNR13" s="140"/>
      <c r="BNS13" s="140"/>
      <c r="BNT13" s="140"/>
      <c r="BNU13" s="140"/>
      <c r="BNV13" s="140"/>
      <c r="BNW13" s="140"/>
      <c r="BNX13" s="140"/>
      <c r="BNY13" s="140"/>
      <c r="BNZ13" s="140"/>
      <c r="BOA13" s="140"/>
      <c r="BOB13" s="140"/>
      <c r="BOC13" s="140"/>
      <c r="BOD13" s="140"/>
      <c r="BOE13" s="140"/>
      <c r="BOF13" s="140"/>
      <c r="BOG13" s="140"/>
      <c r="BOH13" s="140"/>
      <c r="BOI13" s="140"/>
      <c r="BOJ13" s="140"/>
      <c r="BOK13" s="140"/>
      <c r="BOL13" s="140"/>
      <c r="BOM13" s="140"/>
      <c r="BON13" s="140"/>
      <c r="BOO13" s="140"/>
      <c r="BOP13" s="140"/>
      <c r="BOQ13" s="140"/>
      <c r="BOR13" s="140"/>
      <c r="BOS13" s="140"/>
      <c r="BOT13" s="140"/>
      <c r="BOU13" s="140"/>
      <c r="BOV13" s="140"/>
      <c r="BOW13" s="140"/>
      <c r="BOX13" s="140"/>
      <c r="BOY13" s="140"/>
      <c r="BOZ13" s="140"/>
      <c r="BPA13" s="140"/>
      <c r="BPB13" s="140"/>
      <c r="BPC13" s="140"/>
      <c r="BPD13" s="140"/>
      <c r="BPE13" s="140"/>
      <c r="BPF13" s="140"/>
      <c r="BPG13" s="140"/>
      <c r="BPH13" s="140"/>
      <c r="BPI13" s="140"/>
      <c r="BPJ13" s="140"/>
      <c r="BPK13" s="140"/>
      <c r="BPL13" s="140"/>
      <c r="BPM13" s="140"/>
      <c r="BPN13" s="140"/>
      <c r="BPO13" s="140"/>
      <c r="BPP13" s="140"/>
      <c r="BPQ13" s="140"/>
      <c r="BPR13" s="140"/>
      <c r="BPS13" s="140"/>
      <c r="BPT13" s="140"/>
      <c r="BPU13" s="140"/>
      <c r="BPV13" s="140"/>
      <c r="BPW13" s="140"/>
      <c r="BPX13" s="140"/>
      <c r="BPY13" s="140"/>
      <c r="BPZ13" s="140"/>
      <c r="BQA13" s="140"/>
      <c r="BQB13" s="140"/>
      <c r="BQC13" s="140"/>
      <c r="BQD13" s="140"/>
      <c r="BQE13" s="140"/>
      <c r="BQF13" s="140"/>
      <c r="BQG13" s="140"/>
      <c r="BQH13" s="140"/>
      <c r="BQI13" s="140"/>
      <c r="BQJ13" s="140"/>
      <c r="BQK13" s="140"/>
      <c r="BQL13" s="140"/>
      <c r="BQM13" s="140"/>
      <c r="BQN13" s="140"/>
      <c r="BQO13" s="140"/>
      <c r="BQP13" s="140"/>
      <c r="BQQ13" s="140"/>
      <c r="BQR13" s="140"/>
      <c r="BQS13" s="140"/>
      <c r="BQT13" s="140"/>
      <c r="BQU13" s="140"/>
      <c r="BQV13" s="140"/>
      <c r="BQW13" s="140"/>
      <c r="BQX13" s="140"/>
      <c r="BQY13" s="140"/>
      <c r="BQZ13" s="140"/>
      <c r="BRA13" s="140"/>
      <c r="BRB13" s="140"/>
      <c r="BRC13" s="140"/>
      <c r="BRD13" s="140"/>
      <c r="BRE13" s="140"/>
      <c r="BRF13" s="140"/>
      <c r="BRG13" s="140"/>
      <c r="BRH13" s="140"/>
      <c r="BRI13" s="140"/>
      <c r="BRJ13" s="140"/>
      <c r="BRK13" s="140"/>
      <c r="BRL13" s="140"/>
      <c r="BRM13" s="140"/>
      <c r="BRN13" s="140"/>
      <c r="BRO13" s="140"/>
      <c r="BRP13" s="140"/>
      <c r="BRQ13" s="140"/>
      <c r="BRR13" s="140"/>
      <c r="BRS13" s="140"/>
      <c r="BRT13" s="140"/>
      <c r="BRU13" s="140"/>
      <c r="BRV13" s="140"/>
      <c r="BRW13" s="140"/>
      <c r="BRX13" s="140"/>
      <c r="BRY13" s="140"/>
      <c r="BRZ13" s="140"/>
      <c r="BSA13" s="140"/>
      <c r="BSB13" s="140"/>
      <c r="BSC13" s="140"/>
      <c r="BSD13" s="140"/>
      <c r="BSE13" s="140"/>
      <c r="BSF13" s="140"/>
      <c r="BSG13" s="140"/>
      <c r="BSH13" s="140"/>
      <c r="BSI13" s="140"/>
      <c r="BSJ13" s="140"/>
      <c r="BSK13" s="140"/>
      <c r="BSL13" s="140"/>
      <c r="BSM13" s="140"/>
      <c r="BSN13" s="140"/>
      <c r="BSO13" s="140"/>
      <c r="BSP13" s="140"/>
      <c r="BSQ13" s="140"/>
      <c r="BSR13" s="140"/>
      <c r="BSS13" s="140"/>
      <c r="BST13" s="140"/>
      <c r="BSU13" s="140"/>
      <c r="BSV13" s="140"/>
      <c r="BSW13" s="140"/>
      <c r="BSX13" s="140"/>
      <c r="BSY13" s="140"/>
      <c r="BSZ13" s="140"/>
      <c r="BTA13" s="140"/>
      <c r="BTB13" s="140"/>
      <c r="BTC13" s="140"/>
      <c r="BTD13" s="140"/>
      <c r="BTE13" s="140"/>
      <c r="BTF13" s="140"/>
      <c r="BTG13" s="140"/>
      <c r="BTH13" s="140"/>
      <c r="BTI13" s="140"/>
      <c r="BTJ13" s="140"/>
      <c r="BTK13" s="140"/>
      <c r="BTL13" s="140"/>
      <c r="BTM13" s="140"/>
      <c r="BTN13" s="140"/>
      <c r="BTO13" s="140"/>
      <c r="BTP13" s="140"/>
      <c r="BTQ13" s="140"/>
      <c r="BTR13" s="140"/>
      <c r="BTS13" s="140"/>
      <c r="BTT13" s="140"/>
      <c r="BTU13" s="140"/>
      <c r="BTV13" s="140"/>
      <c r="BTW13" s="140"/>
      <c r="BTX13" s="140"/>
      <c r="BTY13" s="140"/>
      <c r="BTZ13" s="140"/>
      <c r="BUA13" s="140"/>
      <c r="BUB13" s="140"/>
      <c r="BUC13" s="140"/>
      <c r="BUD13" s="140"/>
      <c r="BUE13" s="140"/>
      <c r="BUF13" s="140"/>
      <c r="BUG13" s="140"/>
      <c r="BUH13" s="140"/>
      <c r="BUI13" s="140"/>
      <c r="BUJ13" s="140"/>
      <c r="BUK13" s="140"/>
      <c r="BUL13" s="140"/>
      <c r="BUM13" s="140"/>
      <c r="BUN13" s="140"/>
      <c r="BUO13" s="140"/>
      <c r="BUP13" s="140"/>
      <c r="BUQ13" s="140"/>
    </row>
    <row r="14" spans="1:1915" x14ac:dyDescent="0.2">
      <c r="A14" s="142" t="s">
        <v>296</v>
      </c>
      <c r="B14" s="142" t="s">
        <v>1380</v>
      </c>
      <c r="C14" s="143">
        <v>7.5</v>
      </c>
      <c r="D14" s="144">
        <v>7.0671600000000003</v>
      </c>
      <c r="E14" s="144">
        <v>7.0671600000000003</v>
      </c>
      <c r="F14" s="143">
        <v>1</v>
      </c>
      <c r="G14" s="144">
        <f t="shared" ref="G14:G77" si="0">ROUND((F14*E14),5)</f>
        <v>7.0671600000000003</v>
      </c>
      <c r="H14" s="143">
        <v>1.75</v>
      </c>
      <c r="I14" s="144">
        <f t="shared" ref="I14:I77" si="1">ROUND((E14*H14),5)</f>
        <v>12.36753</v>
      </c>
      <c r="J14" s="145" t="s">
        <v>1268</v>
      </c>
      <c r="K14" s="142" t="s">
        <v>1269</v>
      </c>
      <c r="BUM14" s="123"/>
      <c r="BUN14" s="123"/>
      <c r="BUO14" s="123"/>
      <c r="BUP14" s="123"/>
      <c r="BUQ14" s="123"/>
    </row>
    <row r="15" spans="1:1915" x14ac:dyDescent="0.2">
      <c r="A15" s="146" t="s">
        <v>297</v>
      </c>
      <c r="B15" s="146" t="s">
        <v>1380</v>
      </c>
      <c r="C15" s="147">
        <v>10.08</v>
      </c>
      <c r="D15" s="148">
        <v>7.1906299999999996</v>
      </c>
      <c r="E15" s="148">
        <v>7.1906299999999996</v>
      </c>
      <c r="F15" s="147">
        <v>1</v>
      </c>
      <c r="G15" s="148">
        <f t="shared" si="0"/>
        <v>7.1906299999999996</v>
      </c>
      <c r="H15" s="147">
        <v>1.75</v>
      </c>
      <c r="I15" s="148">
        <f t="shared" si="1"/>
        <v>12.583600000000001</v>
      </c>
      <c r="J15" s="149" t="s">
        <v>1268</v>
      </c>
      <c r="K15" s="146" t="s">
        <v>1269</v>
      </c>
      <c r="BUM15" s="123"/>
      <c r="BUN15" s="123"/>
      <c r="BUO15" s="123"/>
      <c r="BUP15" s="123"/>
      <c r="BUQ15" s="123"/>
    </row>
    <row r="16" spans="1:1915" x14ac:dyDescent="0.2">
      <c r="A16" s="146" t="s">
        <v>298</v>
      </c>
      <c r="B16" s="146" t="s">
        <v>1380</v>
      </c>
      <c r="C16" s="147">
        <v>12.82</v>
      </c>
      <c r="D16" s="148">
        <v>8.8484800000000003</v>
      </c>
      <c r="E16" s="148">
        <v>8.8484800000000003</v>
      </c>
      <c r="F16" s="147">
        <v>1</v>
      </c>
      <c r="G16" s="148">
        <f t="shared" si="0"/>
        <v>8.8484800000000003</v>
      </c>
      <c r="H16" s="147">
        <v>1.75</v>
      </c>
      <c r="I16" s="148">
        <f t="shared" si="1"/>
        <v>15.48484</v>
      </c>
      <c r="J16" s="149" t="s">
        <v>1268</v>
      </c>
      <c r="K16" s="146" t="s">
        <v>1269</v>
      </c>
      <c r="BUM16" s="123"/>
      <c r="BUN16" s="123"/>
      <c r="BUO16" s="123"/>
      <c r="BUP16" s="123"/>
      <c r="BUQ16" s="123"/>
    </row>
    <row r="17" spans="1:11 1911:1915" x14ac:dyDescent="0.2">
      <c r="A17" s="150" t="s">
        <v>299</v>
      </c>
      <c r="B17" s="150" t="s">
        <v>1380</v>
      </c>
      <c r="C17" s="151">
        <v>29.83</v>
      </c>
      <c r="D17" s="152">
        <v>14.09076</v>
      </c>
      <c r="E17" s="152">
        <v>14.09076</v>
      </c>
      <c r="F17" s="151">
        <v>1</v>
      </c>
      <c r="G17" s="152">
        <f t="shared" si="0"/>
        <v>14.09076</v>
      </c>
      <c r="H17" s="151">
        <v>1.75</v>
      </c>
      <c r="I17" s="152">
        <f t="shared" si="1"/>
        <v>24.658829999999998</v>
      </c>
      <c r="J17" s="153" t="s">
        <v>1268</v>
      </c>
      <c r="K17" s="150" t="s">
        <v>1269</v>
      </c>
      <c r="BUM17" s="123"/>
      <c r="BUN17" s="123"/>
      <c r="BUO17" s="123"/>
      <c r="BUP17" s="123"/>
      <c r="BUQ17" s="123"/>
    </row>
    <row r="18" spans="1:11 1911:1915" x14ac:dyDescent="0.2">
      <c r="A18" s="142" t="s">
        <v>300</v>
      </c>
      <c r="B18" s="142" t="s">
        <v>1381</v>
      </c>
      <c r="C18" s="143">
        <v>11</v>
      </c>
      <c r="D18" s="144">
        <v>8.9132499999999997</v>
      </c>
      <c r="E18" s="144">
        <v>8.9132499999999997</v>
      </c>
      <c r="F18" s="143">
        <v>1</v>
      </c>
      <c r="G18" s="144">
        <f t="shared" si="0"/>
        <v>8.9132499999999997</v>
      </c>
      <c r="H18" s="143">
        <v>1.75</v>
      </c>
      <c r="I18" s="144">
        <f t="shared" si="1"/>
        <v>15.598190000000001</v>
      </c>
      <c r="J18" s="145" t="s">
        <v>1268</v>
      </c>
      <c r="K18" s="142" t="s">
        <v>1270</v>
      </c>
      <c r="BUM18" s="123"/>
      <c r="BUN18" s="123"/>
      <c r="BUO18" s="123"/>
      <c r="BUP18" s="123"/>
      <c r="BUQ18" s="123"/>
    </row>
    <row r="19" spans="1:11 1911:1915" x14ac:dyDescent="0.2">
      <c r="A19" s="146" t="s">
        <v>301</v>
      </c>
      <c r="B19" s="146" t="s">
        <v>1381</v>
      </c>
      <c r="C19" s="147">
        <v>13.09</v>
      </c>
      <c r="D19" s="148">
        <v>10.12937</v>
      </c>
      <c r="E19" s="148">
        <v>10.12937</v>
      </c>
      <c r="F19" s="147">
        <v>1</v>
      </c>
      <c r="G19" s="148">
        <f t="shared" si="0"/>
        <v>10.12937</v>
      </c>
      <c r="H19" s="147">
        <v>1.75</v>
      </c>
      <c r="I19" s="148">
        <f t="shared" si="1"/>
        <v>17.726400000000002</v>
      </c>
      <c r="J19" s="149" t="s">
        <v>1268</v>
      </c>
      <c r="K19" s="146" t="s">
        <v>1270</v>
      </c>
      <c r="BUM19" s="123"/>
      <c r="BUN19" s="123"/>
      <c r="BUO19" s="123"/>
      <c r="BUP19" s="123"/>
      <c r="BUQ19" s="123"/>
    </row>
    <row r="20" spans="1:11 1911:1915" x14ac:dyDescent="0.2">
      <c r="A20" s="146" t="s">
        <v>302</v>
      </c>
      <c r="B20" s="146" t="s">
        <v>1381</v>
      </c>
      <c r="C20" s="147">
        <v>22.52</v>
      </c>
      <c r="D20" s="148">
        <v>12.18431</v>
      </c>
      <c r="E20" s="148">
        <v>12.18431</v>
      </c>
      <c r="F20" s="147">
        <v>1</v>
      </c>
      <c r="G20" s="148">
        <f t="shared" si="0"/>
        <v>12.18431</v>
      </c>
      <c r="H20" s="147">
        <v>1.75</v>
      </c>
      <c r="I20" s="148">
        <f t="shared" si="1"/>
        <v>21.32254</v>
      </c>
      <c r="J20" s="149" t="s">
        <v>1268</v>
      </c>
      <c r="K20" s="146" t="s">
        <v>1270</v>
      </c>
      <c r="BUM20" s="123"/>
      <c r="BUN20" s="123"/>
      <c r="BUO20" s="123"/>
      <c r="BUP20" s="123"/>
      <c r="BUQ20" s="123"/>
    </row>
    <row r="21" spans="1:11 1911:1915" x14ac:dyDescent="0.2">
      <c r="A21" s="150" t="s">
        <v>303</v>
      </c>
      <c r="B21" s="150" t="s">
        <v>1381</v>
      </c>
      <c r="C21" s="151">
        <v>48.75</v>
      </c>
      <c r="D21" s="152">
        <v>18.78989</v>
      </c>
      <c r="E21" s="152">
        <v>18.78989</v>
      </c>
      <c r="F21" s="151">
        <v>1</v>
      </c>
      <c r="G21" s="152">
        <f t="shared" si="0"/>
        <v>18.78989</v>
      </c>
      <c r="H21" s="151">
        <v>1.75</v>
      </c>
      <c r="I21" s="152">
        <f t="shared" si="1"/>
        <v>32.882309999999997</v>
      </c>
      <c r="J21" s="153" t="s">
        <v>1268</v>
      </c>
      <c r="K21" s="150" t="s">
        <v>1270</v>
      </c>
      <c r="BUM21" s="123"/>
      <c r="BUN21" s="123"/>
      <c r="BUO21" s="123"/>
      <c r="BUP21" s="123"/>
      <c r="BUQ21" s="123"/>
    </row>
    <row r="22" spans="1:11 1911:1915" x14ac:dyDescent="0.2">
      <c r="A22" s="142" t="s">
        <v>304</v>
      </c>
      <c r="B22" s="142" t="s">
        <v>1382</v>
      </c>
      <c r="C22" s="143">
        <v>12</v>
      </c>
      <c r="D22" s="144">
        <v>5.0964700000000001</v>
      </c>
      <c r="E22" s="144">
        <v>5.0964700000000001</v>
      </c>
      <c r="F22" s="143">
        <v>1</v>
      </c>
      <c r="G22" s="144">
        <f t="shared" si="0"/>
        <v>5.0964700000000001</v>
      </c>
      <c r="H22" s="143">
        <v>1.75</v>
      </c>
      <c r="I22" s="144">
        <f t="shared" si="1"/>
        <v>8.9188200000000002</v>
      </c>
      <c r="J22" s="145" t="s">
        <v>1268</v>
      </c>
      <c r="K22" s="142" t="s">
        <v>1270</v>
      </c>
      <c r="BUM22" s="123"/>
      <c r="BUN22" s="123"/>
      <c r="BUO22" s="123"/>
      <c r="BUP22" s="123"/>
      <c r="BUQ22" s="123"/>
    </row>
    <row r="23" spans="1:11 1911:1915" x14ac:dyDescent="0.2">
      <c r="A23" s="146" t="s">
        <v>305</v>
      </c>
      <c r="B23" s="146" t="s">
        <v>1382</v>
      </c>
      <c r="C23" s="147">
        <v>16.329999999999998</v>
      </c>
      <c r="D23" s="148">
        <v>6.55966</v>
      </c>
      <c r="E23" s="148">
        <v>6.55966</v>
      </c>
      <c r="F23" s="147">
        <v>1</v>
      </c>
      <c r="G23" s="148">
        <f t="shared" si="0"/>
        <v>6.55966</v>
      </c>
      <c r="H23" s="147">
        <v>1.75</v>
      </c>
      <c r="I23" s="148">
        <f t="shared" si="1"/>
        <v>11.47941</v>
      </c>
      <c r="J23" s="149" t="s">
        <v>1268</v>
      </c>
      <c r="K23" s="146" t="s">
        <v>1270</v>
      </c>
      <c r="BUM23" s="123"/>
      <c r="BUN23" s="123"/>
      <c r="BUO23" s="123"/>
      <c r="BUP23" s="123"/>
      <c r="BUQ23" s="123"/>
    </row>
    <row r="24" spans="1:11 1911:1915" x14ac:dyDescent="0.2">
      <c r="A24" s="146" t="s">
        <v>306</v>
      </c>
      <c r="B24" s="146" t="s">
        <v>1382</v>
      </c>
      <c r="C24" s="147">
        <v>27.12</v>
      </c>
      <c r="D24" s="148">
        <v>9.2436699999999998</v>
      </c>
      <c r="E24" s="148">
        <v>9.2436699999999998</v>
      </c>
      <c r="F24" s="147">
        <v>1</v>
      </c>
      <c r="G24" s="148">
        <f t="shared" si="0"/>
        <v>9.2436699999999998</v>
      </c>
      <c r="H24" s="147">
        <v>1.75</v>
      </c>
      <c r="I24" s="148">
        <f t="shared" si="1"/>
        <v>16.17642</v>
      </c>
      <c r="J24" s="149" t="s">
        <v>1268</v>
      </c>
      <c r="K24" s="146" t="s">
        <v>1270</v>
      </c>
      <c r="BUM24" s="123"/>
      <c r="BUN24" s="123"/>
      <c r="BUO24" s="123"/>
      <c r="BUP24" s="123"/>
      <c r="BUQ24" s="123"/>
    </row>
    <row r="25" spans="1:11 1911:1915" x14ac:dyDescent="0.2">
      <c r="A25" s="150" t="s">
        <v>307</v>
      </c>
      <c r="B25" s="150" t="s">
        <v>1382</v>
      </c>
      <c r="C25" s="151">
        <v>42.14</v>
      </c>
      <c r="D25" s="152">
        <v>13.70895</v>
      </c>
      <c r="E25" s="152">
        <v>13.70895</v>
      </c>
      <c r="F25" s="151">
        <v>1</v>
      </c>
      <c r="G25" s="152">
        <f t="shared" si="0"/>
        <v>13.70895</v>
      </c>
      <c r="H25" s="151">
        <v>1.75</v>
      </c>
      <c r="I25" s="152">
        <f t="shared" si="1"/>
        <v>23.990659999999998</v>
      </c>
      <c r="J25" s="153" t="s">
        <v>1268</v>
      </c>
      <c r="K25" s="150" t="s">
        <v>1270</v>
      </c>
      <c r="BUM25" s="123"/>
      <c r="BUN25" s="123"/>
      <c r="BUO25" s="123"/>
      <c r="BUP25" s="123"/>
      <c r="BUQ25" s="123"/>
    </row>
    <row r="26" spans="1:11 1911:1915" x14ac:dyDescent="0.2">
      <c r="A26" s="142" t="s">
        <v>308</v>
      </c>
      <c r="B26" s="142" t="s">
        <v>1383</v>
      </c>
      <c r="C26" s="143">
        <v>16</v>
      </c>
      <c r="D26" s="144">
        <v>4.6636499999999996</v>
      </c>
      <c r="E26" s="144">
        <v>4.6636499999999996</v>
      </c>
      <c r="F26" s="143">
        <v>1</v>
      </c>
      <c r="G26" s="144">
        <f t="shared" si="0"/>
        <v>4.6636499999999996</v>
      </c>
      <c r="H26" s="143">
        <v>1.75</v>
      </c>
      <c r="I26" s="144">
        <f t="shared" si="1"/>
        <v>8.1613900000000008</v>
      </c>
      <c r="J26" s="145" t="s">
        <v>1268</v>
      </c>
      <c r="K26" s="142" t="s">
        <v>1270</v>
      </c>
      <c r="BUM26" s="123"/>
      <c r="BUN26" s="123"/>
      <c r="BUO26" s="123"/>
      <c r="BUP26" s="123"/>
      <c r="BUQ26" s="123"/>
    </row>
    <row r="27" spans="1:11 1911:1915" x14ac:dyDescent="0.2">
      <c r="A27" s="146" t="s">
        <v>309</v>
      </c>
      <c r="B27" s="146" t="s">
        <v>1383</v>
      </c>
      <c r="C27" s="147">
        <v>16.670000000000002</v>
      </c>
      <c r="D27" s="148">
        <v>4.9798999999999998</v>
      </c>
      <c r="E27" s="148">
        <v>4.9798999999999998</v>
      </c>
      <c r="F27" s="147">
        <v>1</v>
      </c>
      <c r="G27" s="148">
        <f t="shared" si="0"/>
        <v>4.9798999999999998</v>
      </c>
      <c r="H27" s="147">
        <v>1.75</v>
      </c>
      <c r="I27" s="148">
        <f t="shared" si="1"/>
        <v>8.7148299999999992</v>
      </c>
      <c r="J27" s="149" t="s">
        <v>1268</v>
      </c>
      <c r="K27" s="146" t="s">
        <v>1270</v>
      </c>
      <c r="BUM27" s="123"/>
      <c r="BUN27" s="123"/>
      <c r="BUO27" s="123"/>
      <c r="BUP27" s="123"/>
      <c r="BUQ27" s="123"/>
    </row>
    <row r="28" spans="1:11 1911:1915" x14ac:dyDescent="0.2">
      <c r="A28" s="146" t="s">
        <v>310</v>
      </c>
      <c r="B28" s="146" t="s">
        <v>1383</v>
      </c>
      <c r="C28" s="147">
        <v>22.04</v>
      </c>
      <c r="D28" s="148">
        <v>6.74376</v>
      </c>
      <c r="E28" s="148">
        <v>6.74376</v>
      </c>
      <c r="F28" s="147">
        <v>1</v>
      </c>
      <c r="G28" s="148">
        <f t="shared" si="0"/>
        <v>6.74376</v>
      </c>
      <c r="H28" s="147">
        <v>1.75</v>
      </c>
      <c r="I28" s="148">
        <f t="shared" si="1"/>
        <v>11.80158</v>
      </c>
      <c r="J28" s="149" t="s">
        <v>1268</v>
      </c>
      <c r="K28" s="146" t="s">
        <v>1270</v>
      </c>
      <c r="BUM28" s="123"/>
      <c r="BUN28" s="123"/>
      <c r="BUO28" s="123"/>
      <c r="BUP28" s="123"/>
      <c r="BUQ28" s="123"/>
    </row>
    <row r="29" spans="1:11 1911:1915" x14ac:dyDescent="0.2">
      <c r="A29" s="150" t="s">
        <v>311</v>
      </c>
      <c r="B29" s="150" t="s">
        <v>1383</v>
      </c>
      <c r="C29" s="151">
        <v>32.64</v>
      </c>
      <c r="D29" s="152">
        <v>9.7022300000000001</v>
      </c>
      <c r="E29" s="152">
        <v>9.7022300000000001</v>
      </c>
      <c r="F29" s="151">
        <v>1</v>
      </c>
      <c r="G29" s="152">
        <f t="shared" si="0"/>
        <v>9.7022300000000001</v>
      </c>
      <c r="H29" s="151">
        <v>1.75</v>
      </c>
      <c r="I29" s="152">
        <f t="shared" si="1"/>
        <v>16.978899999999999</v>
      </c>
      <c r="J29" s="153" t="s">
        <v>1268</v>
      </c>
      <c r="K29" s="150" t="s">
        <v>1270</v>
      </c>
      <c r="BUM29" s="123"/>
      <c r="BUN29" s="123"/>
      <c r="BUO29" s="123"/>
      <c r="BUP29" s="123"/>
      <c r="BUQ29" s="123"/>
    </row>
    <row r="30" spans="1:11 1911:1915" x14ac:dyDescent="0.2">
      <c r="A30" s="142" t="s">
        <v>312</v>
      </c>
      <c r="B30" s="142" t="s">
        <v>1384</v>
      </c>
      <c r="C30" s="143">
        <v>8</v>
      </c>
      <c r="D30" s="144">
        <v>5.6238099999999998</v>
      </c>
      <c r="E30" s="144">
        <v>5.6238099999999998</v>
      </c>
      <c r="F30" s="143">
        <v>1</v>
      </c>
      <c r="G30" s="144">
        <f t="shared" si="0"/>
        <v>5.6238099999999998</v>
      </c>
      <c r="H30" s="143">
        <v>1.75</v>
      </c>
      <c r="I30" s="144">
        <f t="shared" si="1"/>
        <v>9.8416700000000006</v>
      </c>
      <c r="J30" s="145" t="s">
        <v>1268</v>
      </c>
      <c r="K30" s="142" t="s">
        <v>1269</v>
      </c>
      <c r="BUM30" s="123"/>
      <c r="BUN30" s="123"/>
      <c r="BUO30" s="123"/>
      <c r="BUP30" s="123"/>
      <c r="BUQ30" s="123"/>
    </row>
    <row r="31" spans="1:11 1911:1915" x14ac:dyDescent="0.2">
      <c r="A31" s="146" t="s">
        <v>313</v>
      </c>
      <c r="B31" s="146" t="s">
        <v>1384</v>
      </c>
      <c r="C31" s="147">
        <v>8.57</v>
      </c>
      <c r="D31" s="148">
        <v>7.4867100000000004</v>
      </c>
      <c r="E31" s="148">
        <v>7.4867100000000004</v>
      </c>
      <c r="F31" s="147">
        <v>1</v>
      </c>
      <c r="G31" s="148">
        <f t="shared" si="0"/>
        <v>7.4867100000000004</v>
      </c>
      <c r="H31" s="147">
        <v>1.75</v>
      </c>
      <c r="I31" s="148">
        <f t="shared" si="1"/>
        <v>13.101739999999999</v>
      </c>
      <c r="J31" s="149" t="s">
        <v>1268</v>
      </c>
      <c r="K31" s="146" t="s">
        <v>1269</v>
      </c>
      <c r="BUM31" s="123"/>
      <c r="BUN31" s="123"/>
      <c r="BUO31" s="123"/>
      <c r="BUP31" s="123"/>
      <c r="BUQ31" s="123"/>
    </row>
    <row r="32" spans="1:11 1911:1915" x14ac:dyDescent="0.2">
      <c r="A32" s="146" t="s">
        <v>314</v>
      </c>
      <c r="B32" s="146" t="s">
        <v>1384</v>
      </c>
      <c r="C32" s="147">
        <v>8.67</v>
      </c>
      <c r="D32" s="148">
        <v>9.2747799999999998</v>
      </c>
      <c r="E32" s="148">
        <v>9.2747799999999998</v>
      </c>
      <c r="F32" s="147">
        <v>1</v>
      </c>
      <c r="G32" s="148">
        <f t="shared" si="0"/>
        <v>9.2747799999999998</v>
      </c>
      <c r="H32" s="147">
        <v>1.75</v>
      </c>
      <c r="I32" s="148">
        <f t="shared" si="1"/>
        <v>16.230869999999999</v>
      </c>
      <c r="J32" s="149" t="s">
        <v>1268</v>
      </c>
      <c r="K32" s="146" t="s">
        <v>1269</v>
      </c>
      <c r="BUM32" s="123"/>
      <c r="BUN32" s="123"/>
      <c r="BUO32" s="123"/>
      <c r="BUP32" s="123"/>
      <c r="BUQ32" s="123"/>
    </row>
    <row r="33" spans="1:1915" x14ac:dyDescent="0.2">
      <c r="A33" s="150" t="s">
        <v>315</v>
      </c>
      <c r="B33" s="150" t="s">
        <v>1384</v>
      </c>
      <c r="C33" s="151">
        <v>19</v>
      </c>
      <c r="D33" s="152">
        <v>13.97499</v>
      </c>
      <c r="E33" s="152">
        <v>13.97499</v>
      </c>
      <c r="F33" s="151">
        <v>1</v>
      </c>
      <c r="G33" s="152">
        <f t="shared" si="0"/>
        <v>13.97499</v>
      </c>
      <c r="H33" s="151">
        <v>1.75</v>
      </c>
      <c r="I33" s="152">
        <f t="shared" si="1"/>
        <v>24.456230000000001</v>
      </c>
      <c r="J33" s="153" t="s">
        <v>1268</v>
      </c>
      <c r="K33" s="150" t="s">
        <v>1269</v>
      </c>
      <c r="BUM33" s="123"/>
      <c r="BUN33" s="123"/>
      <c r="BUO33" s="123"/>
      <c r="BUP33" s="123"/>
      <c r="BUQ33" s="123"/>
    </row>
    <row r="34" spans="1:1915" s="154" customFormat="1" x14ac:dyDescent="0.2">
      <c r="A34" s="142" t="s">
        <v>1385</v>
      </c>
      <c r="B34" s="142" t="s">
        <v>1386</v>
      </c>
      <c r="C34" s="143">
        <v>5.22</v>
      </c>
      <c r="D34" s="144">
        <v>4.4629500000000002</v>
      </c>
      <c r="E34" s="144">
        <v>4.4629500000000002</v>
      </c>
      <c r="F34" s="143">
        <v>1</v>
      </c>
      <c r="G34" s="144">
        <f t="shared" si="0"/>
        <v>4.4629500000000002</v>
      </c>
      <c r="H34" s="143">
        <v>1.75</v>
      </c>
      <c r="I34" s="144">
        <f t="shared" si="1"/>
        <v>7.8101599999999998</v>
      </c>
      <c r="J34" s="145" t="s">
        <v>1268</v>
      </c>
      <c r="K34" s="142" t="s">
        <v>1270</v>
      </c>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c r="CG34" s="123"/>
      <c r="CH34" s="123"/>
      <c r="CI34" s="123"/>
      <c r="CJ34" s="123"/>
      <c r="CK34" s="123"/>
      <c r="CL34" s="123"/>
      <c r="CM34" s="123"/>
      <c r="CN34" s="123"/>
      <c r="CO34" s="123"/>
      <c r="CP34" s="123"/>
      <c r="CQ34" s="123"/>
      <c r="CR34" s="123"/>
      <c r="CS34" s="123"/>
      <c r="CT34" s="123"/>
      <c r="CU34" s="123"/>
      <c r="CV34" s="123"/>
      <c r="CW34" s="123"/>
      <c r="CX34" s="123"/>
      <c r="CY34" s="123"/>
      <c r="CZ34" s="123"/>
      <c r="DA34" s="123"/>
      <c r="DB34" s="123"/>
      <c r="DC34" s="123"/>
      <c r="DD34" s="123"/>
      <c r="DE34" s="123"/>
      <c r="DF34" s="123"/>
      <c r="DG34" s="123"/>
      <c r="DH34" s="123"/>
      <c r="DI34" s="123"/>
      <c r="DJ34" s="123"/>
      <c r="DK34" s="123"/>
      <c r="DL34" s="123"/>
      <c r="DM34" s="123"/>
      <c r="DN34" s="123"/>
      <c r="DO34" s="123"/>
      <c r="DP34" s="123"/>
      <c r="DQ34" s="123"/>
      <c r="DR34" s="123"/>
      <c r="DS34" s="123"/>
      <c r="DT34" s="123"/>
      <c r="DU34" s="123"/>
      <c r="DV34" s="123"/>
      <c r="DW34" s="123"/>
      <c r="DX34" s="123"/>
      <c r="DY34" s="123"/>
      <c r="DZ34" s="123"/>
      <c r="EA34" s="123"/>
      <c r="EB34" s="123"/>
      <c r="EC34" s="123"/>
      <c r="ED34" s="123"/>
      <c r="EE34" s="123"/>
      <c r="EF34" s="123"/>
      <c r="EG34" s="123"/>
      <c r="EH34" s="123"/>
      <c r="EI34" s="123"/>
      <c r="EJ34" s="123"/>
      <c r="EK34" s="123"/>
      <c r="EL34" s="123"/>
      <c r="EM34" s="123"/>
      <c r="EN34" s="123"/>
      <c r="EO34" s="123"/>
      <c r="EP34" s="123"/>
      <c r="EQ34" s="123"/>
      <c r="ER34" s="123"/>
      <c r="ES34" s="123"/>
      <c r="ET34" s="123"/>
      <c r="EU34" s="123"/>
      <c r="EV34" s="123"/>
      <c r="EW34" s="123"/>
      <c r="EX34" s="123"/>
      <c r="EY34" s="123"/>
      <c r="EZ34" s="123"/>
      <c r="FA34" s="123"/>
      <c r="FB34" s="123"/>
      <c r="FC34" s="123"/>
      <c r="FD34" s="123"/>
      <c r="FE34" s="123"/>
      <c r="FF34" s="123"/>
      <c r="FG34" s="123"/>
      <c r="FH34" s="123"/>
      <c r="FI34" s="123"/>
      <c r="FJ34" s="123"/>
      <c r="FK34" s="123"/>
      <c r="FL34" s="123"/>
      <c r="FM34" s="123"/>
      <c r="FN34" s="123"/>
      <c r="FO34" s="123"/>
      <c r="FP34" s="123"/>
      <c r="FQ34" s="123"/>
      <c r="FR34" s="123"/>
      <c r="FS34" s="123"/>
      <c r="FT34" s="123"/>
      <c r="FU34" s="123"/>
      <c r="FV34" s="123"/>
      <c r="FW34" s="123"/>
      <c r="FX34" s="123"/>
      <c r="FY34" s="123"/>
      <c r="FZ34" s="123"/>
      <c r="GA34" s="123"/>
      <c r="GB34" s="123"/>
      <c r="GC34" s="123"/>
      <c r="GD34" s="123"/>
      <c r="GE34" s="123"/>
      <c r="GF34" s="123"/>
      <c r="GG34" s="123"/>
      <c r="GH34" s="123"/>
      <c r="GI34" s="123"/>
      <c r="GJ34" s="123"/>
      <c r="GK34" s="123"/>
      <c r="GL34" s="123"/>
      <c r="GM34" s="123"/>
      <c r="GN34" s="123"/>
      <c r="GO34" s="123"/>
      <c r="GP34" s="123"/>
      <c r="GQ34" s="123"/>
      <c r="GR34" s="123"/>
      <c r="GS34" s="123"/>
      <c r="GT34" s="123"/>
      <c r="GU34" s="123"/>
      <c r="GV34" s="123"/>
      <c r="GW34" s="123"/>
      <c r="GX34" s="123"/>
      <c r="GY34" s="123"/>
      <c r="GZ34" s="123"/>
      <c r="HA34" s="123"/>
      <c r="HB34" s="123"/>
      <c r="HC34" s="123"/>
      <c r="HD34" s="123"/>
      <c r="HE34" s="123"/>
      <c r="HF34" s="123"/>
      <c r="HG34" s="123"/>
      <c r="HH34" s="123"/>
      <c r="HI34" s="123"/>
      <c r="HJ34" s="123"/>
      <c r="HK34" s="123"/>
      <c r="HL34" s="123"/>
      <c r="HM34" s="123"/>
      <c r="HN34" s="123"/>
      <c r="HO34" s="123"/>
      <c r="HP34" s="123"/>
      <c r="HQ34" s="123"/>
      <c r="HR34" s="123"/>
      <c r="HS34" s="123"/>
      <c r="HT34" s="123"/>
      <c r="HU34" s="123"/>
      <c r="HV34" s="123"/>
      <c r="HW34" s="123"/>
      <c r="HX34" s="123"/>
      <c r="HY34" s="123"/>
      <c r="HZ34" s="123"/>
      <c r="IA34" s="123"/>
      <c r="IB34" s="123"/>
      <c r="IC34" s="123"/>
      <c r="ID34" s="123"/>
      <c r="IE34" s="123"/>
      <c r="IF34" s="123"/>
      <c r="IG34" s="123"/>
      <c r="IH34" s="123"/>
      <c r="II34" s="123"/>
      <c r="IJ34" s="123"/>
      <c r="IK34" s="123"/>
      <c r="IL34" s="123"/>
      <c r="IM34" s="123"/>
      <c r="IN34" s="123"/>
      <c r="IO34" s="123"/>
      <c r="IP34" s="123"/>
      <c r="IQ34" s="123"/>
      <c r="IR34" s="123"/>
      <c r="IS34" s="123"/>
      <c r="IT34" s="123"/>
      <c r="IU34" s="123"/>
      <c r="IV34" s="123"/>
      <c r="IW34" s="123"/>
      <c r="IX34" s="123"/>
      <c r="IY34" s="123"/>
      <c r="IZ34" s="123"/>
      <c r="JA34" s="123"/>
      <c r="JB34" s="123"/>
      <c r="JC34" s="123"/>
      <c r="JD34" s="123"/>
      <c r="JE34" s="123"/>
      <c r="JF34" s="123"/>
      <c r="JG34" s="123"/>
      <c r="JH34" s="123"/>
      <c r="JI34" s="123"/>
      <c r="JJ34" s="123"/>
      <c r="JK34" s="123"/>
      <c r="JL34" s="123"/>
      <c r="JM34" s="123"/>
      <c r="JN34" s="123"/>
      <c r="JO34" s="123"/>
      <c r="JP34" s="123"/>
      <c r="JQ34" s="123"/>
      <c r="JR34" s="123"/>
      <c r="JS34" s="123"/>
      <c r="JT34" s="123"/>
      <c r="JU34" s="123"/>
      <c r="JV34" s="123"/>
      <c r="JW34" s="123"/>
      <c r="JX34" s="123"/>
      <c r="JY34" s="123"/>
      <c r="JZ34" s="123"/>
      <c r="KA34" s="123"/>
      <c r="KB34" s="123"/>
      <c r="KC34" s="123"/>
      <c r="KD34" s="123"/>
      <c r="KE34" s="123"/>
      <c r="KF34" s="123"/>
      <c r="KG34" s="123"/>
      <c r="KH34" s="123"/>
      <c r="KI34" s="123"/>
      <c r="KJ34" s="123"/>
      <c r="KK34" s="123"/>
      <c r="KL34" s="123"/>
      <c r="KM34" s="123"/>
      <c r="KN34" s="123"/>
      <c r="KO34" s="123"/>
      <c r="KP34" s="123"/>
      <c r="KQ34" s="123"/>
      <c r="KR34" s="123"/>
      <c r="KS34" s="123"/>
      <c r="KT34" s="123"/>
      <c r="KU34" s="123"/>
      <c r="KV34" s="123"/>
      <c r="KW34" s="123"/>
      <c r="KX34" s="123"/>
      <c r="KY34" s="123"/>
      <c r="KZ34" s="123"/>
      <c r="LA34" s="123"/>
      <c r="LB34" s="123"/>
      <c r="LC34" s="123"/>
      <c r="LD34" s="123"/>
      <c r="LE34" s="123"/>
      <c r="LF34" s="123"/>
      <c r="LG34" s="123"/>
      <c r="LH34" s="123"/>
      <c r="LI34" s="123"/>
      <c r="LJ34" s="123"/>
      <c r="LK34" s="123"/>
      <c r="LL34" s="123"/>
      <c r="LM34" s="123"/>
      <c r="LN34" s="123"/>
      <c r="LO34" s="123"/>
      <c r="LP34" s="123"/>
      <c r="LQ34" s="123"/>
      <c r="LR34" s="123"/>
      <c r="LS34" s="123"/>
      <c r="LT34" s="123"/>
      <c r="LU34" s="123"/>
      <c r="LV34" s="123"/>
      <c r="LW34" s="123"/>
      <c r="LX34" s="123"/>
      <c r="LY34" s="123"/>
      <c r="LZ34" s="123"/>
      <c r="MA34" s="123"/>
      <c r="MB34" s="123"/>
      <c r="MC34" s="123"/>
      <c r="MD34" s="123"/>
      <c r="ME34" s="123"/>
      <c r="MF34" s="123"/>
      <c r="MG34" s="123"/>
      <c r="MH34" s="123"/>
      <c r="MI34" s="123"/>
      <c r="MJ34" s="123"/>
      <c r="MK34" s="123"/>
      <c r="ML34" s="123"/>
      <c r="MM34" s="123"/>
      <c r="MN34" s="123"/>
      <c r="MO34" s="123"/>
      <c r="MP34" s="123"/>
      <c r="MQ34" s="123"/>
      <c r="MR34" s="123"/>
      <c r="MS34" s="123"/>
      <c r="MT34" s="123"/>
      <c r="MU34" s="123"/>
      <c r="MV34" s="123"/>
      <c r="MW34" s="123"/>
      <c r="MX34" s="123"/>
      <c r="MY34" s="123"/>
      <c r="MZ34" s="123"/>
      <c r="NA34" s="123"/>
      <c r="NB34" s="123"/>
      <c r="NC34" s="123"/>
      <c r="ND34" s="123"/>
      <c r="NE34" s="123"/>
      <c r="NF34" s="123"/>
      <c r="NG34" s="123"/>
      <c r="NH34" s="123"/>
      <c r="NI34" s="123"/>
      <c r="NJ34" s="123"/>
      <c r="NK34" s="123"/>
      <c r="NL34" s="123"/>
      <c r="NM34" s="123"/>
      <c r="NN34" s="123"/>
      <c r="NO34" s="123"/>
      <c r="NP34" s="123"/>
      <c r="NQ34" s="123"/>
      <c r="NR34" s="123"/>
      <c r="NS34" s="123"/>
      <c r="NT34" s="123"/>
      <c r="NU34" s="123"/>
      <c r="NV34" s="123"/>
      <c r="NW34" s="123"/>
      <c r="NX34" s="123"/>
      <c r="NY34" s="123"/>
      <c r="NZ34" s="123"/>
      <c r="OA34" s="123"/>
      <c r="OB34" s="123"/>
      <c r="OC34" s="123"/>
      <c r="OD34" s="123"/>
      <c r="OE34" s="123"/>
      <c r="OF34" s="123"/>
      <c r="OG34" s="123"/>
      <c r="OH34" s="123"/>
      <c r="OI34" s="123"/>
      <c r="OJ34" s="123"/>
      <c r="OK34" s="123"/>
      <c r="OL34" s="123"/>
      <c r="OM34" s="123"/>
      <c r="ON34" s="123"/>
      <c r="OO34" s="123"/>
      <c r="OP34" s="123"/>
      <c r="OQ34" s="123"/>
      <c r="OR34" s="123"/>
      <c r="OS34" s="123"/>
      <c r="OT34" s="123"/>
      <c r="OU34" s="123"/>
      <c r="OV34" s="123"/>
      <c r="OW34" s="123"/>
      <c r="OX34" s="123"/>
      <c r="OY34" s="123"/>
      <c r="OZ34" s="123"/>
      <c r="PA34" s="123"/>
      <c r="PB34" s="123"/>
      <c r="PC34" s="123"/>
      <c r="PD34" s="123"/>
      <c r="PE34" s="123"/>
      <c r="PF34" s="123"/>
      <c r="PG34" s="123"/>
      <c r="PH34" s="123"/>
      <c r="PI34" s="123"/>
      <c r="PJ34" s="123"/>
      <c r="PK34" s="123"/>
      <c r="PL34" s="123"/>
      <c r="PM34" s="123"/>
      <c r="PN34" s="123"/>
      <c r="PO34" s="123"/>
      <c r="PP34" s="123"/>
      <c r="PQ34" s="123"/>
      <c r="PR34" s="123"/>
      <c r="PS34" s="123"/>
      <c r="PT34" s="123"/>
      <c r="PU34" s="123"/>
      <c r="PV34" s="123"/>
      <c r="PW34" s="123"/>
      <c r="PX34" s="123"/>
      <c r="PY34" s="123"/>
      <c r="PZ34" s="123"/>
      <c r="QA34" s="123"/>
      <c r="QB34" s="123"/>
      <c r="QC34" s="123"/>
      <c r="QD34" s="123"/>
      <c r="QE34" s="123"/>
      <c r="QF34" s="123"/>
      <c r="QG34" s="123"/>
      <c r="QH34" s="123"/>
      <c r="QI34" s="123"/>
      <c r="QJ34" s="123"/>
      <c r="QK34" s="123"/>
      <c r="QL34" s="123"/>
      <c r="QM34" s="123"/>
      <c r="QN34" s="123"/>
      <c r="QO34" s="123"/>
      <c r="QP34" s="123"/>
      <c r="QQ34" s="123"/>
      <c r="QR34" s="123"/>
      <c r="QS34" s="123"/>
      <c r="QT34" s="123"/>
      <c r="QU34" s="123"/>
      <c r="QV34" s="123"/>
      <c r="QW34" s="123"/>
      <c r="QX34" s="123"/>
      <c r="QY34" s="123"/>
      <c r="QZ34" s="123"/>
      <c r="RA34" s="123"/>
      <c r="RB34" s="123"/>
      <c r="RC34" s="123"/>
      <c r="RD34" s="123"/>
      <c r="RE34" s="123"/>
      <c r="RF34" s="123"/>
      <c r="RG34" s="123"/>
      <c r="RH34" s="123"/>
      <c r="RI34" s="123"/>
      <c r="RJ34" s="123"/>
      <c r="RK34" s="123"/>
      <c r="RL34" s="123"/>
      <c r="RM34" s="123"/>
      <c r="RN34" s="123"/>
      <c r="RO34" s="123"/>
      <c r="RP34" s="123"/>
      <c r="RQ34" s="123"/>
      <c r="RR34" s="123"/>
      <c r="RS34" s="123"/>
      <c r="RT34" s="123"/>
      <c r="RU34" s="123"/>
      <c r="RV34" s="123"/>
      <c r="RW34" s="123"/>
      <c r="RX34" s="123"/>
      <c r="RY34" s="123"/>
      <c r="RZ34" s="123"/>
      <c r="SA34" s="123"/>
      <c r="SB34" s="123"/>
      <c r="SC34" s="123"/>
      <c r="SD34" s="123"/>
      <c r="SE34" s="123"/>
      <c r="SF34" s="123"/>
      <c r="SG34" s="123"/>
      <c r="SH34" s="123"/>
      <c r="SI34" s="123"/>
      <c r="SJ34" s="123"/>
      <c r="SK34" s="123"/>
      <c r="SL34" s="123"/>
      <c r="SM34" s="123"/>
      <c r="SN34" s="123"/>
      <c r="SO34" s="123"/>
      <c r="SP34" s="123"/>
      <c r="SQ34" s="123"/>
      <c r="SR34" s="123"/>
      <c r="SS34" s="123"/>
      <c r="ST34" s="123"/>
      <c r="SU34" s="123"/>
      <c r="SV34" s="123"/>
      <c r="SW34" s="123"/>
      <c r="SX34" s="123"/>
      <c r="SY34" s="123"/>
      <c r="SZ34" s="123"/>
      <c r="TA34" s="123"/>
      <c r="TB34" s="123"/>
      <c r="TC34" s="123"/>
      <c r="TD34" s="123"/>
      <c r="TE34" s="123"/>
      <c r="TF34" s="123"/>
      <c r="TG34" s="123"/>
      <c r="TH34" s="123"/>
      <c r="TI34" s="123"/>
      <c r="TJ34" s="123"/>
      <c r="TK34" s="123"/>
      <c r="TL34" s="123"/>
      <c r="TM34" s="123"/>
      <c r="TN34" s="123"/>
      <c r="TO34" s="123"/>
      <c r="TP34" s="123"/>
      <c r="TQ34" s="123"/>
      <c r="TR34" s="123"/>
      <c r="TS34" s="123"/>
      <c r="TT34" s="123"/>
      <c r="TU34" s="123"/>
      <c r="TV34" s="123"/>
      <c r="TW34" s="123"/>
      <c r="TX34" s="123"/>
      <c r="TY34" s="123"/>
      <c r="TZ34" s="123"/>
      <c r="UA34" s="123"/>
      <c r="UB34" s="123"/>
      <c r="UC34" s="123"/>
      <c r="UD34" s="123"/>
      <c r="UE34" s="123"/>
      <c r="UF34" s="123"/>
      <c r="UG34" s="123"/>
      <c r="UH34" s="123"/>
      <c r="UI34" s="123"/>
      <c r="UJ34" s="123"/>
      <c r="UK34" s="123"/>
      <c r="UL34" s="123"/>
      <c r="UM34" s="123"/>
      <c r="UN34" s="123"/>
      <c r="UO34" s="123"/>
      <c r="UP34" s="123"/>
      <c r="UQ34" s="123"/>
      <c r="UR34" s="123"/>
      <c r="US34" s="123"/>
      <c r="UT34" s="123"/>
      <c r="UU34" s="123"/>
      <c r="UV34" s="123"/>
      <c r="UW34" s="123"/>
      <c r="UX34" s="123"/>
      <c r="UY34" s="123"/>
      <c r="UZ34" s="123"/>
      <c r="VA34" s="123"/>
      <c r="VB34" s="123"/>
      <c r="VC34" s="123"/>
      <c r="VD34" s="123"/>
      <c r="VE34" s="123"/>
      <c r="VF34" s="123"/>
      <c r="VG34" s="123"/>
      <c r="VH34" s="123"/>
      <c r="VI34" s="123"/>
      <c r="VJ34" s="123"/>
      <c r="VK34" s="123"/>
      <c r="VL34" s="123"/>
      <c r="VM34" s="123"/>
      <c r="VN34" s="123"/>
      <c r="VO34" s="123"/>
      <c r="VP34" s="123"/>
      <c r="VQ34" s="123"/>
      <c r="VR34" s="123"/>
      <c r="VS34" s="123"/>
      <c r="VT34" s="123"/>
      <c r="VU34" s="123"/>
      <c r="VV34" s="123"/>
      <c r="VW34" s="123"/>
      <c r="VX34" s="123"/>
      <c r="VY34" s="123"/>
      <c r="VZ34" s="123"/>
      <c r="WA34" s="123"/>
      <c r="WB34" s="123"/>
      <c r="WC34" s="123"/>
      <c r="WD34" s="123"/>
      <c r="WE34" s="123"/>
      <c r="WF34" s="123"/>
      <c r="WG34" s="123"/>
      <c r="WH34" s="123"/>
      <c r="WI34" s="123"/>
      <c r="WJ34" s="123"/>
      <c r="WK34" s="123"/>
      <c r="WL34" s="123"/>
      <c r="WM34" s="123"/>
      <c r="WN34" s="123"/>
      <c r="WO34" s="123"/>
      <c r="WP34" s="123"/>
      <c r="WQ34" s="123"/>
      <c r="WR34" s="123"/>
      <c r="WS34" s="123"/>
      <c r="WT34" s="123"/>
      <c r="WU34" s="123"/>
      <c r="WV34" s="123"/>
      <c r="WW34" s="123"/>
      <c r="WX34" s="123"/>
      <c r="WY34" s="123"/>
      <c r="WZ34" s="123"/>
      <c r="XA34" s="123"/>
      <c r="XB34" s="123"/>
      <c r="XC34" s="123"/>
      <c r="XD34" s="123"/>
      <c r="XE34" s="123"/>
      <c r="XF34" s="123"/>
      <c r="XG34" s="123"/>
      <c r="XH34" s="123"/>
      <c r="XI34" s="123"/>
      <c r="XJ34" s="123"/>
      <c r="XK34" s="123"/>
      <c r="XL34" s="123"/>
      <c r="XM34" s="123"/>
      <c r="XN34" s="123"/>
      <c r="XO34" s="123"/>
      <c r="XP34" s="123"/>
      <c r="XQ34" s="123"/>
      <c r="XR34" s="123"/>
      <c r="XS34" s="123"/>
      <c r="XT34" s="123"/>
      <c r="XU34" s="123"/>
      <c r="XV34" s="123"/>
      <c r="XW34" s="123"/>
      <c r="XX34" s="123"/>
      <c r="XY34" s="123"/>
      <c r="XZ34" s="123"/>
      <c r="YA34" s="123"/>
      <c r="YB34" s="123"/>
      <c r="YC34" s="123"/>
      <c r="YD34" s="123"/>
      <c r="YE34" s="123"/>
      <c r="YF34" s="123"/>
      <c r="YG34" s="123"/>
      <c r="YH34" s="123"/>
      <c r="YI34" s="123"/>
      <c r="YJ34" s="123"/>
      <c r="YK34" s="123"/>
      <c r="YL34" s="123"/>
      <c r="YM34" s="123"/>
      <c r="YN34" s="123"/>
      <c r="YO34" s="123"/>
      <c r="YP34" s="123"/>
      <c r="YQ34" s="123"/>
      <c r="YR34" s="123"/>
      <c r="YS34" s="123"/>
      <c r="YT34" s="123"/>
      <c r="YU34" s="123"/>
      <c r="YV34" s="123"/>
      <c r="YW34" s="123"/>
      <c r="YX34" s="123"/>
      <c r="YY34" s="123"/>
      <c r="YZ34" s="123"/>
      <c r="ZA34" s="123"/>
      <c r="ZB34" s="123"/>
      <c r="ZC34" s="123"/>
      <c r="ZD34" s="123"/>
      <c r="ZE34" s="123"/>
      <c r="ZF34" s="123"/>
      <c r="ZG34" s="123"/>
      <c r="ZH34" s="123"/>
      <c r="ZI34" s="123"/>
      <c r="ZJ34" s="123"/>
      <c r="ZK34" s="123"/>
      <c r="ZL34" s="123"/>
      <c r="ZM34" s="123"/>
      <c r="ZN34" s="123"/>
      <c r="ZO34" s="123"/>
      <c r="ZP34" s="123"/>
      <c r="ZQ34" s="123"/>
      <c r="ZR34" s="123"/>
      <c r="ZS34" s="123"/>
      <c r="ZT34" s="123"/>
      <c r="ZU34" s="123"/>
      <c r="ZV34" s="123"/>
      <c r="ZW34" s="123"/>
      <c r="ZX34" s="123"/>
      <c r="ZY34" s="123"/>
      <c r="ZZ34" s="123"/>
      <c r="AAA34" s="123"/>
      <c r="AAB34" s="123"/>
      <c r="AAC34" s="123"/>
      <c r="AAD34" s="123"/>
      <c r="AAE34" s="123"/>
      <c r="AAF34" s="123"/>
      <c r="AAG34" s="123"/>
      <c r="AAH34" s="123"/>
      <c r="AAI34" s="123"/>
      <c r="AAJ34" s="123"/>
      <c r="AAK34" s="123"/>
      <c r="AAL34" s="123"/>
      <c r="AAM34" s="123"/>
      <c r="AAN34" s="123"/>
      <c r="AAO34" s="123"/>
      <c r="AAP34" s="123"/>
      <c r="AAQ34" s="123"/>
      <c r="AAR34" s="123"/>
      <c r="AAS34" s="123"/>
      <c r="AAT34" s="123"/>
      <c r="AAU34" s="123"/>
      <c r="AAV34" s="123"/>
      <c r="AAW34" s="123"/>
      <c r="AAX34" s="123"/>
      <c r="AAY34" s="123"/>
      <c r="AAZ34" s="123"/>
      <c r="ABA34" s="123"/>
      <c r="ABB34" s="123"/>
      <c r="ABC34" s="123"/>
      <c r="ABD34" s="123"/>
      <c r="ABE34" s="123"/>
      <c r="ABF34" s="123"/>
      <c r="ABG34" s="123"/>
      <c r="ABH34" s="123"/>
      <c r="ABI34" s="123"/>
      <c r="ABJ34" s="123"/>
      <c r="ABK34" s="123"/>
      <c r="ABL34" s="123"/>
      <c r="ABM34" s="123"/>
      <c r="ABN34" s="123"/>
      <c r="ABO34" s="123"/>
      <c r="ABP34" s="123"/>
      <c r="ABQ34" s="123"/>
      <c r="ABR34" s="123"/>
      <c r="ABS34" s="123"/>
      <c r="ABT34" s="123"/>
      <c r="ABU34" s="123"/>
      <c r="ABV34" s="123"/>
      <c r="ABW34" s="123"/>
      <c r="ABX34" s="123"/>
      <c r="ABY34" s="123"/>
      <c r="ABZ34" s="123"/>
      <c r="ACA34" s="123"/>
      <c r="ACB34" s="123"/>
      <c r="ACC34" s="123"/>
      <c r="ACD34" s="123"/>
      <c r="ACE34" s="123"/>
      <c r="ACF34" s="123"/>
      <c r="ACG34" s="123"/>
      <c r="ACH34" s="123"/>
      <c r="ACI34" s="123"/>
      <c r="ACJ34" s="123"/>
      <c r="ACK34" s="123"/>
      <c r="ACL34" s="123"/>
      <c r="ACM34" s="123"/>
      <c r="ACN34" s="123"/>
      <c r="ACO34" s="123"/>
      <c r="ACP34" s="123"/>
      <c r="ACQ34" s="123"/>
      <c r="ACR34" s="123"/>
      <c r="ACS34" s="123"/>
      <c r="ACT34" s="123"/>
      <c r="ACU34" s="123"/>
      <c r="ACV34" s="123"/>
      <c r="ACW34" s="123"/>
      <c r="ACX34" s="123"/>
      <c r="ACY34" s="123"/>
      <c r="ACZ34" s="123"/>
      <c r="ADA34" s="123"/>
      <c r="ADB34" s="123"/>
      <c r="ADC34" s="123"/>
      <c r="ADD34" s="123"/>
      <c r="ADE34" s="123"/>
      <c r="ADF34" s="123"/>
      <c r="ADG34" s="123"/>
      <c r="ADH34" s="123"/>
      <c r="ADI34" s="123"/>
      <c r="ADJ34" s="123"/>
      <c r="ADK34" s="123"/>
      <c r="ADL34" s="123"/>
      <c r="ADM34" s="123"/>
      <c r="ADN34" s="123"/>
      <c r="ADO34" s="123"/>
      <c r="ADP34" s="123"/>
      <c r="ADQ34" s="123"/>
      <c r="ADR34" s="123"/>
      <c r="ADS34" s="123"/>
      <c r="ADT34" s="123"/>
      <c r="ADU34" s="123"/>
      <c r="ADV34" s="123"/>
      <c r="ADW34" s="123"/>
      <c r="ADX34" s="123"/>
      <c r="ADY34" s="123"/>
      <c r="ADZ34" s="123"/>
      <c r="AEA34" s="123"/>
      <c r="AEB34" s="123"/>
      <c r="AEC34" s="123"/>
      <c r="AED34" s="123"/>
      <c r="AEE34" s="123"/>
      <c r="AEF34" s="123"/>
      <c r="AEG34" s="123"/>
      <c r="AEH34" s="123"/>
      <c r="AEI34" s="123"/>
      <c r="AEJ34" s="123"/>
      <c r="AEK34" s="123"/>
      <c r="AEL34" s="123"/>
      <c r="AEM34" s="123"/>
      <c r="AEN34" s="123"/>
      <c r="AEO34" s="123"/>
      <c r="AEP34" s="123"/>
      <c r="AEQ34" s="123"/>
      <c r="AER34" s="123"/>
      <c r="AES34" s="123"/>
      <c r="AET34" s="123"/>
      <c r="AEU34" s="123"/>
      <c r="AEV34" s="123"/>
      <c r="AEW34" s="123"/>
      <c r="AEX34" s="123"/>
      <c r="AEY34" s="123"/>
      <c r="AEZ34" s="123"/>
      <c r="AFA34" s="123"/>
      <c r="AFB34" s="123"/>
      <c r="AFC34" s="123"/>
      <c r="AFD34" s="123"/>
      <c r="AFE34" s="123"/>
      <c r="AFF34" s="123"/>
      <c r="AFG34" s="123"/>
      <c r="AFH34" s="123"/>
      <c r="AFI34" s="123"/>
      <c r="AFJ34" s="123"/>
      <c r="AFK34" s="123"/>
      <c r="AFL34" s="123"/>
      <c r="AFM34" s="123"/>
      <c r="AFN34" s="123"/>
      <c r="AFO34" s="123"/>
      <c r="AFP34" s="123"/>
      <c r="AFQ34" s="123"/>
      <c r="AFR34" s="123"/>
      <c r="AFS34" s="123"/>
      <c r="AFT34" s="123"/>
      <c r="AFU34" s="123"/>
      <c r="AFV34" s="123"/>
      <c r="AFW34" s="123"/>
      <c r="AFX34" s="123"/>
      <c r="AFY34" s="123"/>
      <c r="AFZ34" s="123"/>
      <c r="AGA34" s="123"/>
      <c r="AGB34" s="123"/>
      <c r="AGC34" s="123"/>
      <c r="AGD34" s="123"/>
      <c r="AGE34" s="123"/>
      <c r="AGF34" s="123"/>
      <c r="AGG34" s="123"/>
      <c r="AGH34" s="123"/>
      <c r="AGI34" s="123"/>
      <c r="AGJ34" s="123"/>
      <c r="AGK34" s="123"/>
      <c r="AGL34" s="123"/>
      <c r="AGM34" s="123"/>
      <c r="AGN34" s="123"/>
      <c r="AGO34" s="123"/>
      <c r="AGP34" s="123"/>
      <c r="AGQ34" s="123"/>
      <c r="AGR34" s="123"/>
      <c r="AGS34" s="123"/>
      <c r="AGT34" s="123"/>
      <c r="AGU34" s="123"/>
      <c r="AGV34" s="123"/>
      <c r="AGW34" s="123"/>
      <c r="AGX34" s="123"/>
      <c r="AGY34" s="123"/>
      <c r="AGZ34" s="123"/>
      <c r="AHA34" s="123"/>
      <c r="AHB34" s="123"/>
      <c r="AHC34" s="123"/>
      <c r="AHD34" s="123"/>
      <c r="AHE34" s="123"/>
      <c r="AHF34" s="123"/>
      <c r="AHG34" s="123"/>
      <c r="AHH34" s="123"/>
      <c r="AHI34" s="123"/>
      <c r="AHJ34" s="123"/>
      <c r="AHK34" s="123"/>
      <c r="AHL34" s="123"/>
      <c r="AHM34" s="123"/>
      <c r="AHN34" s="123"/>
      <c r="AHO34" s="123"/>
      <c r="AHP34" s="123"/>
      <c r="AHQ34" s="123"/>
      <c r="AHR34" s="123"/>
      <c r="AHS34" s="123"/>
      <c r="AHT34" s="123"/>
      <c r="AHU34" s="123"/>
      <c r="AHV34" s="123"/>
      <c r="AHW34" s="123"/>
      <c r="AHX34" s="123"/>
      <c r="AHY34" s="123"/>
      <c r="AHZ34" s="123"/>
      <c r="AIA34" s="123"/>
      <c r="AIB34" s="123"/>
      <c r="AIC34" s="123"/>
      <c r="AID34" s="123"/>
      <c r="AIE34" s="123"/>
      <c r="AIF34" s="123"/>
      <c r="AIG34" s="123"/>
      <c r="AIH34" s="123"/>
      <c r="AII34" s="123"/>
      <c r="AIJ34" s="123"/>
      <c r="AIK34" s="123"/>
      <c r="AIL34" s="123"/>
      <c r="AIM34" s="123"/>
      <c r="AIN34" s="123"/>
      <c r="AIO34" s="123"/>
      <c r="AIP34" s="123"/>
      <c r="AIQ34" s="123"/>
      <c r="AIR34" s="123"/>
      <c r="AIS34" s="123"/>
      <c r="AIT34" s="123"/>
      <c r="AIU34" s="123"/>
      <c r="AIV34" s="123"/>
      <c r="AIW34" s="123"/>
      <c r="AIX34" s="123"/>
      <c r="AIY34" s="123"/>
      <c r="AIZ34" s="123"/>
      <c r="AJA34" s="123"/>
      <c r="AJB34" s="123"/>
      <c r="AJC34" s="123"/>
      <c r="AJD34" s="123"/>
      <c r="AJE34" s="123"/>
      <c r="AJF34" s="123"/>
      <c r="AJG34" s="123"/>
      <c r="AJH34" s="123"/>
      <c r="AJI34" s="123"/>
      <c r="AJJ34" s="123"/>
      <c r="AJK34" s="123"/>
      <c r="AJL34" s="123"/>
      <c r="AJM34" s="123"/>
      <c r="AJN34" s="123"/>
      <c r="AJO34" s="123"/>
      <c r="AJP34" s="123"/>
      <c r="AJQ34" s="123"/>
      <c r="AJR34" s="123"/>
      <c r="AJS34" s="123"/>
      <c r="AJT34" s="123"/>
      <c r="AJU34" s="123"/>
      <c r="AJV34" s="123"/>
      <c r="AJW34" s="123"/>
      <c r="AJX34" s="123"/>
      <c r="AJY34" s="123"/>
      <c r="AJZ34" s="123"/>
      <c r="AKA34" s="123"/>
      <c r="AKB34" s="123"/>
      <c r="AKC34" s="123"/>
      <c r="AKD34" s="123"/>
      <c r="AKE34" s="123"/>
      <c r="AKF34" s="123"/>
      <c r="AKG34" s="123"/>
      <c r="AKH34" s="123"/>
      <c r="AKI34" s="123"/>
      <c r="AKJ34" s="123"/>
      <c r="AKK34" s="123"/>
      <c r="AKL34" s="123"/>
      <c r="AKM34" s="123"/>
      <c r="AKN34" s="123"/>
      <c r="AKO34" s="123"/>
      <c r="AKP34" s="123"/>
      <c r="AKQ34" s="123"/>
      <c r="AKR34" s="123"/>
      <c r="AKS34" s="123"/>
      <c r="AKT34" s="123"/>
      <c r="AKU34" s="123"/>
      <c r="AKV34" s="123"/>
      <c r="AKW34" s="123"/>
      <c r="AKX34" s="123"/>
      <c r="AKY34" s="123"/>
      <c r="AKZ34" s="123"/>
      <c r="ALA34" s="123"/>
      <c r="ALB34" s="123"/>
      <c r="ALC34" s="123"/>
      <c r="ALD34" s="123"/>
      <c r="ALE34" s="123"/>
      <c r="ALF34" s="123"/>
      <c r="ALG34" s="123"/>
      <c r="ALH34" s="123"/>
      <c r="ALI34" s="123"/>
      <c r="ALJ34" s="123"/>
      <c r="ALK34" s="123"/>
      <c r="ALL34" s="123"/>
      <c r="ALM34" s="123"/>
      <c r="ALN34" s="123"/>
      <c r="ALO34" s="123"/>
      <c r="ALP34" s="123"/>
      <c r="ALQ34" s="123"/>
      <c r="ALR34" s="123"/>
      <c r="ALS34" s="123"/>
      <c r="ALT34" s="123"/>
      <c r="ALU34" s="123"/>
      <c r="ALV34" s="123"/>
      <c r="ALW34" s="123"/>
      <c r="ALX34" s="123"/>
      <c r="ALY34" s="123"/>
      <c r="ALZ34" s="123"/>
      <c r="AMA34" s="123"/>
      <c r="AMB34" s="123"/>
      <c r="AMC34" s="123"/>
      <c r="AMD34" s="123"/>
      <c r="AME34" s="123"/>
      <c r="AMF34" s="123"/>
      <c r="AMG34" s="123"/>
      <c r="AMH34" s="123"/>
      <c r="AMI34" s="123"/>
      <c r="AMJ34" s="123"/>
      <c r="AMK34" s="123"/>
      <c r="AML34" s="123"/>
      <c r="AMM34" s="123"/>
      <c r="AMN34" s="123"/>
      <c r="AMO34" s="123"/>
      <c r="AMP34" s="123"/>
      <c r="AMQ34" s="123"/>
      <c r="AMR34" s="123"/>
      <c r="AMS34" s="123"/>
      <c r="AMT34" s="123"/>
      <c r="AMU34" s="123"/>
      <c r="AMV34" s="123"/>
      <c r="AMW34" s="123"/>
      <c r="AMX34" s="123"/>
      <c r="AMY34" s="123"/>
      <c r="AMZ34" s="123"/>
      <c r="ANA34" s="123"/>
      <c r="ANB34" s="123"/>
      <c r="ANC34" s="123"/>
      <c r="AND34" s="123"/>
      <c r="ANE34" s="123"/>
      <c r="ANF34" s="123"/>
      <c r="ANG34" s="123"/>
      <c r="ANH34" s="123"/>
      <c r="ANI34" s="123"/>
      <c r="ANJ34" s="123"/>
      <c r="ANK34" s="123"/>
      <c r="ANL34" s="123"/>
      <c r="ANM34" s="123"/>
      <c r="ANN34" s="123"/>
      <c r="ANO34" s="123"/>
      <c r="ANP34" s="123"/>
      <c r="ANQ34" s="123"/>
      <c r="ANR34" s="123"/>
      <c r="ANS34" s="123"/>
      <c r="ANT34" s="123"/>
      <c r="ANU34" s="123"/>
      <c r="ANV34" s="123"/>
      <c r="ANW34" s="123"/>
      <c r="ANX34" s="123"/>
      <c r="ANY34" s="123"/>
      <c r="ANZ34" s="123"/>
      <c r="AOA34" s="123"/>
      <c r="AOB34" s="123"/>
      <c r="AOC34" s="123"/>
      <c r="AOD34" s="123"/>
      <c r="AOE34" s="123"/>
      <c r="AOF34" s="123"/>
      <c r="AOG34" s="123"/>
      <c r="AOH34" s="123"/>
      <c r="AOI34" s="123"/>
      <c r="AOJ34" s="123"/>
      <c r="AOK34" s="123"/>
      <c r="AOL34" s="123"/>
      <c r="AOM34" s="123"/>
      <c r="AON34" s="123"/>
      <c r="AOO34" s="123"/>
      <c r="AOP34" s="123"/>
      <c r="AOQ34" s="123"/>
      <c r="AOR34" s="123"/>
      <c r="AOS34" s="123"/>
      <c r="AOT34" s="123"/>
      <c r="AOU34" s="123"/>
      <c r="AOV34" s="123"/>
      <c r="AOW34" s="123"/>
      <c r="AOX34" s="123"/>
      <c r="AOY34" s="123"/>
      <c r="AOZ34" s="123"/>
      <c r="APA34" s="123"/>
      <c r="APB34" s="123"/>
      <c r="APC34" s="123"/>
      <c r="APD34" s="123"/>
      <c r="APE34" s="123"/>
      <c r="APF34" s="123"/>
      <c r="APG34" s="123"/>
      <c r="APH34" s="123"/>
      <c r="API34" s="123"/>
      <c r="APJ34" s="123"/>
      <c r="APK34" s="123"/>
      <c r="APL34" s="123"/>
      <c r="APM34" s="123"/>
      <c r="APN34" s="123"/>
      <c r="APO34" s="123"/>
      <c r="APP34" s="123"/>
      <c r="APQ34" s="123"/>
      <c r="APR34" s="123"/>
      <c r="APS34" s="123"/>
      <c r="APT34" s="123"/>
      <c r="APU34" s="123"/>
      <c r="APV34" s="123"/>
      <c r="APW34" s="123"/>
      <c r="APX34" s="123"/>
      <c r="APY34" s="123"/>
      <c r="APZ34" s="123"/>
      <c r="AQA34" s="123"/>
      <c r="AQB34" s="123"/>
      <c r="AQC34" s="123"/>
      <c r="AQD34" s="123"/>
      <c r="AQE34" s="123"/>
      <c r="AQF34" s="123"/>
      <c r="AQG34" s="123"/>
      <c r="AQH34" s="123"/>
      <c r="AQI34" s="123"/>
      <c r="AQJ34" s="123"/>
      <c r="AQK34" s="123"/>
      <c r="AQL34" s="123"/>
      <c r="AQM34" s="123"/>
      <c r="AQN34" s="123"/>
      <c r="AQO34" s="123"/>
      <c r="AQP34" s="123"/>
      <c r="AQQ34" s="123"/>
      <c r="AQR34" s="123"/>
      <c r="AQS34" s="123"/>
      <c r="AQT34" s="123"/>
      <c r="AQU34" s="123"/>
      <c r="AQV34" s="123"/>
      <c r="AQW34" s="123"/>
      <c r="AQX34" s="123"/>
      <c r="AQY34" s="123"/>
      <c r="AQZ34" s="123"/>
      <c r="ARA34" s="123"/>
      <c r="ARB34" s="123"/>
      <c r="ARC34" s="123"/>
      <c r="ARD34" s="123"/>
      <c r="ARE34" s="123"/>
      <c r="ARF34" s="123"/>
      <c r="ARG34" s="123"/>
      <c r="ARH34" s="123"/>
      <c r="ARI34" s="123"/>
      <c r="ARJ34" s="123"/>
      <c r="ARK34" s="123"/>
      <c r="ARL34" s="123"/>
      <c r="ARM34" s="123"/>
      <c r="ARN34" s="123"/>
      <c r="ARO34" s="123"/>
      <c r="ARP34" s="123"/>
      <c r="ARQ34" s="123"/>
      <c r="ARR34" s="123"/>
      <c r="ARS34" s="123"/>
      <c r="ART34" s="123"/>
      <c r="ARU34" s="123"/>
      <c r="ARV34" s="123"/>
      <c r="ARW34" s="123"/>
      <c r="ARX34" s="123"/>
      <c r="ARY34" s="123"/>
      <c r="ARZ34" s="123"/>
      <c r="ASA34" s="123"/>
      <c r="ASB34" s="123"/>
      <c r="ASC34" s="123"/>
      <c r="ASD34" s="123"/>
      <c r="ASE34" s="123"/>
      <c r="ASF34" s="123"/>
      <c r="ASG34" s="123"/>
      <c r="ASH34" s="123"/>
      <c r="ASI34" s="123"/>
      <c r="ASJ34" s="123"/>
      <c r="ASK34" s="123"/>
      <c r="ASL34" s="123"/>
      <c r="ASM34" s="123"/>
      <c r="ASN34" s="123"/>
      <c r="ASO34" s="123"/>
      <c r="ASP34" s="123"/>
      <c r="ASQ34" s="123"/>
      <c r="ASR34" s="123"/>
      <c r="ASS34" s="123"/>
      <c r="AST34" s="123"/>
      <c r="ASU34" s="123"/>
      <c r="ASV34" s="123"/>
      <c r="ASW34" s="123"/>
      <c r="ASX34" s="123"/>
      <c r="ASY34" s="123"/>
      <c r="ASZ34" s="123"/>
      <c r="ATA34" s="123"/>
      <c r="ATB34" s="123"/>
      <c r="ATC34" s="123"/>
      <c r="ATD34" s="123"/>
      <c r="ATE34" s="123"/>
      <c r="ATF34" s="123"/>
      <c r="ATG34" s="123"/>
      <c r="ATH34" s="123"/>
      <c r="ATI34" s="123"/>
      <c r="ATJ34" s="123"/>
      <c r="ATK34" s="123"/>
      <c r="ATL34" s="123"/>
      <c r="ATM34" s="123"/>
      <c r="ATN34" s="123"/>
      <c r="ATO34" s="123"/>
      <c r="ATP34" s="123"/>
      <c r="ATQ34" s="123"/>
      <c r="ATR34" s="123"/>
      <c r="ATS34" s="123"/>
      <c r="ATT34" s="123"/>
      <c r="ATU34" s="123"/>
      <c r="ATV34" s="123"/>
      <c r="ATW34" s="123"/>
      <c r="ATX34" s="123"/>
      <c r="ATY34" s="123"/>
      <c r="ATZ34" s="123"/>
      <c r="AUA34" s="123"/>
      <c r="AUB34" s="123"/>
      <c r="AUC34" s="123"/>
      <c r="AUD34" s="123"/>
      <c r="AUE34" s="123"/>
      <c r="AUF34" s="123"/>
      <c r="AUG34" s="123"/>
      <c r="AUH34" s="123"/>
      <c r="AUI34" s="123"/>
      <c r="AUJ34" s="123"/>
      <c r="AUK34" s="123"/>
      <c r="AUL34" s="123"/>
      <c r="AUM34" s="123"/>
      <c r="AUN34" s="123"/>
      <c r="AUO34" s="123"/>
      <c r="AUP34" s="123"/>
      <c r="AUQ34" s="123"/>
      <c r="AUR34" s="123"/>
      <c r="AUS34" s="123"/>
      <c r="AUT34" s="123"/>
      <c r="AUU34" s="123"/>
      <c r="AUV34" s="123"/>
      <c r="AUW34" s="123"/>
      <c r="AUX34" s="123"/>
      <c r="AUY34" s="123"/>
      <c r="AUZ34" s="123"/>
      <c r="AVA34" s="123"/>
      <c r="AVB34" s="123"/>
      <c r="AVC34" s="123"/>
      <c r="AVD34" s="123"/>
      <c r="AVE34" s="123"/>
      <c r="AVF34" s="123"/>
      <c r="AVG34" s="123"/>
      <c r="AVH34" s="123"/>
      <c r="AVI34" s="123"/>
      <c r="AVJ34" s="123"/>
      <c r="AVK34" s="123"/>
      <c r="AVL34" s="123"/>
      <c r="AVM34" s="123"/>
      <c r="AVN34" s="123"/>
      <c r="AVO34" s="123"/>
      <c r="AVP34" s="123"/>
      <c r="AVQ34" s="123"/>
      <c r="AVR34" s="123"/>
      <c r="AVS34" s="123"/>
      <c r="AVT34" s="123"/>
      <c r="AVU34" s="123"/>
      <c r="AVV34" s="123"/>
      <c r="AVW34" s="123"/>
      <c r="AVX34" s="123"/>
      <c r="AVY34" s="123"/>
      <c r="AVZ34" s="123"/>
      <c r="AWA34" s="123"/>
      <c r="AWB34" s="123"/>
      <c r="AWC34" s="123"/>
      <c r="AWD34" s="123"/>
      <c r="AWE34" s="123"/>
      <c r="AWF34" s="123"/>
      <c r="AWG34" s="123"/>
      <c r="AWH34" s="123"/>
      <c r="AWI34" s="123"/>
      <c r="AWJ34" s="123"/>
      <c r="AWK34" s="123"/>
      <c r="AWL34" s="123"/>
      <c r="AWM34" s="123"/>
      <c r="AWN34" s="123"/>
      <c r="AWO34" s="123"/>
      <c r="AWP34" s="123"/>
      <c r="AWQ34" s="123"/>
      <c r="AWR34" s="123"/>
      <c r="AWS34" s="123"/>
      <c r="AWT34" s="123"/>
      <c r="AWU34" s="123"/>
      <c r="AWV34" s="123"/>
      <c r="AWW34" s="123"/>
      <c r="AWX34" s="123"/>
      <c r="AWY34" s="123"/>
      <c r="AWZ34" s="123"/>
      <c r="AXA34" s="123"/>
      <c r="AXB34" s="123"/>
      <c r="AXC34" s="123"/>
      <c r="AXD34" s="123"/>
      <c r="AXE34" s="123"/>
      <c r="AXF34" s="123"/>
      <c r="AXG34" s="123"/>
      <c r="AXH34" s="123"/>
      <c r="AXI34" s="123"/>
      <c r="AXJ34" s="123"/>
      <c r="AXK34" s="123"/>
      <c r="AXL34" s="123"/>
      <c r="AXM34" s="123"/>
      <c r="AXN34" s="123"/>
      <c r="AXO34" s="123"/>
      <c r="AXP34" s="123"/>
      <c r="AXQ34" s="123"/>
      <c r="AXR34" s="123"/>
      <c r="AXS34" s="123"/>
      <c r="AXT34" s="123"/>
      <c r="AXU34" s="123"/>
      <c r="AXV34" s="123"/>
      <c r="AXW34" s="123"/>
      <c r="AXX34" s="123"/>
      <c r="AXY34" s="123"/>
      <c r="AXZ34" s="123"/>
      <c r="AYA34" s="123"/>
      <c r="AYB34" s="123"/>
      <c r="AYC34" s="123"/>
      <c r="AYD34" s="123"/>
      <c r="AYE34" s="123"/>
      <c r="AYF34" s="123"/>
      <c r="AYG34" s="123"/>
      <c r="AYH34" s="123"/>
      <c r="AYI34" s="123"/>
      <c r="AYJ34" s="123"/>
      <c r="AYK34" s="123"/>
      <c r="AYL34" s="123"/>
      <c r="AYM34" s="123"/>
      <c r="AYN34" s="123"/>
      <c r="AYO34" s="123"/>
      <c r="AYP34" s="123"/>
      <c r="AYQ34" s="123"/>
      <c r="AYR34" s="123"/>
      <c r="AYS34" s="123"/>
      <c r="AYT34" s="123"/>
      <c r="AYU34" s="123"/>
      <c r="AYV34" s="123"/>
      <c r="AYW34" s="123"/>
      <c r="AYX34" s="123"/>
      <c r="AYY34" s="123"/>
      <c r="AYZ34" s="123"/>
      <c r="AZA34" s="123"/>
      <c r="AZB34" s="123"/>
      <c r="AZC34" s="123"/>
      <c r="AZD34" s="123"/>
      <c r="AZE34" s="123"/>
      <c r="AZF34" s="123"/>
      <c r="AZG34" s="123"/>
      <c r="AZH34" s="123"/>
      <c r="AZI34" s="123"/>
      <c r="AZJ34" s="123"/>
      <c r="AZK34" s="123"/>
      <c r="AZL34" s="123"/>
      <c r="AZM34" s="123"/>
      <c r="AZN34" s="123"/>
      <c r="AZO34" s="123"/>
      <c r="AZP34" s="123"/>
      <c r="AZQ34" s="123"/>
      <c r="AZR34" s="123"/>
      <c r="AZS34" s="123"/>
      <c r="AZT34" s="123"/>
      <c r="AZU34" s="123"/>
      <c r="AZV34" s="123"/>
      <c r="AZW34" s="123"/>
      <c r="AZX34" s="123"/>
      <c r="AZY34" s="123"/>
      <c r="AZZ34" s="123"/>
      <c r="BAA34" s="123"/>
      <c r="BAB34" s="123"/>
      <c r="BAC34" s="123"/>
      <c r="BAD34" s="123"/>
      <c r="BAE34" s="123"/>
      <c r="BAF34" s="123"/>
      <c r="BAG34" s="123"/>
      <c r="BAH34" s="123"/>
      <c r="BAI34" s="123"/>
      <c r="BAJ34" s="123"/>
      <c r="BAK34" s="123"/>
      <c r="BAL34" s="123"/>
      <c r="BAM34" s="123"/>
      <c r="BAN34" s="123"/>
      <c r="BAO34" s="123"/>
      <c r="BAP34" s="123"/>
      <c r="BAQ34" s="123"/>
      <c r="BAR34" s="123"/>
      <c r="BAS34" s="123"/>
      <c r="BAT34" s="123"/>
      <c r="BAU34" s="123"/>
      <c r="BAV34" s="123"/>
      <c r="BAW34" s="123"/>
      <c r="BAX34" s="123"/>
      <c r="BAY34" s="123"/>
      <c r="BAZ34" s="123"/>
      <c r="BBA34" s="123"/>
      <c r="BBB34" s="123"/>
      <c r="BBC34" s="123"/>
      <c r="BBD34" s="123"/>
      <c r="BBE34" s="123"/>
      <c r="BBF34" s="123"/>
      <c r="BBG34" s="123"/>
      <c r="BBH34" s="123"/>
      <c r="BBI34" s="123"/>
      <c r="BBJ34" s="123"/>
      <c r="BBK34" s="123"/>
      <c r="BBL34" s="123"/>
      <c r="BBM34" s="123"/>
      <c r="BBN34" s="123"/>
      <c r="BBO34" s="123"/>
      <c r="BBP34" s="123"/>
      <c r="BBQ34" s="123"/>
      <c r="BBR34" s="123"/>
      <c r="BBS34" s="123"/>
      <c r="BBT34" s="123"/>
      <c r="BBU34" s="123"/>
      <c r="BBV34" s="123"/>
      <c r="BBW34" s="123"/>
      <c r="BBX34" s="123"/>
      <c r="BBY34" s="123"/>
      <c r="BBZ34" s="123"/>
      <c r="BCA34" s="123"/>
      <c r="BCB34" s="123"/>
      <c r="BCC34" s="123"/>
      <c r="BCD34" s="123"/>
      <c r="BCE34" s="123"/>
      <c r="BCF34" s="123"/>
      <c r="BCG34" s="123"/>
      <c r="BCH34" s="123"/>
      <c r="BCI34" s="123"/>
      <c r="BCJ34" s="123"/>
      <c r="BCK34" s="123"/>
      <c r="BCL34" s="123"/>
      <c r="BCM34" s="123"/>
      <c r="BCN34" s="123"/>
      <c r="BCO34" s="123"/>
      <c r="BCP34" s="123"/>
      <c r="BCQ34" s="123"/>
      <c r="BCR34" s="123"/>
      <c r="BCS34" s="123"/>
      <c r="BCT34" s="123"/>
      <c r="BCU34" s="123"/>
      <c r="BCV34" s="123"/>
      <c r="BCW34" s="123"/>
      <c r="BCX34" s="123"/>
      <c r="BCY34" s="123"/>
      <c r="BCZ34" s="123"/>
      <c r="BDA34" s="123"/>
      <c r="BDB34" s="123"/>
      <c r="BDC34" s="123"/>
      <c r="BDD34" s="123"/>
      <c r="BDE34" s="123"/>
      <c r="BDF34" s="123"/>
      <c r="BDG34" s="123"/>
      <c r="BDH34" s="123"/>
      <c r="BDI34" s="123"/>
      <c r="BDJ34" s="123"/>
      <c r="BDK34" s="123"/>
      <c r="BDL34" s="123"/>
      <c r="BDM34" s="123"/>
      <c r="BDN34" s="123"/>
      <c r="BDO34" s="123"/>
      <c r="BDP34" s="123"/>
      <c r="BDQ34" s="123"/>
      <c r="BDR34" s="123"/>
      <c r="BDS34" s="123"/>
      <c r="BDT34" s="123"/>
      <c r="BDU34" s="123"/>
      <c r="BDV34" s="123"/>
      <c r="BDW34" s="123"/>
      <c r="BDX34" s="123"/>
      <c r="BDY34" s="123"/>
      <c r="BDZ34" s="123"/>
      <c r="BEA34" s="123"/>
      <c r="BEB34" s="123"/>
      <c r="BEC34" s="123"/>
      <c r="BED34" s="123"/>
      <c r="BEE34" s="123"/>
      <c r="BEF34" s="123"/>
      <c r="BEG34" s="123"/>
      <c r="BEH34" s="123"/>
      <c r="BEI34" s="123"/>
      <c r="BEJ34" s="123"/>
      <c r="BEK34" s="123"/>
      <c r="BEL34" s="123"/>
      <c r="BEM34" s="123"/>
      <c r="BEN34" s="123"/>
      <c r="BEO34" s="123"/>
      <c r="BEP34" s="123"/>
      <c r="BEQ34" s="123"/>
      <c r="BER34" s="123"/>
      <c r="BES34" s="123"/>
      <c r="BET34" s="123"/>
      <c r="BEU34" s="123"/>
      <c r="BEV34" s="123"/>
      <c r="BEW34" s="123"/>
      <c r="BEX34" s="123"/>
      <c r="BEY34" s="123"/>
      <c r="BEZ34" s="123"/>
      <c r="BFA34" s="123"/>
      <c r="BFB34" s="123"/>
      <c r="BFC34" s="123"/>
      <c r="BFD34" s="123"/>
      <c r="BFE34" s="123"/>
      <c r="BFF34" s="123"/>
      <c r="BFG34" s="123"/>
      <c r="BFH34" s="123"/>
      <c r="BFI34" s="123"/>
      <c r="BFJ34" s="123"/>
      <c r="BFK34" s="123"/>
      <c r="BFL34" s="123"/>
      <c r="BFM34" s="123"/>
      <c r="BFN34" s="123"/>
      <c r="BFO34" s="123"/>
      <c r="BFP34" s="123"/>
      <c r="BFQ34" s="123"/>
      <c r="BFR34" s="123"/>
      <c r="BFS34" s="123"/>
      <c r="BFT34" s="123"/>
      <c r="BFU34" s="123"/>
      <c r="BFV34" s="123"/>
      <c r="BFW34" s="123"/>
      <c r="BFX34" s="123"/>
      <c r="BFY34" s="123"/>
      <c r="BFZ34" s="123"/>
      <c r="BGA34" s="123"/>
      <c r="BGB34" s="123"/>
      <c r="BGC34" s="123"/>
      <c r="BGD34" s="123"/>
      <c r="BGE34" s="123"/>
      <c r="BGF34" s="123"/>
      <c r="BGG34" s="123"/>
      <c r="BGH34" s="123"/>
      <c r="BGI34" s="123"/>
      <c r="BGJ34" s="123"/>
      <c r="BGK34" s="123"/>
      <c r="BGL34" s="123"/>
      <c r="BGM34" s="123"/>
      <c r="BGN34" s="123"/>
      <c r="BGO34" s="123"/>
      <c r="BGP34" s="123"/>
      <c r="BGQ34" s="123"/>
      <c r="BGR34" s="123"/>
      <c r="BGS34" s="123"/>
      <c r="BGT34" s="123"/>
      <c r="BGU34" s="123"/>
      <c r="BGV34" s="123"/>
      <c r="BGW34" s="123"/>
      <c r="BGX34" s="123"/>
      <c r="BGY34" s="123"/>
      <c r="BGZ34" s="123"/>
      <c r="BHA34" s="123"/>
      <c r="BHB34" s="123"/>
      <c r="BHC34" s="123"/>
      <c r="BHD34" s="123"/>
      <c r="BHE34" s="123"/>
      <c r="BHF34" s="123"/>
      <c r="BHG34" s="123"/>
      <c r="BHH34" s="123"/>
      <c r="BHI34" s="123"/>
      <c r="BHJ34" s="123"/>
      <c r="BHK34" s="123"/>
      <c r="BHL34" s="123"/>
      <c r="BHM34" s="123"/>
      <c r="BHN34" s="123"/>
      <c r="BHO34" s="123"/>
      <c r="BHP34" s="123"/>
      <c r="BHQ34" s="123"/>
      <c r="BHR34" s="123"/>
      <c r="BHS34" s="123"/>
      <c r="BHT34" s="123"/>
      <c r="BHU34" s="123"/>
      <c r="BHV34" s="123"/>
      <c r="BHW34" s="123"/>
      <c r="BHX34" s="123"/>
      <c r="BHY34" s="123"/>
      <c r="BHZ34" s="123"/>
      <c r="BIA34" s="123"/>
      <c r="BIB34" s="123"/>
      <c r="BIC34" s="123"/>
      <c r="BID34" s="123"/>
      <c r="BIE34" s="123"/>
      <c r="BIF34" s="123"/>
      <c r="BIG34" s="123"/>
      <c r="BIH34" s="123"/>
      <c r="BII34" s="123"/>
      <c r="BIJ34" s="123"/>
      <c r="BIK34" s="123"/>
      <c r="BIL34" s="123"/>
      <c r="BIM34" s="123"/>
      <c r="BIN34" s="123"/>
      <c r="BIO34" s="123"/>
      <c r="BIP34" s="123"/>
      <c r="BIQ34" s="123"/>
      <c r="BIR34" s="123"/>
      <c r="BIS34" s="123"/>
      <c r="BIT34" s="123"/>
      <c r="BIU34" s="123"/>
      <c r="BIV34" s="123"/>
      <c r="BIW34" s="123"/>
      <c r="BIX34" s="123"/>
      <c r="BIY34" s="123"/>
      <c r="BIZ34" s="123"/>
      <c r="BJA34" s="123"/>
      <c r="BJB34" s="123"/>
      <c r="BJC34" s="123"/>
      <c r="BJD34" s="123"/>
      <c r="BJE34" s="123"/>
      <c r="BJF34" s="123"/>
      <c r="BJG34" s="123"/>
      <c r="BJH34" s="123"/>
      <c r="BJI34" s="123"/>
      <c r="BJJ34" s="123"/>
      <c r="BJK34" s="123"/>
      <c r="BJL34" s="123"/>
      <c r="BJM34" s="123"/>
      <c r="BJN34" s="123"/>
      <c r="BJO34" s="123"/>
      <c r="BJP34" s="123"/>
      <c r="BJQ34" s="123"/>
      <c r="BJR34" s="123"/>
      <c r="BJS34" s="123"/>
      <c r="BJT34" s="123"/>
      <c r="BJU34" s="123"/>
      <c r="BJV34" s="123"/>
      <c r="BJW34" s="123"/>
      <c r="BJX34" s="123"/>
      <c r="BJY34" s="123"/>
      <c r="BJZ34" s="123"/>
      <c r="BKA34" s="123"/>
      <c r="BKB34" s="123"/>
      <c r="BKC34" s="123"/>
      <c r="BKD34" s="123"/>
      <c r="BKE34" s="123"/>
      <c r="BKF34" s="123"/>
      <c r="BKG34" s="123"/>
      <c r="BKH34" s="123"/>
      <c r="BKI34" s="123"/>
      <c r="BKJ34" s="123"/>
      <c r="BKK34" s="123"/>
      <c r="BKL34" s="123"/>
      <c r="BKM34" s="123"/>
      <c r="BKN34" s="123"/>
      <c r="BKO34" s="123"/>
      <c r="BKP34" s="123"/>
      <c r="BKQ34" s="123"/>
      <c r="BKR34" s="123"/>
      <c r="BKS34" s="123"/>
      <c r="BKT34" s="123"/>
      <c r="BKU34" s="123"/>
      <c r="BKV34" s="123"/>
      <c r="BKW34" s="123"/>
      <c r="BKX34" s="123"/>
      <c r="BKY34" s="123"/>
      <c r="BKZ34" s="123"/>
      <c r="BLA34" s="123"/>
      <c r="BLB34" s="123"/>
      <c r="BLC34" s="123"/>
      <c r="BLD34" s="123"/>
      <c r="BLE34" s="123"/>
      <c r="BLF34" s="123"/>
      <c r="BLG34" s="123"/>
      <c r="BLH34" s="123"/>
      <c r="BLI34" s="123"/>
      <c r="BLJ34" s="123"/>
      <c r="BLK34" s="123"/>
      <c r="BLL34" s="123"/>
      <c r="BLM34" s="123"/>
      <c r="BLN34" s="123"/>
      <c r="BLO34" s="123"/>
      <c r="BLP34" s="123"/>
      <c r="BLQ34" s="123"/>
      <c r="BLR34" s="123"/>
      <c r="BLS34" s="123"/>
      <c r="BLT34" s="123"/>
      <c r="BLU34" s="123"/>
      <c r="BLV34" s="123"/>
      <c r="BLW34" s="123"/>
      <c r="BLX34" s="123"/>
      <c r="BLY34" s="123"/>
      <c r="BLZ34" s="123"/>
      <c r="BMA34" s="123"/>
      <c r="BMB34" s="123"/>
      <c r="BMC34" s="123"/>
      <c r="BMD34" s="123"/>
      <c r="BME34" s="123"/>
      <c r="BMF34" s="123"/>
      <c r="BMG34" s="123"/>
      <c r="BMH34" s="123"/>
      <c r="BMI34" s="123"/>
      <c r="BMJ34" s="123"/>
      <c r="BMK34" s="123"/>
      <c r="BML34" s="123"/>
      <c r="BMM34" s="123"/>
      <c r="BMN34" s="123"/>
      <c r="BMO34" s="123"/>
      <c r="BMP34" s="123"/>
      <c r="BMQ34" s="123"/>
      <c r="BMR34" s="123"/>
      <c r="BMS34" s="123"/>
      <c r="BMT34" s="123"/>
      <c r="BMU34" s="123"/>
      <c r="BMV34" s="123"/>
      <c r="BMW34" s="123"/>
      <c r="BMX34" s="123"/>
      <c r="BMY34" s="123"/>
      <c r="BMZ34" s="123"/>
      <c r="BNA34" s="123"/>
      <c r="BNB34" s="123"/>
      <c r="BNC34" s="123"/>
      <c r="BND34" s="123"/>
      <c r="BNE34" s="123"/>
      <c r="BNF34" s="123"/>
      <c r="BNG34" s="123"/>
      <c r="BNH34" s="123"/>
      <c r="BNI34" s="123"/>
      <c r="BNJ34" s="123"/>
      <c r="BNK34" s="123"/>
      <c r="BNL34" s="123"/>
      <c r="BNM34" s="123"/>
      <c r="BNN34" s="123"/>
      <c r="BNO34" s="123"/>
      <c r="BNP34" s="123"/>
      <c r="BNQ34" s="123"/>
      <c r="BNR34" s="123"/>
      <c r="BNS34" s="123"/>
      <c r="BNT34" s="123"/>
      <c r="BNU34" s="123"/>
      <c r="BNV34" s="123"/>
      <c r="BNW34" s="123"/>
      <c r="BNX34" s="123"/>
      <c r="BNY34" s="123"/>
      <c r="BNZ34" s="123"/>
      <c r="BOA34" s="123"/>
      <c r="BOB34" s="123"/>
      <c r="BOC34" s="123"/>
      <c r="BOD34" s="123"/>
      <c r="BOE34" s="123"/>
      <c r="BOF34" s="123"/>
      <c r="BOG34" s="123"/>
      <c r="BOH34" s="123"/>
      <c r="BOI34" s="123"/>
      <c r="BOJ34" s="123"/>
      <c r="BOK34" s="123"/>
      <c r="BOL34" s="123"/>
      <c r="BOM34" s="123"/>
      <c r="BON34" s="123"/>
      <c r="BOO34" s="123"/>
      <c r="BOP34" s="123"/>
      <c r="BOQ34" s="123"/>
      <c r="BOR34" s="123"/>
      <c r="BOS34" s="123"/>
      <c r="BOT34" s="123"/>
      <c r="BOU34" s="123"/>
      <c r="BOV34" s="123"/>
      <c r="BOW34" s="123"/>
      <c r="BOX34" s="123"/>
      <c r="BOY34" s="123"/>
      <c r="BOZ34" s="123"/>
      <c r="BPA34" s="123"/>
      <c r="BPB34" s="123"/>
      <c r="BPC34" s="123"/>
      <c r="BPD34" s="123"/>
      <c r="BPE34" s="123"/>
      <c r="BPF34" s="123"/>
      <c r="BPG34" s="123"/>
      <c r="BPH34" s="123"/>
      <c r="BPI34" s="123"/>
      <c r="BPJ34" s="123"/>
      <c r="BPK34" s="123"/>
      <c r="BPL34" s="123"/>
      <c r="BPM34" s="123"/>
      <c r="BPN34" s="123"/>
      <c r="BPO34" s="123"/>
      <c r="BPP34" s="123"/>
      <c r="BPQ34" s="123"/>
      <c r="BPR34" s="123"/>
      <c r="BPS34" s="123"/>
      <c r="BPT34" s="123"/>
      <c r="BPU34" s="123"/>
      <c r="BPV34" s="123"/>
      <c r="BPW34" s="123"/>
      <c r="BPX34" s="123"/>
      <c r="BPY34" s="123"/>
      <c r="BPZ34" s="123"/>
      <c r="BQA34" s="123"/>
      <c r="BQB34" s="123"/>
      <c r="BQC34" s="123"/>
      <c r="BQD34" s="123"/>
      <c r="BQE34" s="123"/>
      <c r="BQF34" s="123"/>
      <c r="BQG34" s="123"/>
      <c r="BQH34" s="123"/>
      <c r="BQI34" s="123"/>
      <c r="BQJ34" s="123"/>
      <c r="BQK34" s="123"/>
      <c r="BQL34" s="123"/>
      <c r="BQM34" s="123"/>
      <c r="BQN34" s="123"/>
      <c r="BQO34" s="123"/>
      <c r="BQP34" s="123"/>
      <c r="BQQ34" s="123"/>
      <c r="BQR34" s="123"/>
      <c r="BQS34" s="123"/>
      <c r="BQT34" s="123"/>
      <c r="BQU34" s="123"/>
      <c r="BQV34" s="123"/>
      <c r="BQW34" s="123"/>
      <c r="BQX34" s="123"/>
      <c r="BQY34" s="123"/>
      <c r="BQZ34" s="123"/>
      <c r="BRA34" s="123"/>
      <c r="BRB34" s="123"/>
      <c r="BRC34" s="123"/>
      <c r="BRD34" s="123"/>
      <c r="BRE34" s="123"/>
      <c r="BRF34" s="123"/>
      <c r="BRG34" s="123"/>
      <c r="BRH34" s="123"/>
      <c r="BRI34" s="123"/>
      <c r="BRJ34" s="123"/>
      <c r="BRK34" s="123"/>
      <c r="BRL34" s="123"/>
      <c r="BRM34" s="123"/>
      <c r="BRN34" s="123"/>
      <c r="BRO34" s="123"/>
      <c r="BRP34" s="123"/>
      <c r="BRQ34" s="123"/>
      <c r="BRR34" s="123"/>
      <c r="BRS34" s="123"/>
      <c r="BRT34" s="123"/>
      <c r="BRU34" s="123"/>
      <c r="BRV34" s="123"/>
      <c r="BRW34" s="123"/>
      <c r="BRX34" s="123"/>
      <c r="BRY34" s="123"/>
      <c r="BRZ34" s="123"/>
      <c r="BSA34" s="123"/>
      <c r="BSB34" s="123"/>
      <c r="BSC34" s="123"/>
      <c r="BSD34" s="123"/>
      <c r="BSE34" s="123"/>
      <c r="BSF34" s="123"/>
      <c r="BSG34" s="123"/>
      <c r="BSH34" s="123"/>
      <c r="BSI34" s="123"/>
      <c r="BSJ34" s="123"/>
      <c r="BSK34" s="123"/>
      <c r="BSL34" s="123"/>
      <c r="BSM34" s="123"/>
      <c r="BSN34" s="123"/>
      <c r="BSO34" s="123"/>
      <c r="BSP34" s="123"/>
      <c r="BSQ34" s="123"/>
      <c r="BSR34" s="123"/>
      <c r="BSS34" s="123"/>
      <c r="BST34" s="123"/>
      <c r="BSU34" s="123"/>
      <c r="BSV34" s="123"/>
      <c r="BSW34" s="123"/>
      <c r="BSX34" s="123"/>
      <c r="BSY34" s="123"/>
      <c r="BSZ34" s="123"/>
      <c r="BTA34" s="123"/>
      <c r="BTB34" s="123"/>
      <c r="BTC34" s="123"/>
      <c r="BTD34" s="123"/>
      <c r="BTE34" s="123"/>
      <c r="BTF34" s="123"/>
      <c r="BTG34" s="123"/>
      <c r="BTH34" s="123"/>
      <c r="BTI34" s="123"/>
      <c r="BTJ34" s="123"/>
      <c r="BTK34" s="123"/>
      <c r="BTL34" s="123"/>
      <c r="BTM34" s="123"/>
      <c r="BTN34" s="123"/>
      <c r="BTO34" s="123"/>
      <c r="BTP34" s="123"/>
      <c r="BTQ34" s="123"/>
      <c r="BTR34" s="123"/>
      <c r="BTS34" s="123"/>
      <c r="BTT34" s="123"/>
      <c r="BTU34" s="123"/>
      <c r="BTV34" s="123"/>
      <c r="BTW34" s="123"/>
      <c r="BTX34" s="123"/>
      <c r="BTY34" s="123"/>
      <c r="BTZ34" s="123"/>
      <c r="BUA34" s="123"/>
      <c r="BUB34" s="123"/>
      <c r="BUC34" s="123"/>
      <c r="BUD34" s="123"/>
      <c r="BUE34" s="123"/>
      <c r="BUF34" s="123"/>
      <c r="BUG34" s="123"/>
      <c r="BUH34" s="123"/>
      <c r="BUI34" s="123"/>
      <c r="BUJ34" s="123"/>
      <c r="BUK34" s="123"/>
      <c r="BUL34" s="123"/>
      <c r="BUM34" s="123"/>
      <c r="BUN34" s="123"/>
      <c r="BUO34" s="123"/>
      <c r="BUP34" s="123"/>
      <c r="BUQ34" s="123"/>
    </row>
    <row r="35" spans="1:1915" s="154" customFormat="1" x14ac:dyDescent="0.2">
      <c r="A35" s="146" t="s">
        <v>1387</v>
      </c>
      <c r="B35" s="146" t="s">
        <v>1386</v>
      </c>
      <c r="C35" s="147">
        <v>21.1</v>
      </c>
      <c r="D35" s="148">
        <v>5.6406099999999997</v>
      </c>
      <c r="E35" s="148">
        <v>5.6406099999999997</v>
      </c>
      <c r="F35" s="147">
        <v>1</v>
      </c>
      <c r="G35" s="148">
        <f t="shared" si="0"/>
        <v>5.6406099999999997</v>
      </c>
      <c r="H35" s="147">
        <v>1.75</v>
      </c>
      <c r="I35" s="148">
        <f t="shared" si="1"/>
        <v>9.8710699999999996</v>
      </c>
      <c r="J35" s="149" t="s">
        <v>1268</v>
      </c>
      <c r="K35" s="146" t="s">
        <v>1270</v>
      </c>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c r="CD35" s="123"/>
      <c r="CE35" s="123"/>
      <c r="CF35" s="123"/>
      <c r="CG35" s="123"/>
      <c r="CH35" s="123"/>
      <c r="CI35" s="123"/>
      <c r="CJ35" s="123"/>
      <c r="CK35" s="123"/>
      <c r="CL35" s="123"/>
      <c r="CM35" s="123"/>
      <c r="CN35" s="123"/>
      <c r="CO35" s="123"/>
      <c r="CP35" s="123"/>
      <c r="CQ35" s="123"/>
      <c r="CR35" s="123"/>
      <c r="CS35" s="123"/>
      <c r="CT35" s="123"/>
      <c r="CU35" s="123"/>
      <c r="CV35" s="123"/>
      <c r="CW35" s="123"/>
      <c r="CX35" s="123"/>
      <c r="CY35" s="123"/>
      <c r="CZ35" s="123"/>
      <c r="DA35" s="123"/>
      <c r="DB35" s="123"/>
      <c r="DC35" s="123"/>
      <c r="DD35" s="123"/>
      <c r="DE35" s="123"/>
      <c r="DF35" s="123"/>
      <c r="DG35" s="123"/>
      <c r="DH35" s="123"/>
      <c r="DI35" s="123"/>
      <c r="DJ35" s="123"/>
      <c r="DK35" s="123"/>
      <c r="DL35" s="123"/>
      <c r="DM35" s="123"/>
      <c r="DN35" s="123"/>
      <c r="DO35" s="123"/>
      <c r="DP35" s="123"/>
      <c r="DQ35" s="123"/>
      <c r="DR35" s="123"/>
      <c r="DS35" s="123"/>
      <c r="DT35" s="123"/>
      <c r="DU35" s="123"/>
      <c r="DV35" s="123"/>
      <c r="DW35" s="123"/>
      <c r="DX35" s="123"/>
      <c r="DY35" s="123"/>
      <c r="DZ35" s="123"/>
      <c r="EA35" s="123"/>
      <c r="EB35" s="123"/>
      <c r="EC35" s="123"/>
      <c r="ED35" s="123"/>
      <c r="EE35" s="123"/>
      <c r="EF35" s="123"/>
      <c r="EG35" s="123"/>
      <c r="EH35" s="123"/>
      <c r="EI35" s="123"/>
      <c r="EJ35" s="123"/>
      <c r="EK35" s="123"/>
      <c r="EL35" s="123"/>
      <c r="EM35" s="123"/>
      <c r="EN35" s="123"/>
      <c r="EO35" s="123"/>
      <c r="EP35" s="123"/>
      <c r="EQ35" s="123"/>
      <c r="ER35" s="123"/>
      <c r="ES35" s="123"/>
      <c r="ET35" s="123"/>
      <c r="EU35" s="123"/>
      <c r="EV35" s="123"/>
      <c r="EW35" s="123"/>
      <c r="EX35" s="123"/>
      <c r="EY35" s="123"/>
      <c r="EZ35" s="123"/>
      <c r="FA35" s="123"/>
      <c r="FB35" s="123"/>
      <c r="FC35" s="123"/>
      <c r="FD35" s="123"/>
      <c r="FE35" s="123"/>
      <c r="FF35" s="123"/>
      <c r="FG35" s="123"/>
      <c r="FH35" s="123"/>
      <c r="FI35" s="123"/>
      <c r="FJ35" s="123"/>
      <c r="FK35" s="123"/>
      <c r="FL35" s="123"/>
      <c r="FM35" s="123"/>
      <c r="FN35" s="123"/>
      <c r="FO35" s="123"/>
      <c r="FP35" s="123"/>
      <c r="FQ35" s="123"/>
      <c r="FR35" s="123"/>
      <c r="FS35" s="123"/>
      <c r="FT35" s="123"/>
      <c r="FU35" s="123"/>
      <c r="FV35" s="123"/>
      <c r="FW35" s="123"/>
      <c r="FX35" s="123"/>
      <c r="FY35" s="123"/>
      <c r="FZ35" s="123"/>
      <c r="GA35" s="123"/>
      <c r="GB35" s="123"/>
      <c r="GC35" s="123"/>
      <c r="GD35" s="123"/>
      <c r="GE35" s="123"/>
      <c r="GF35" s="123"/>
      <c r="GG35" s="123"/>
      <c r="GH35" s="123"/>
      <c r="GI35" s="123"/>
      <c r="GJ35" s="123"/>
      <c r="GK35" s="123"/>
      <c r="GL35" s="123"/>
      <c r="GM35" s="123"/>
      <c r="GN35" s="123"/>
      <c r="GO35" s="123"/>
      <c r="GP35" s="123"/>
      <c r="GQ35" s="123"/>
      <c r="GR35" s="123"/>
      <c r="GS35" s="123"/>
      <c r="GT35" s="123"/>
      <c r="GU35" s="123"/>
      <c r="GV35" s="123"/>
      <c r="GW35" s="123"/>
      <c r="GX35" s="123"/>
      <c r="GY35" s="123"/>
      <c r="GZ35" s="123"/>
      <c r="HA35" s="123"/>
      <c r="HB35" s="123"/>
      <c r="HC35" s="123"/>
      <c r="HD35" s="123"/>
      <c r="HE35" s="123"/>
      <c r="HF35" s="123"/>
      <c r="HG35" s="123"/>
      <c r="HH35" s="123"/>
      <c r="HI35" s="123"/>
      <c r="HJ35" s="123"/>
      <c r="HK35" s="123"/>
      <c r="HL35" s="123"/>
      <c r="HM35" s="123"/>
      <c r="HN35" s="123"/>
      <c r="HO35" s="123"/>
      <c r="HP35" s="123"/>
      <c r="HQ35" s="123"/>
      <c r="HR35" s="123"/>
      <c r="HS35" s="123"/>
      <c r="HT35" s="123"/>
      <c r="HU35" s="123"/>
      <c r="HV35" s="123"/>
      <c r="HW35" s="123"/>
      <c r="HX35" s="123"/>
      <c r="HY35" s="123"/>
      <c r="HZ35" s="123"/>
      <c r="IA35" s="123"/>
      <c r="IB35" s="123"/>
      <c r="IC35" s="123"/>
      <c r="ID35" s="123"/>
      <c r="IE35" s="123"/>
      <c r="IF35" s="123"/>
      <c r="IG35" s="123"/>
      <c r="IH35" s="123"/>
      <c r="II35" s="123"/>
      <c r="IJ35" s="123"/>
      <c r="IK35" s="123"/>
      <c r="IL35" s="123"/>
      <c r="IM35" s="123"/>
      <c r="IN35" s="123"/>
      <c r="IO35" s="123"/>
      <c r="IP35" s="123"/>
      <c r="IQ35" s="123"/>
      <c r="IR35" s="123"/>
      <c r="IS35" s="123"/>
      <c r="IT35" s="123"/>
      <c r="IU35" s="123"/>
      <c r="IV35" s="123"/>
      <c r="IW35" s="123"/>
      <c r="IX35" s="123"/>
      <c r="IY35" s="123"/>
      <c r="IZ35" s="123"/>
      <c r="JA35" s="123"/>
      <c r="JB35" s="123"/>
      <c r="JC35" s="123"/>
      <c r="JD35" s="123"/>
      <c r="JE35" s="123"/>
      <c r="JF35" s="123"/>
      <c r="JG35" s="123"/>
      <c r="JH35" s="123"/>
      <c r="JI35" s="123"/>
      <c r="JJ35" s="123"/>
      <c r="JK35" s="123"/>
      <c r="JL35" s="123"/>
      <c r="JM35" s="123"/>
      <c r="JN35" s="123"/>
      <c r="JO35" s="123"/>
      <c r="JP35" s="123"/>
      <c r="JQ35" s="123"/>
      <c r="JR35" s="123"/>
      <c r="JS35" s="123"/>
      <c r="JT35" s="123"/>
      <c r="JU35" s="123"/>
      <c r="JV35" s="123"/>
      <c r="JW35" s="123"/>
      <c r="JX35" s="123"/>
      <c r="JY35" s="123"/>
      <c r="JZ35" s="123"/>
      <c r="KA35" s="123"/>
      <c r="KB35" s="123"/>
      <c r="KC35" s="123"/>
      <c r="KD35" s="123"/>
      <c r="KE35" s="123"/>
      <c r="KF35" s="123"/>
      <c r="KG35" s="123"/>
      <c r="KH35" s="123"/>
      <c r="KI35" s="123"/>
      <c r="KJ35" s="123"/>
      <c r="KK35" s="123"/>
      <c r="KL35" s="123"/>
      <c r="KM35" s="123"/>
      <c r="KN35" s="123"/>
      <c r="KO35" s="123"/>
      <c r="KP35" s="123"/>
      <c r="KQ35" s="123"/>
      <c r="KR35" s="123"/>
      <c r="KS35" s="123"/>
      <c r="KT35" s="123"/>
      <c r="KU35" s="123"/>
      <c r="KV35" s="123"/>
      <c r="KW35" s="123"/>
      <c r="KX35" s="123"/>
      <c r="KY35" s="123"/>
      <c r="KZ35" s="123"/>
      <c r="LA35" s="123"/>
      <c r="LB35" s="123"/>
      <c r="LC35" s="123"/>
      <c r="LD35" s="123"/>
      <c r="LE35" s="123"/>
      <c r="LF35" s="123"/>
      <c r="LG35" s="123"/>
      <c r="LH35" s="123"/>
      <c r="LI35" s="123"/>
      <c r="LJ35" s="123"/>
      <c r="LK35" s="123"/>
      <c r="LL35" s="123"/>
      <c r="LM35" s="123"/>
      <c r="LN35" s="123"/>
      <c r="LO35" s="123"/>
      <c r="LP35" s="123"/>
      <c r="LQ35" s="123"/>
      <c r="LR35" s="123"/>
      <c r="LS35" s="123"/>
      <c r="LT35" s="123"/>
      <c r="LU35" s="123"/>
      <c r="LV35" s="123"/>
      <c r="LW35" s="123"/>
      <c r="LX35" s="123"/>
      <c r="LY35" s="123"/>
      <c r="LZ35" s="123"/>
      <c r="MA35" s="123"/>
      <c r="MB35" s="123"/>
      <c r="MC35" s="123"/>
      <c r="MD35" s="123"/>
      <c r="ME35" s="123"/>
      <c r="MF35" s="123"/>
      <c r="MG35" s="123"/>
      <c r="MH35" s="123"/>
      <c r="MI35" s="123"/>
      <c r="MJ35" s="123"/>
      <c r="MK35" s="123"/>
      <c r="ML35" s="123"/>
      <c r="MM35" s="123"/>
      <c r="MN35" s="123"/>
      <c r="MO35" s="123"/>
      <c r="MP35" s="123"/>
      <c r="MQ35" s="123"/>
      <c r="MR35" s="123"/>
      <c r="MS35" s="123"/>
      <c r="MT35" s="123"/>
      <c r="MU35" s="123"/>
      <c r="MV35" s="123"/>
      <c r="MW35" s="123"/>
      <c r="MX35" s="123"/>
      <c r="MY35" s="123"/>
      <c r="MZ35" s="123"/>
      <c r="NA35" s="123"/>
      <c r="NB35" s="123"/>
      <c r="NC35" s="123"/>
      <c r="ND35" s="123"/>
      <c r="NE35" s="123"/>
      <c r="NF35" s="123"/>
      <c r="NG35" s="123"/>
      <c r="NH35" s="123"/>
      <c r="NI35" s="123"/>
      <c r="NJ35" s="123"/>
      <c r="NK35" s="123"/>
      <c r="NL35" s="123"/>
      <c r="NM35" s="123"/>
      <c r="NN35" s="123"/>
      <c r="NO35" s="123"/>
      <c r="NP35" s="123"/>
      <c r="NQ35" s="123"/>
      <c r="NR35" s="123"/>
      <c r="NS35" s="123"/>
      <c r="NT35" s="123"/>
      <c r="NU35" s="123"/>
      <c r="NV35" s="123"/>
      <c r="NW35" s="123"/>
      <c r="NX35" s="123"/>
      <c r="NY35" s="123"/>
      <c r="NZ35" s="123"/>
      <c r="OA35" s="123"/>
      <c r="OB35" s="123"/>
      <c r="OC35" s="123"/>
      <c r="OD35" s="123"/>
      <c r="OE35" s="123"/>
      <c r="OF35" s="123"/>
      <c r="OG35" s="123"/>
      <c r="OH35" s="123"/>
      <c r="OI35" s="123"/>
      <c r="OJ35" s="123"/>
      <c r="OK35" s="123"/>
      <c r="OL35" s="123"/>
      <c r="OM35" s="123"/>
      <c r="ON35" s="123"/>
      <c r="OO35" s="123"/>
      <c r="OP35" s="123"/>
      <c r="OQ35" s="123"/>
      <c r="OR35" s="123"/>
      <c r="OS35" s="123"/>
      <c r="OT35" s="123"/>
      <c r="OU35" s="123"/>
      <c r="OV35" s="123"/>
      <c r="OW35" s="123"/>
      <c r="OX35" s="123"/>
      <c r="OY35" s="123"/>
      <c r="OZ35" s="123"/>
      <c r="PA35" s="123"/>
      <c r="PB35" s="123"/>
      <c r="PC35" s="123"/>
      <c r="PD35" s="123"/>
      <c r="PE35" s="123"/>
      <c r="PF35" s="123"/>
      <c r="PG35" s="123"/>
      <c r="PH35" s="123"/>
      <c r="PI35" s="123"/>
      <c r="PJ35" s="123"/>
      <c r="PK35" s="123"/>
      <c r="PL35" s="123"/>
      <c r="PM35" s="123"/>
      <c r="PN35" s="123"/>
      <c r="PO35" s="123"/>
      <c r="PP35" s="123"/>
      <c r="PQ35" s="123"/>
      <c r="PR35" s="123"/>
      <c r="PS35" s="123"/>
      <c r="PT35" s="123"/>
      <c r="PU35" s="123"/>
      <c r="PV35" s="123"/>
      <c r="PW35" s="123"/>
      <c r="PX35" s="123"/>
      <c r="PY35" s="123"/>
      <c r="PZ35" s="123"/>
      <c r="QA35" s="123"/>
      <c r="QB35" s="123"/>
      <c r="QC35" s="123"/>
      <c r="QD35" s="123"/>
      <c r="QE35" s="123"/>
      <c r="QF35" s="123"/>
      <c r="QG35" s="123"/>
      <c r="QH35" s="123"/>
      <c r="QI35" s="123"/>
      <c r="QJ35" s="123"/>
      <c r="QK35" s="123"/>
      <c r="QL35" s="123"/>
      <c r="QM35" s="123"/>
      <c r="QN35" s="123"/>
      <c r="QO35" s="123"/>
      <c r="QP35" s="123"/>
      <c r="QQ35" s="123"/>
      <c r="QR35" s="123"/>
      <c r="QS35" s="123"/>
      <c r="QT35" s="123"/>
      <c r="QU35" s="123"/>
      <c r="QV35" s="123"/>
      <c r="QW35" s="123"/>
      <c r="QX35" s="123"/>
      <c r="QY35" s="123"/>
      <c r="QZ35" s="123"/>
      <c r="RA35" s="123"/>
      <c r="RB35" s="123"/>
      <c r="RC35" s="123"/>
      <c r="RD35" s="123"/>
      <c r="RE35" s="123"/>
      <c r="RF35" s="123"/>
      <c r="RG35" s="123"/>
      <c r="RH35" s="123"/>
      <c r="RI35" s="123"/>
      <c r="RJ35" s="123"/>
      <c r="RK35" s="123"/>
      <c r="RL35" s="123"/>
      <c r="RM35" s="123"/>
      <c r="RN35" s="123"/>
      <c r="RO35" s="123"/>
      <c r="RP35" s="123"/>
      <c r="RQ35" s="123"/>
      <c r="RR35" s="123"/>
      <c r="RS35" s="123"/>
      <c r="RT35" s="123"/>
      <c r="RU35" s="123"/>
      <c r="RV35" s="123"/>
      <c r="RW35" s="123"/>
      <c r="RX35" s="123"/>
      <c r="RY35" s="123"/>
      <c r="RZ35" s="123"/>
      <c r="SA35" s="123"/>
      <c r="SB35" s="123"/>
      <c r="SC35" s="123"/>
      <c r="SD35" s="123"/>
      <c r="SE35" s="123"/>
      <c r="SF35" s="123"/>
      <c r="SG35" s="123"/>
      <c r="SH35" s="123"/>
      <c r="SI35" s="123"/>
      <c r="SJ35" s="123"/>
      <c r="SK35" s="123"/>
      <c r="SL35" s="123"/>
      <c r="SM35" s="123"/>
      <c r="SN35" s="123"/>
      <c r="SO35" s="123"/>
      <c r="SP35" s="123"/>
      <c r="SQ35" s="123"/>
      <c r="SR35" s="123"/>
      <c r="SS35" s="123"/>
      <c r="ST35" s="123"/>
      <c r="SU35" s="123"/>
      <c r="SV35" s="123"/>
      <c r="SW35" s="123"/>
      <c r="SX35" s="123"/>
      <c r="SY35" s="123"/>
      <c r="SZ35" s="123"/>
      <c r="TA35" s="123"/>
      <c r="TB35" s="123"/>
      <c r="TC35" s="123"/>
      <c r="TD35" s="123"/>
      <c r="TE35" s="123"/>
      <c r="TF35" s="123"/>
      <c r="TG35" s="123"/>
      <c r="TH35" s="123"/>
      <c r="TI35" s="123"/>
      <c r="TJ35" s="123"/>
      <c r="TK35" s="123"/>
      <c r="TL35" s="123"/>
      <c r="TM35" s="123"/>
      <c r="TN35" s="123"/>
      <c r="TO35" s="123"/>
      <c r="TP35" s="123"/>
      <c r="TQ35" s="123"/>
      <c r="TR35" s="123"/>
      <c r="TS35" s="123"/>
      <c r="TT35" s="123"/>
      <c r="TU35" s="123"/>
      <c r="TV35" s="123"/>
      <c r="TW35" s="123"/>
      <c r="TX35" s="123"/>
      <c r="TY35" s="123"/>
      <c r="TZ35" s="123"/>
      <c r="UA35" s="123"/>
      <c r="UB35" s="123"/>
      <c r="UC35" s="123"/>
      <c r="UD35" s="123"/>
      <c r="UE35" s="123"/>
      <c r="UF35" s="123"/>
      <c r="UG35" s="123"/>
      <c r="UH35" s="123"/>
      <c r="UI35" s="123"/>
      <c r="UJ35" s="123"/>
      <c r="UK35" s="123"/>
      <c r="UL35" s="123"/>
      <c r="UM35" s="123"/>
      <c r="UN35" s="123"/>
      <c r="UO35" s="123"/>
      <c r="UP35" s="123"/>
      <c r="UQ35" s="123"/>
      <c r="UR35" s="123"/>
      <c r="US35" s="123"/>
      <c r="UT35" s="123"/>
      <c r="UU35" s="123"/>
      <c r="UV35" s="123"/>
      <c r="UW35" s="123"/>
      <c r="UX35" s="123"/>
      <c r="UY35" s="123"/>
      <c r="UZ35" s="123"/>
      <c r="VA35" s="123"/>
      <c r="VB35" s="123"/>
      <c r="VC35" s="123"/>
      <c r="VD35" s="123"/>
      <c r="VE35" s="123"/>
      <c r="VF35" s="123"/>
      <c r="VG35" s="123"/>
      <c r="VH35" s="123"/>
      <c r="VI35" s="123"/>
      <c r="VJ35" s="123"/>
      <c r="VK35" s="123"/>
      <c r="VL35" s="123"/>
      <c r="VM35" s="123"/>
      <c r="VN35" s="123"/>
      <c r="VO35" s="123"/>
      <c r="VP35" s="123"/>
      <c r="VQ35" s="123"/>
      <c r="VR35" s="123"/>
      <c r="VS35" s="123"/>
      <c r="VT35" s="123"/>
      <c r="VU35" s="123"/>
      <c r="VV35" s="123"/>
      <c r="VW35" s="123"/>
      <c r="VX35" s="123"/>
      <c r="VY35" s="123"/>
      <c r="VZ35" s="123"/>
      <c r="WA35" s="123"/>
      <c r="WB35" s="123"/>
      <c r="WC35" s="123"/>
      <c r="WD35" s="123"/>
      <c r="WE35" s="123"/>
      <c r="WF35" s="123"/>
      <c r="WG35" s="123"/>
      <c r="WH35" s="123"/>
      <c r="WI35" s="123"/>
      <c r="WJ35" s="123"/>
      <c r="WK35" s="123"/>
      <c r="WL35" s="123"/>
      <c r="WM35" s="123"/>
      <c r="WN35" s="123"/>
      <c r="WO35" s="123"/>
      <c r="WP35" s="123"/>
      <c r="WQ35" s="123"/>
      <c r="WR35" s="123"/>
      <c r="WS35" s="123"/>
      <c r="WT35" s="123"/>
      <c r="WU35" s="123"/>
      <c r="WV35" s="123"/>
      <c r="WW35" s="123"/>
      <c r="WX35" s="123"/>
      <c r="WY35" s="123"/>
      <c r="WZ35" s="123"/>
      <c r="XA35" s="123"/>
      <c r="XB35" s="123"/>
      <c r="XC35" s="123"/>
      <c r="XD35" s="123"/>
      <c r="XE35" s="123"/>
      <c r="XF35" s="123"/>
      <c r="XG35" s="123"/>
      <c r="XH35" s="123"/>
      <c r="XI35" s="123"/>
      <c r="XJ35" s="123"/>
      <c r="XK35" s="123"/>
      <c r="XL35" s="123"/>
      <c r="XM35" s="123"/>
      <c r="XN35" s="123"/>
      <c r="XO35" s="123"/>
      <c r="XP35" s="123"/>
      <c r="XQ35" s="123"/>
      <c r="XR35" s="123"/>
      <c r="XS35" s="123"/>
      <c r="XT35" s="123"/>
      <c r="XU35" s="123"/>
      <c r="XV35" s="123"/>
      <c r="XW35" s="123"/>
      <c r="XX35" s="123"/>
      <c r="XY35" s="123"/>
      <c r="XZ35" s="123"/>
      <c r="YA35" s="123"/>
      <c r="YB35" s="123"/>
      <c r="YC35" s="123"/>
      <c r="YD35" s="123"/>
      <c r="YE35" s="123"/>
      <c r="YF35" s="123"/>
      <c r="YG35" s="123"/>
      <c r="YH35" s="123"/>
      <c r="YI35" s="123"/>
      <c r="YJ35" s="123"/>
      <c r="YK35" s="123"/>
      <c r="YL35" s="123"/>
      <c r="YM35" s="123"/>
      <c r="YN35" s="123"/>
      <c r="YO35" s="123"/>
      <c r="YP35" s="123"/>
      <c r="YQ35" s="123"/>
      <c r="YR35" s="123"/>
      <c r="YS35" s="123"/>
      <c r="YT35" s="123"/>
      <c r="YU35" s="123"/>
      <c r="YV35" s="123"/>
      <c r="YW35" s="123"/>
      <c r="YX35" s="123"/>
      <c r="YY35" s="123"/>
      <c r="YZ35" s="123"/>
      <c r="ZA35" s="123"/>
      <c r="ZB35" s="123"/>
      <c r="ZC35" s="123"/>
      <c r="ZD35" s="123"/>
      <c r="ZE35" s="123"/>
      <c r="ZF35" s="123"/>
      <c r="ZG35" s="123"/>
      <c r="ZH35" s="123"/>
      <c r="ZI35" s="123"/>
      <c r="ZJ35" s="123"/>
      <c r="ZK35" s="123"/>
      <c r="ZL35" s="123"/>
      <c r="ZM35" s="123"/>
      <c r="ZN35" s="123"/>
      <c r="ZO35" s="123"/>
      <c r="ZP35" s="123"/>
      <c r="ZQ35" s="123"/>
      <c r="ZR35" s="123"/>
      <c r="ZS35" s="123"/>
      <c r="ZT35" s="123"/>
      <c r="ZU35" s="123"/>
      <c r="ZV35" s="123"/>
      <c r="ZW35" s="123"/>
      <c r="ZX35" s="123"/>
      <c r="ZY35" s="123"/>
      <c r="ZZ35" s="123"/>
      <c r="AAA35" s="123"/>
      <c r="AAB35" s="123"/>
      <c r="AAC35" s="123"/>
      <c r="AAD35" s="123"/>
      <c r="AAE35" s="123"/>
      <c r="AAF35" s="123"/>
      <c r="AAG35" s="123"/>
      <c r="AAH35" s="123"/>
      <c r="AAI35" s="123"/>
      <c r="AAJ35" s="123"/>
      <c r="AAK35" s="123"/>
      <c r="AAL35" s="123"/>
      <c r="AAM35" s="123"/>
      <c r="AAN35" s="123"/>
      <c r="AAO35" s="123"/>
      <c r="AAP35" s="123"/>
      <c r="AAQ35" s="123"/>
      <c r="AAR35" s="123"/>
      <c r="AAS35" s="123"/>
      <c r="AAT35" s="123"/>
      <c r="AAU35" s="123"/>
      <c r="AAV35" s="123"/>
      <c r="AAW35" s="123"/>
      <c r="AAX35" s="123"/>
      <c r="AAY35" s="123"/>
      <c r="AAZ35" s="123"/>
      <c r="ABA35" s="123"/>
      <c r="ABB35" s="123"/>
      <c r="ABC35" s="123"/>
      <c r="ABD35" s="123"/>
      <c r="ABE35" s="123"/>
      <c r="ABF35" s="123"/>
      <c r="ABG35" s="123"/>
      <c r="ABH35" s="123"/>
      <c r="ABI35" s="123"/>
      <c r="ABJ35" s="123"/>
      <c r="ABK35" s="123"/>
      <c r="ABL35" s="123"/>
      <c r="ABM35" s="123"/>
      <c r="ABN35" s="123"/>
      <c r="ABO35" s="123"/>
      <c r="ABP35" s="123"/>
      <c r="ABQ35" s="123"/>
      <c r="ABR35" s="123"/>
      <c r="ABS35" s="123"/>
      <c r="ABT35" s="123"/>
      <c r="ABU35" s="123"/>
      <c r="ABV35" s="123"/>
      <c r="ABW35" s="123"/>
      <c r="ABX35" s="123"/>
      <c r="ABY35" s="123"/>
      <c r="ABZ35" s="123"/>
      <c r="ACA35" s="123"/>
      <c r="ACB35" s="123"/>
      <c r="ACC35" s="123"/>
      <c r="ACD35" s="123"/>
      <c r="ACE35" s="123"/>
      <c r="ACF35" s="123"/>
      <c r="ACG35" s="123"/>
      <c r="ACH35" s="123"/>
      <c r="ACI35" s="123"/>
      <c r="ACJ35" s="123"/>
      <c r="ACK35" s="123"/>
      <c r="ACL35" s="123"/>
      <c r="ACM35" s="123"/>
      <c r="ACN35" s="123"/>
      <c r="ACO35" s="123"/>
      <c r="ACP35" s="123"/>
      <c r="ACQ35" s="123"/>
      <c r="ACR35" s="123"/>
      <c r="ACS35" s="123"/>
      <c r="ACT35" s="123"/>
      <c r="ACU35" s="123"/>
      <c r="ACV35" s="123"/>
      <c r="ACW35" s="123"/>
      <c r="ACX35" s="123"/>
      <c r="ACY35" s="123"/>
      <c r="ACZ35" s="123"/>
      <c r="ADA35" s="123"/>
      <c r="ADB35" s="123"/>
      <c r="ADC35" s="123"/>
      <c r="ADD35" s="123"/>
      <c r="ADE35" s="123"/>
      <c r="ADF35" s="123"/>
      <c r="ADG35" s="123"/>
      <c r="ADH35" s="123"/>
      <c r="ADI35" s="123"/>
      <c r="ADJ35" s="123"/>
      <c r="ADK35" s="123"/>
      <c r="ADL35" s="123"/>
      <c r="ADM35" s="123"/>
      <c r="ADN35" s="123"/>
      <c r="ADO35" s="123"/>
      <c r="ADP35" s="123"/>
      <c r="ADQ35" s="123"/>
      <c r="ADR35" s="123"/>
      <c r="ADS35" s="123"/>
      <c r="ADT35" s="123"/>
      <c r="ADU35" s="123"/>
      <c r="ADV35" s="123"/>
      <c r="ADW35" s="123"/>
      <c r="ADX35" s="123"/>
      <c r="ADY35" s="123"/>
      <c r="ADZ35" s="123"/>
      <c r="AEA35" s="123"/>
      <c r="AEB35" s="123"/>
      <c r="AEC35" s="123"/>
      <c r="AED35" s="123"/>
      <c r="AEE35" s="123"/>
      <c r="AEF35" s="123"/>
      <c r="AEG35" s="123"/>
      <c r="AEH35" s="123"/>
      <c r="AEI35" s="123"/>
      <c r="AEJ35" s="123"/>
      <c r="AEK35" s="123"/>
      <c r="AEL35" s="123"/>
      <c r="AEM35" s="123"/>
      <c r="AEN35" s="123"/>
      <c r="AEO35" s="123"/>
      <c r="AEP35" s="123"/>
      <c r="AEQ35" s="123"/>
      <c r="AER35" s="123"/>
      <c r="AES35" s="123"/>
      <c r="AET35" s="123"/>
      <c r="AEU35" s="123"/>
      <c r="AEV35" s="123"/>
      <c r="AEW35" s="123"/>
      <c r="AEX35" s="123"/>
      <c r="AEY35" s="123"/>
      <c r="AEZ35" s="123"/>
      <c r="AFA35" s="123"/>
      <c r="AFB35" s="123"/>
      <c r="AFC35" s="123"/>
      <c r="AFD35" s="123"/>
      <c r="AFE35" s="123"/>
      <c r="AFF35" s="123"/>
      <c r="AFG35" s="123"/>
      <c r="AFH35" s="123"/>
      <c r="AFI35" s="123"/>
      <c r="AFJ35" s="123"/>
      <c r="AFK35" s="123"/>
      <c r="AFL35" s="123"/>
      <c r="AFM35" s="123"/>
      <c r="AFN35" s="123"/>
      <c r="AFO35" s="123"/>
      <c r="AFP35" s="123"/>
      <c r="AFQ35" s="123"/>
      <c r="AFR35" s="123"/>
      <c r="AFS35" s="123"/>
      <c r="AFT35" s="123"/>
      <c r="AFU35" s="123"/>
      <c r="AFV35" s="123"/>
      <c r="AFW35" s="123"/>
      <c r="AFX35" s="123"/>
      <c r="AFY35" s="123"/>
      <c r="AFZ35" s="123"/>
      <c r="AGA35" s="123"/>
      <c r="AGB35" s="123"/>
      <c r="AGC35" s="123"/>
      <c r="AGD35" s="123"/>
      <c r="AGE35" s="123"/>
      <c r="AGF35" s="123"/>
      <c r="AGG35" s="123"/>
      <c r="AGH35" s="123"/>
      <c r="AGI35" s="123"/>
      <c r="AGJ35" s="123"/>
      <c r="AGK35" s="123"/>
      <c r="AGL35" s="123"/>
      <c r="AGM35" s="123"/>
      <c r="AGN35" s="123"/>
      <c r="AGO35" s="123"/>
      <c r="AGP35" s="123"/>
      <c r="AGQ35" s="123"/>
      <c r="AGR35" s="123"/>
      <c r="AGS35" s="123"/>
      <c r="AGT35" s="123"/>
      <c r="AGU35" s="123"/>
      <c r="AGV35" s="123"/>
      <c r="AGW35" s="123"/>
      <c r="AGX35" s="123"/>
      <c r="AGY35" s="123"/>
      <c r="AGZ35" s="123"/>
      <c r="AHA35" s="123"/>
      <c r="AHB35" s="123"/>
      <c r="AHC35" s="123"/>
      <c r="AHD35" s="123"/>
      <c r="AHE35" s="123"/>
      <c r="AHF35" s="123"/>
      <c r="AHG35" s="123"/>
      <c r="AHH35" s="123"/>
      <c r="AHI35" s="123"/>
      <c r="AHJ35" s="123"/>
      <c r="AHK35" s="123"/>
      <c r="AHL35" s="123"/>
      <c r="AHM35" s="123"/>
      <c r="AHN35" s="123"/>
      <c r="AHO35" s="123"/>
      <c r="AHP35" s="123"/>
      <c r="AHQ35" s="123"/>
      <c r="AHR35" s="123"/>
      <c r="AHS35" s="123"/>
      <c r="AHT35" s="123"/>
      <c r="AHU35" s="123"/>
      <c r="AHV35" s="123"/>
      <c r="AHW35" s="123"/>
      <c r="AHX35" s="123"/>
      <c r="AHY35" s="123"/>
      <c r="AHZ35" s="123"/>
      <c r="AIA35" s="123"/>
      <c r="AIB35" s="123"/>
      <c r="AIC35" s="123"/>
      <c r="AID35" s="123"/>
      <c r="AIE35" s="123"/>
      <c r="AIF35" s="123"/>
      <c r="AIG35" s="123"/>
      <c r="AIH35" s="123"/>
      <c r="AII35" s="123"/>
      <c r="AIJ35" s="123"/>
      <c r="AIK35" s="123"/>
      <c r="AIL35" s="123"/>
      <c r="AIM35" s="123"/>
      <c r="AIN35" s="123"/>
      <c r="AIO35" s="123"/>
      <c r="AIP35" s="123"/>
      <c r="AIQ35" s="123"/>
      <c r="AIR35" s="123"/>
      <c r="AIS35" s="123"/>
      <c r="AIT35" s="123"/>
      <c r="AIU35" s="123"/>
      <c r="AIV35" s="123"/>
      <c r="AIW35" s="123"/>
      <c r="AIX35" s="123"/>
      <c r="AIY35" s="123"/>
      <c r="AIZ35" s="123"/>
      <c r="AJA35" s="123"/>
      <c r="AJB35" s="123"/>
      <c r="AJC35" s="123"/>
      <c r="AJD35" s="123"/>
      <c r="AJE35" s="123"/>
      <c r="AJF35" s="123"/>
      <c r="AJG35" s="123"/>
      <c r="AJH35" s="123"/>
      <c r="AJI35" s="123"/>
      <c r="AJJ35" s="123"/>
      <c r="AJK35" s="123"/>
      <c r="AJL35" s="123"/>
      <c r="AJM35" s="123"/>
      <c r="AJN35" s="123"/>
      <c r="AJO35" s="123"/>
      <c r="AJP35" s="123"/>
      <c r="AJQ35" s="123"/>
      <c r="AJR35" s="123"/>
      <c r="AJS35" s="123"/>
      <c r="AJT35" s="123"/>
      <c r="AJU35" s="123"/>
      <c r="AJV35" s="123"/>
      <c r="AJW35" s="123"/>
      <c r="AJX35" s="123"/>
      <c r="AJY35" s="123"/>
      <c r="AJZ35" s="123"/>
      <c r="AKA35" s="123"/>
      <c r="AKB35" s="123"/>
      <c r="AKC35" s="123"/>
      <c r="AKD35" s="123"/>
      <c r="AKE35" s="123"/>
      <c r="AKF35" s="123"/>
      <c r="AKG35" s="123"/>
      <c r="AKH35" s="123"/>
      <c r="AKI35" s="123"/>
      <c r="AKJ35" s="123"/>
      <c r="AKK35" s="123"/>
      <c r="AKL35" s="123"/>
      <c r="AKM35" s="123"/>
      <c r="AKN35" s="123"/>
      <c r="AKO35" s="123"/>
      <c r="AKP35" s="123"/>
      <c r="AKQ35" s="123"/>
      <c r="AKR35" s="123"/>
      <c r="AKS35" s="123"/>
      <c r="AKT35" s="123"/>
      <c r="AKU35" s="123"/>
      <c r="AKV35" s="123"/>
      <c r="AKW35" s="123"/>
      <c r="AKX35" s="123"/>
      <c r="AKY35" s="123"/>
      <c r="AKZ35" s="123"/>
      <c r="ALA35" s="123"/>
      <c r="ALB35" s="123"/>
      <c r="ALC35" s="123"/>
      <c r="ALD35" s="123"/>
      <c r="ALE35" s="123"/>
      <c r="ALF35" s="123"/>
      <c r="ALG35" s="123"/>
      <c r="ALH35" s="123"/>
      <c r="ALI35" s="123"/>
      <c r="ALJ35" s="123"/>
      <c r="ALK35" s="123"/>
      <c r="ALL35" s="123"/>
      <c r="ALM35" s="123"/>
      <c r="ALN35" s="123"/>
      <c r="ALO35" s="123"/>
      <c r="ALP35" s="123"/>
      <c r="ALQ35" s="123"/>
      <c r="ALR35" s="123"/>
      <c r="ALS35" s="123"/>
      <c r="ALT35" s="123"/>
      <c r="ALU35" s="123"/>
      <c r="ALV35" s="123"/>
      <c r="ALW35" s="123"/>
      <c r="ALX35" s="123"/>
      <c r="ALY35" s="123"/>
      <c r="ALZ35" s="123"/>
      <c r="AMA35" s="123"/>
      <c r="AMB35" s="123"/>
      <c r="AMC35" s="123"/>
      <c r="AMD35" s="123"/>
      <c r="AME35" s="123"/>
      <c r="AMF35" s="123"/>
      <c r="AMG35" s="123"/>
      <c r="AMH35" s="123"/>
      <c r="AMI35" s="123"/>
      <c r="AMJ35" s="123"/>
      <c r="AMK35" s="123"/>
      <c r="AML35" s="123"/>
      <c r="AMM35" s="123"/>
      <c r="AMN35" s="123"/>
      <c r="AMO35" s="123"/>
      <c r="AMP35" s="123"/>
      <c r="AMQ35" s="123"/>
      <c r="AMR35" s="123"/>
      <c r="AMS35" s="123"/>
      <c r="AMT35" s="123"/>
      <c r="AMU35" s="123"/>
      <c r="AMV35" s="123"/>
      <c r="AMW35" s="123"/>
      <c r="AMX35" s="123"/>
      <c r="AMY35" s="123"/>
      <c r="AMZ35" s="123"/>
      <c r="ANA35" s="123"/>
      <c r="ANB35" s="123"/>
      <c r="ANC35" s="123"/>
      <c r="AND35" s="123"/>
      <c r="ANE35" s="123"/>
      <c r="ANF35" s="123"/>
      <c r="ANG35" s="123"/>
      <c r="ANH35" s="123"/>
      <c r="ANI35" s="123"/>
      <c r="ANJ35" s="123"/>
      <c r="ANK35" s="123"/>
      <c r="ANL35" s="123"/>
      <c r="ANM35" s="123"/>
      <c r="ANN35" s="123"/>
      <c r="ANO35" s="123"/>
      <c r="ANP35" s="123"/>
      <c r="ANQ35" s="123"/>
      <c r="ANR35" s="123"/>
      <c r="ANS35" s="123"/>
      <c r="ANT35" s="123"/>
      <c r="ANU35" s="123"/>
      <c r="ANV35" s="123"/>
      <c r="ANW35" s="123"/>
      <c r="ANX35" s="123"/>
      <c r="ANY35" s="123"/>
      <c r="ANZ35" s="123"/>
      <c r="AOA35" s="123"/>
      <c r="AOB35" s="123"/>
      <c r="AOC35" s="123"/>
      <c r="AOD35" s="123"/>
      <c r="AOE35" s="123"/>
      <c r="AOF35" s="123"/>
      <c r="AOG35" s="123"/>
      <c r="AOH35" s="123"/>
      <c r="AOI35" s="123"/>
      <c r="AOJ35" s="123"/>
      <c r="AOK35" s="123"/>
      <c r="AOL35" s="123"/>
      <c r="AOM35" s="123"/>
      <c r="AON35" s="123"/>
      <c r="AOO35" s="123"/>
      <c r="AOP35" s="123"/>
      <c r="AOQ35" s="123"/>
      <c r="AOR35" s="123"/>
      <c r="AOS35" s="123"/>
      <c r="AOT35" s="123"/>
      <c r="AOU35" s="123"/>
      <c r="AOV35" s="123"/>
      <c r="AOW35" s="123"/>
      <c r="AOX35" s="123"/>
      <c r="AOY35" s="123"/>
      <c r="AOZ35" s="123"/>
      <c r="APA35" s="123"/>
      <c r="APB35" s="123"/>
      <c r="APC35" s="123"/>
      <c r="APD35" s="123"/>
      <c r="APE35" s="123"/>
      <c r="APF35" s="123"/>
      <c r="APG35" s="123"/>
      <c r="APH35" s="123"/>
      <c r="API35" s="123"/>
      <c r="APJ35" s="123"/>
      <c r="APK35" s="123"/>
      <c r="APL35" s="123"/>
      <c r="APM35" s="123"/>
      <c r="APN35" s="123"/>
      <c r="APO35" s="123"/>
      <c r="APP35" s="123"/>
      <c r="APQ35" s="123"/>
      <c r="APR35" s="123"/>
      <c r="APS35" s="123"/>
      <c r="APT35" s="123"/>
      <c r="APU35" s="123"/>
      <c r="APV35" s="123"/>
      <c r="APW35" s="123"/>
      <c r="APX35" s="123"/>
      <c r="APY35" s="123"/>
      <c r="APZ35" s="123"/>
      <c r="AQA35" s="123"/>
      <c r="AQB35" s="123"/>
      <c r="AQC35" s="123"/>
      <c r="AQD35" s="123"/>
      <c r="AQE35" s="123"/>
      <c r="AQF35" s="123"/>
      <c r="AQG35" s="123"/>
      <c r="AQH35" s="123"/>
      <c r="AQI35" s="123"/>
      <c r="AQJ35" s="123"/>
      <c r="AQK35" s="123"/>
      <c r="AQL35" s="123"/>
      <c r="AQM35" s="123"/>
      <c r="AQN35" s="123"/>
      <c r="AQO35" s="123"/>
      <c r="AQP35" s="123"/>
      <c r="AQQ35" s="123"/>
      <c r="AQR35" s="123"/>
      <c r="AQS35" s="123"/>
      <c r="AQT35" s="123"/>
      <c r="AQU35" s="123"/>
      <c r="AQV35" s="123"/>
      <c r="AQW35" s="123"/>
      <c r="AQX35" s="123"/>
      <c r="AQY35" s="123"/>
      <c r="AQZ35" s="123"/>
      <c r="ARA35" s="123"/>
      <c r="ARB35" s="123"/>
      <c r="ARC35" s="123"/>
      <c r="ARD35" s="123"/>
      <c r="ARE35" s="123"/>
      <c r="ARF35" s="123"/>
      <c r="ARG35" s="123"/>
      <c r="ARH35" s="123"/>
      <c r="ARI35" s="123"/>
      <c r="ARJ35" s="123"/>
      <c r="ARK35" s="123"/>
      <c r="ARL35" s="123"/>
      <c r="ARM35" s="123"/>
      <c r="ARN35" s="123"/>
      <c r="ARO35" s="123"/>
      <c r="ARP35" s="123"/>
      <c r="ARQ35" s="123"/>
      <c r="ARR35" s="123"/>
      <c r="ARS35" s="123"/>
      <c r="ART35" s="123"/>
      <c r="ARU35" s="123"/>
      <c r="ARV35" s="123"/>
      <c r="ARW35" s="123"/>
      <c r="ARX35" s="123"/>
      <c r="ARY35" s="123"/>
      <c r="ARZ35" s="123"/>
      <c r="ASA35" s="123"/>
      <c r="ASB35" s="123"/>
      <c r="ASC35" s="123"/>
      <c r="ASD35" s="123"/>
      <c r="ASE35" s="123"/>
      <c r="ASF35" s="123"/>
      <c r="ASG35" s="123"/>
      <c r="ASH35" s="123"/>
      <c r="ASI35" s="123"/>
      <c r="ASJ35" s="123"/>
      <c r="ASK35" s="123"/>
      <c r="ASL35" s="123"/>
      <c r="ASM35" s="123"/>
      <c r="ASN35" s="123"/>
      <c r="ASO35" s="123"/>
      <c r="ASP35" s="123"/>
      <c r="ASQ35" s="123"/>
      <c r="ASR35" s="123"/>
      <c r="ASS35" s="123"/>
      <c r="AST35" s="123"/>
      <c r="ASU35" s="123"/>
      <c r="ASV35" s="123"/>
      <c r="ASW35" s="123"/>
      <c r="ASX35" s="123"/>
      <c r="ASY35" s="123"/>
      <c r="ASZ35" s="123"/>
      <c r="ATA35" s="123"/>
      <c r="ATB35" s="123"/>
      <c r="ATC35" s="123"/>
      <c r="ATD35" s="123"/>
      <c r="ATE35" s="123"/>
      <c r="ATF35" s="123"/>
      <c r="ATG35" s="123"/>
      <c r="ATH35" s="123"/>
      <c r="ATI35" s="123"/>
      <c r="ATJ35" s="123"/>
      <c r="ATK35" s="123"/>
      <c r="ATL35" s="123"/>
      <c r="ATM35" s="123"/>
      <c r="ATN35" s="123"/>
      <c r="ATO35" s="123"/>
      <c r="ATP35" s="123"/>
      <c r="ATQ35" s="123"/>
      <c r="ATR35" s="123"/>
      <c r="ATS35" s="123"/>
      <c r="ATT35" s="123"/>
      <c r="ATU35" s="123"/>
      <c r="ATV35" s="123"/>
      <c r="ATW35" s="123"/>
      <c r="ATX35" s="123"/>
      <c r="ATY35" s="123"/>
      <c r="ATZ35" s="123"/>
      <c r="AUA35" s="123"/>
      <c r="AUB35" s="123"/>
      <c r="AUC35" s="123"/>
      <c r="AUD35" s="123"/>
      <c r="AUE35" s="123"/>
      <c r="AUF35" s="123"/>
      <c r="AUG35" s="123"/>
      <c r="AUH35" s="123"/>
      <c r="AUI35" s="123"/>
      <c r="AUJ35" s="123"/>
      <c r="AUK35" s="123"/>
      <c r="AUL35" s="123"/>
      <c r="AUM35" s="123"/>
      <c r="AUN35" s="123"/>
      <c r="AUO35" s="123"/>
      <c r="AUP35" s="123"/>
      <c r="AUQ35" s="123"/>
      <c r="AUR35" s="123"/>
      <c r="AUS35" s="123"/>
      <c r="AUT35" s="123"/>
      <c r="AUU35" s="123"/>
      <c r="AUV35" s="123"/>
      <c r="AUW35" s="123"/>
      <c r="AUX35" s="123"/>
      <c r="AUY35" s="123"/>
      <c r="AUZ35" s="123"/>
      <c r="AVA35" s="123"/>
      <c r="AVB35" s="123"/>
      <c r="AVC35" s="123"/>
      <c r="AVD35" s="123"/>
      <c r="AVE35" s="123"/>
      <c r="AVF35" s="123"/>
      <c r="AVG35" s="123"/>
      <c r="AVH35" s="123"/>
      <c r="AVI35" s="123"/>
      <c r="AVJ35" s="123"/>
      <c r="AVK35" s="123"/>
      <c r="AVL35" s="123"/>
      <c r="AVM35" s="123"/>
      <c r="AVN35" s="123"/>
      <c r="AVO35" s="123"/>
      <c r="AVP35" s="123"/>
      <c r="AVQ35" s="123"/>
      <c r="AVR35" s="123"/>
      <c r="AVS35" s="123"/>
      <c r="AVT35" s="123"/>
      <c r="AVU35" s="123"/>
      <c r="AVV35" s="123"/>
      <c r="AVW35" s="123"/>
      <c r="AVX35" s="123"/>
      <c r="AVY35" s="123"/>
      <c r="AVZ35" s="123"/>
      <c r="AWA35" s="123"/>
      <c r="AWB35" s="123"/>
      <c r="AWC35" s="123"/>
      <c r="AWD35" s="123"/>
      <c r="AWE35" s="123"/>
      <c r="AWF35" s="123"/>
      <c r="AWG35" s="123"/>
      <c r="AWH35" s="123"/>
      <c r="AWI35" s="123"/>
      <c r="AWJ35" s="123"/>
      <c r="AWK35" s="123"/>
      <c r="AWL35" s="123"/>
      <c r="AWM35" s="123"/>
      <c r="AWN35" s="123"/>
      <c r="AWO35" s="123"/>
      <c r="AWP35" s="123"/>
      <c r="AWQ35" s="123"/>
      <c r="AWR35" s="123"/>
      <c r="AWS35" s="123"/>
      <c r="AWT35" s="123"/>
      <c r="AWU35" s="123"/>
      <c r="AWV35" s="123"/>
      <c r="AWW35" s="123"/>
      <c r="AWX35" s="123"/>
      <c r="AWY35" s="123"/>
      <c r="AWZ35" s="123"/>
      <c r="AXA35" s="123"/>
      <c r="AXB35" s="123"/>
      <c r="AXC35" s="123"/>
      <c r="AXD35" s="123"/>
      <c r="AXE35" s="123"/>
      <c r="AXF35" s="123"/>
      <c r="AXG35" s="123"/>
      <c r="AXH35" s="123"/>
      <c r="AXI35" s="123"/>
      <c r="AXJ35" s="123"/>
      <c r="AXK35" s="123"/>
      <c r="AXL35" s="123"/>
      <c r="AXM35" s="123"/>
      <c r="AXN35" s="123"/>
      <c r="AXO35" s="123"/>
      <c r="AXP35" s="123"/>
      <c r="AXQ35" s="123"/>
      <c r="AXR35" s="123"/>
      <c r="AXS35" s="123"/>
      <c r="AXT35" s="123"/>
      <c r="AXU35" s="123"/>
      <c r="AXV35" s="123"/>
      <c r="AXW35" s="123"/>
      <c r="AXX35" s="123"/>
      <c r="AXY35" s="123"/>
      <c r="AXZ35" s="123"/>
      <c r="AYA35" s="123"/>
      <c r="AYB35" s="123"/>
      <c r="AYC35" s="123"/>
      <c r="AYD35" s="123"/>
      <c r="AYE35" s="123"/>
      <c r="AYF35" s="123"/>
      <c r="AYG35" s="123"/>
      <c r="AYH35" s="123"/>
      <c r="AYI35" s="123"/>
      <c r="AYJ35" s="123"/>
      <c r="AYK35" s="123"/>
      <c r="AYL35" s="123"/>
      <c r="AYM35" s="123"/>
      <c r="AYN35" s="123"/>
      <c r="AYO35" s="123"/>
      <c r="AYP35" s="123"/>
      <c r="AYQ35" s="123"/>
      <c r="AYR35" s="123"/>
      <c r="AYS35" s="123"/>
      <c r="AYT35" s="123"/>
      <c r="AYU35" s="123"/>
      <c r="AYV35" s="123"/>
      <c r="AYW35" s="123"/>
      <c r="AYX35" s="123"/>
      <c r="AYY35" s="123"/>
      <c r="AYZ35" s="123"/>
      <c r="AZA35" s="123"/>
      <c r="AZB35" s="123"/>
      <c r="AZC35" s="123"/>
      <c r="AZD35" s="123"/>
      <c r="AZE35" s="123"/>
      <c r="AZF35" s="123"/>
      <c r="AZG35" s="123"/>
      <c r="AZH35" s="123"/>
      <c r="AZI35" s="123"/>
      <c r="AZJ35" s="123"/>
      <c r="AZK35" s="123"/>
      <c r="AZL35" s="123"/>
      <c r="AZM35" s="123"/>
      <c r="AZN35" s="123"/>
      <c r="AZO35" s="123"/>
      <c r="AZP35" s="123"/>
      <c r="AZQ35" s="123"/>
      <c r="AZR35" s="123"/>
      <c r="AZS35" s="123"/>
      <c r="AZT35" s="123"/>
      <c r="AZU35" s="123"/>
      <c r="AZV35" s="123"/>
      <c r="AZW35" s="123"/>
      <c r="AZX35" s="123"/>
      <c r="AZY35" s="123"/>
      <c r="AZZ35" s="123"/>
      <c r="BAA35" s="123"/>
      <c r="BAB35" s="123"/>
      <c r="BAC35" s="123"/>
      <c r="BAD35" s="123"/>
      <c r="BAE35" s="123"/>
      <c r="BAF35" s="123"/>
      <c r="BAG35" s="123"/>
      <c r="BAH35" s="123"/>
      <c r="BAI35" s="123"/>
      <c r="BAJ35" s="123"/>
      <c r="BAK35" s="123"/>
      <c r="BAL35" s="123"/>
      <c r="BAM35" s="123"/>
      <c r="BAN35" s="123"/>
      <c r="BAO35" s="123"/>
      <c r="BAP35" s="123"/>
      <c r="BAQ35" s="123"/>
      <c r="BAR35" s="123"/>
      <c r="BAS35" s="123"/>
      <c r="BAT35" s="123"/>
      <c r="BAU35" s="123"/>
      <c r="BAV35" s="123"/>
      <c r="BAW35" s="123"/>
      <c r="BAX35" s="123"/>
      <c r="BAY35" s="123"/>
      <c r="BAZ35" s="123"/>
      <c r="BBA35" s="123"/>
      <c r="BBB35" s="123"/>
      <c r="BBC35" s="123"/>
      <c r="BBD35" s="123"/>
      <c r="BBE35" s="123"/>
      <c r="BBF35" s="123"/>
      <c r="BBG35" s="123"/>
      <c r="BBH35" s="123"/>
      <c r="BBI35" s="123"/>
      <c r="BBJ35" s="123"/>
      <c r="BBK35" s="123"/>
      <c r="BBL35" s="123"/>
      <c r="BBM35" s="123"/>
      <c r="BBN35" s="123"/>
      <c r="BBO35" s="123"/>
      <c r="BBP35" s="123"/>
      <c r="BBQ35" s="123"/>
      <c r="BBR35" s="123"/>
      <c r="BBS35" s="123"/>
      <c r="BBT35" s="123"/>
      <c r="BBU35" s="123"/>
      <c r="BBV35" s="123"/>
      <c r="BBW35" s="123"/>
      <c r="BBX35" s="123"/>
      <c r="BBY35" s="123"/>
      <c r="BBZ35" s="123"/>
      <c r="BCA35" s="123"/>
      <c r="BCB35" s="123"/>
      <c r="BCC35" s="123"/>
      <c r="BCD35" s="123"/>
      <c r="BCE35" s="123"/>
      <c r="BCF35" s="123"/>
      <c r="BCG35" s="123"/>
      <c r="BCH35" s="123"/>
      <c r="BCI35" s="123"/>
      <c r="BCJ35" s="123"/>
      <c r="BCK35" s="123"/>
      <c r="BCL35" s="123"/>
      <c r="BCM35" s="123"/>
      <c r="BCN35" s="123"/>
      <c r="BCO35" s="123"/>
      <c r="BCP35" s="123"/>
      <c r="BCQ35" s="123"/>
      <c r="BCR35" s="123"/>
      <c r="BCS35" s="123"/>
      <c r="BCT35" s="123"/>
      <c r="BCU35" s="123"/>
      <c r="BCV35" s="123"/>
      <c r="BCW35" s="123"/>
      <c r="BCX35" s="123"/>
      <c r="BCY35" s="123"/>
      <c r="BCZ35" s="123"/>
      <c r="BDA35" s="123"/>
      <c r="BDB35" s="123"/>
      <c r="BDC35" s="123"/>
      <c r="BDD35" s="123"/>
      <c r="BDE35" s="123"/>
      <c r="BDF35" s="123"/>
      <c r="BDG35" s="123"/>
      <c r="BDH35" s="123"/>
      <c r="BDI35" s="123"/>
      <c r="BDJ35" s="123"/>
      <c r="BDK35" s="123"/>
      <c r="BDL35" s="123"/>
      <c r="BDM35" s="123"/>
      <c r="BDN35" s="123"/>
      <c r="BDO35" s="123"/>
      <c r="BDP35" s="123"/>
      <c r="BDQ35" s="123"/>
      <c r="BDR35" s="123"/>
      <c r="BDS35" s="123"/>
      <c r="BDT35" s="123"/>
      <c r="BDU35" s="123"/>
      <c r="BDV35" s="123"/>
      <c r="BDW35" s="123"/>
      <c r="BDX35" s="123"/>
      <c r="BDY35" s="123"/>
      <c r="BDZ35" s="123"/>
      <c r="BEA35" s="123"/>
      <c r="BEB35" s="123"/>
      <c r="BEC35" s="123"/>
      <c r="BED35" s="123"/>
      <c r="BEE35" s="123"/>
      <c r="BEF35" s="123"/>
      <c r="BEG35" s="123"/>
      <c r="BEH35" s="123"/>
      <c r="BEI35" s="123"/>
      <c r="BEJ35" s="123"/>
      <c r="BEK35" s="123"/>
      <c r="BEL35" s="123"/>
      <c r="BEM35" s="123"/>
      <c r="BEN35" s="123"/>
      <c r="BEO35" s="123"/>
      <c r="BEP35" s="123"/>
      <c r="BEQ35" s="123"/>
      <c r="BER35" s="123"/>
      <c r="BES35" s="123"/>
      <c r="BET35" s="123"/>
      <c r="BEU35" s="123"/>
      <c r="BEV35" s="123"/>
      <c r="BEW35" s="123"/>
      <c r="BEX35" s="123"/>
      <c r="BEY35" s="123"/>
      <c r="BEZ35" s="123"/>
      <c r="BFA35" s="123"/>
      <c r="BFB35" s="123"/>
      <c r="BFC35" s="123"/>
      <c r="BFD35" s="123"/>
      <c r="BFE35" s="123"/>
      <c r="BFF35" s="123"/>
      <c r="BFG35" s="123"/>
      <c r="BFH35" s="123"/>
      <c r="BFI35" s="123"/>
      <c r="BFJ35" s="123"/>
      <c r="BFK35" s="123"/>
      <c r="BFL35" s="123"/>
      <c r="BFM35" s="123"/>
      <c r="BFN35" s="123"/>
      <c r="BFO35" s="123"/>
      <c r="BFP35" s="123"/>
      <c r="BFQ35" s="123"/>
      <c r="BFR35" s="123"/>
      <c r="BFS35" s="123"/>
      <c r="BFT35" s="123"/>
      <c r="BFU35" s="123"/>
      <c r="BFV35" s="123"/>
      <c r="BFW35" s="123"/>
      <c r="BFX35" s="123"/>
      <c r="BFY35" s="123"/>
      <c r="BFZ35" s="123"/>
      <c r="BGA35" s="123"/>
      <c r="BGB35" s="123"/>
      <c r="BGC35" s="123"/>
      <c r="BGD35" s="123"/>
      <c r="BGE35" s="123"/>
      <c r="BGF35" s="123"/>
      <c r="BGG35" s="123"/>
      <c r="BGH35" s="123"/>
      <c r="BGI35" s="123"/>
      <c r="BGJ35" s="123"/>
      <c r="BGK35" s="123"/>
      <c r="BGL35" s="123"/>
      <c r="BGM35" s="123"/>
      <c r="BGN35" s="123"/>
      <c r="BGO35" s="123"/>
      <c r="BGP35" s="123"/>
      <c r="BGQ35" s="123"/>
      <c r="BGR35" s="123"/>
      <c r="BGS35" s="123"/>
      <c r="BGT35" s="123"/>
      <c r="BGU35" s="123"/>
      <c r="BGV35" s="123"/>
      <c r="BGW35" s="123"/>
      <c r="BGX35" s="123"/>
      <c r="BGY35" s="123"/>
      <c r="BGZ35" s="123"/>
      <c r="BHA35" s="123"/>
      <c r="BHB35" s="123"/>
      <c r="BHC35" s="123"/>
      <c r="BHD35" s="123"/>
      <c r="BHE35" s="123"/>
      <c r="BHF35" s="123"/>
      <c r="BHG35" s="123"/>
      <c r="BHH35" s="123"/>
      <c r="BHI35" s="123"/>
      <c r="BHJ35" s="123"/>
      <c r="BHK35" s="123"/>
      <c r="BHL35" s="123"/>
      <c r="BHM35" s="123"/>
      <c r="BHN35" s="123"/>
      <c r="BHO35" s="123"/>
      <c r="BHP35" s="123"/>
      <c r="BHQ35" s="123"/>
      <c r="BHR35" s="123"/>
      <c r="BHS35" s="123"/>
      <c r="BHT35" s="123"/>
      <c r="BHU35" s="123"/>
      <c r="BHV35" s="123"/>
      <c r="BHW35" s="123"/>
      <c r="BHX35" s="123"/>
      <c r="BHY35" s="123"/>
      <c r="BHZ35" s="123"/>
      <c r="BIA35" s="123"/>
      <c r="BIB35" s="123"/>
      <c r="BIC35" s="123"/>
      <c r="BID35" s="123"/>
      <c r="BIE35" s="123"/>
      <c r="BIF35" s="123"/>
      <c r="BIG35" s="123"/>
      <c r="BIH35" s="123"/>
      <c r="BII35" s="123"/>
      <c r="BIJ35" s="123"/>
      <c r="BIK35" s="123"/>
      <c r="BIL35" s="123"/>
      <c r="BIM35" s="123"/>
      <c r="BIN35" s="123"/>
      <c r="BIO35" s="123"/>
      <c r="BIP35" s="123"/>
      <c r="BIQ35" s="123"/>
      <c r="BIR35" s="123"/>
      <c r="BIS35" s="123"/>
      <c r="BIT35" s="123"/>
      <c r="BIU35" s="123"/>
      <c r="BIV35" s="123"/>
      <c r="BIW35" s="123"/>
      <c r="BIX35" s="123"/>
      <c r="BIY35" s="123"/>
      <c r="BIZ35" s="123"/>
      <c r="BJA35" s="123"/>
      <c r="BJB35" s="123"/>
      <c r="BJC35" s="123"/>
      <c r="BJD35" s="123"/>
      <c r="BJE35" s="123"/>
      <c r="BJF35" s="123"/>
      <c r="BJG35" s="123"/>
      <c r="BJH35" s="123"/>
      <c r="BJI35" s="123"/>
      <c r="BJJ35" s="123"/>
      <c r="BJK35" s="123"/>
      <c r="BJL35" s="123"/>
      <c r="BJM35" s="123"/>
      <c r="BJN35" s="123"/>
      <c r="BJO35" s="123"/>
      <c r="BJP35" s="123"/>
      <c r="BJQ35" s="123"/>
      <c r="BJR35" s="123"/>
      <c r="BJS35" s="123"/>
      <c r="BJT35" s="123"/>
      <c r="BJU35" s="123"/>
      <c r="BJV35" s="123"/>
      <c r="BJW35" s="123"/>
      <c r="BJX35" s="123"/>
      <c r="BJY35" s="123"/>
      <c r="BJZ35" s="123"/>
      <c r="BKA35" s="123"/>
      <c r="BKB35" s="123"/>
      <c r="BKC35" s="123"/>
      <c r="BKD35" s="123"/>
      <c r="BKE35" s="123"/>
      <c r="BKF35" s="123"/>
      <c r="BKG35" s="123"/>
      <c r="BKH35" s="123"/>
      <c r="BKI35" s="123"/>
      <c r="BKJ35" s="123"/>
      <c r="BKK35" s="123"/>
      <c r="BKL35" s="123"/>
      <c r="BKM35" s="123"/>
      <c r="BKN35" s="123"/>
      <c r="BKO35" s="123"/>
      <c r="BKP35" s="123"/>
      <c r="BKQ35" s="123"/>
      <c r="BKR35" s="123"/>
      <c r="BKS35" s="123"/>
      <c r="BKT35" s="123"/>
      <c r="BKU35" s="123"/>
      <c r="BKV35" s="123"/>
      <c r="BKW35" s="123"/>
      <c r="BKX35" s="123"/>
      <c r="BKY35" s="123"/>
      <c r="BKZ35" s="123"/>
      <c r="BLA35" s="123"/>
      <c r="BLB35" s="123"/>
      <c r="BLC35" s="123"/>
      <c r="BLD35" s="123"/>
      <c r="BLE35" s="123"/>
      <c r="BLF35" s="123"/>
      <c r="BLG35" s="123"/>
      <c r="BLH35" s="123"/>
      <c r="BLI35" s="123"/>
      <c r="BLJ35" s="123"/>
      <c r="BLK35" s="123"/>
      <c r="BLL35" s="123"/>
      <c r="BLM35" s="123"/>
      <c r="BLN35" s="123"/>
      <c r="BLO35" s="123"/>
      <c r="BLP35" s="123"/>
      <c r="BLQ35" s="123"/>
      <c r="BLR35" s="123"/>
      <c r="BLS35" s="123"/>
      <c r="BLT35" s="123"/>
      <c r="BLU35" s="123"/>
      <c r="BLV35" s="123"/>
      <c r="BLW35" s="123"/>
      <c r="BLX35" s="123"/>
      <c r="BLY35" s="123"/>
      <c r="BLZ35" s="123"/>
      <c r="BMA35" s="123"/>
      <c r="BMB35" s="123"/>
      <c r="BMC35" s="123"/>
      <c r="BMD35" s="123"/>
      <c r="BME35" s="123"/>
      <c r="BMF35" s="123"/>
      <c r="BMG35" s="123"/>
      <c r="BMH35" s="123"/>
      <c r="BMI35" s="123"/>
      <c r="BMJ35" s="123"/>
      <c r="BMK35" s="123"/>
      <c r="BML35" s="123"/>
      <c r="BMM35" s="123"/>
      <c r="BMN35" s="123"/>
      <c r="BMO35" s="123"/>
      <c r="BMP35" s="123"/>
      <c r="BMQ35" s="123"/>
      <c r="BMR35" s="123"/>
      <c r="BMS35" s="123"/>
      <c r="BMT35" s="123"/>
      <c r="BMU35" s="123"/>
      <c r="BMV35" s="123"/>
      <c r="BMW35" s="123"/>
      <c r="BMX35" s="123"/>
      <c r="BMY35" s="123"/>
      <c r="BMZ35" s="123"/>
      <c r="BNA35" s="123"/>
      <c r="BNB35" s="123"/>
      <c r="BNC35" s="123"/>
      <c r="BND35" s="123"/>
      <c r="BNE35" s="123"/>
      <c r="BNF35" s="123"/>
      <c r="BNG35" s="123"/>
      <c r="BNH35" s="123"/>
      <c r="BNI35" s="123"/>
      <c r="BNJ35" s="123"/>
      <c r="BNK35" s="123"/>
      <c r="BNL35" s="123"/>
      <c r="BNM35" s="123"/>
      <c r="BNN35" s="123"/>
      <c r="BNO35" s="123"/>
      <c r="BNP35" s="123"/>
      <c r="BNQ35" s="123"/>
      <c r="BNR35" s="123"/>
      <c r="BNS35" s="123"/>
      <c r="BNT35" s="123"/>
      <c r="BNU35" s="123"/>
      <c r="BNV35" s="123"/>
      <c r="BNW35" s="123"/>
      <c r="BNX35" s="123"/>
      <c r="BNY35" s="123"/>
      <c r="BNZ35" s="123"/>
      <c r="BOA35" s="123"/>
      <c r="BOB35" s="123"/>
      <c r="BOC35" s="123"/>
      <c r="BOD35" s="123"/>
      <c r="BOE35" s="123"/>
      <c r="BOF35" s="123"/>
      <c r="BOG35" s="123"/>
      <c r="BOH35" s="123"/>
      <c r="BOI35" s="123"/>
      <c r="BOJ35" s="123"/>
      <c r="BOK35" s="123"/>
      <c r="BOL35" s="123"/>
      <c r="BOM35" s="123"/>
      <c r="BON35" s="123"/>
      <c r="BOO35" s="123"/>
      <c r="BOP35" s="123"/>
      <c r="BOQ35" s="123"/>
      <c r="BOR35" s="123"/>
      <c r="BOS35" s="123"/>
      <c r="BOT35" s="123"/>
      <c r="BOU35" s="123"/>
      <c r="BOV35" s="123"/>
      <c r="BOW35" s="123"/>
      <c r="BOX35" s="123"/>
      <c r="BOY35" s="123"/>
      <c r="BOZ35" s="123"/>
      <c r="BPA35" s="123"/>
      <c r="BPB35" s="123"/>
      <c r="BPC35" s="123"/>
      <c r="BPD35" s="123"/>
      <c r="BPE35" s="123"/>
      <c r="BPF35" s="123"/>
      <c r="BPG35" s="123"/>
      <c r="BPH35" s="123"/>
      <c r="BPI35" s="123"/>
      <c r="BPJ35" s="123"/>
      <c r="BPK35" s="123"/>
      <c r="BPL35" s="123"/>
      <c r="BPM35" s="123"/>
      <c r="BPN35" s="123"/>
      <c r="BPO35" s="123"/>
      <c r="BPP35" s="123"/>
      <c r="BPQ35" s="123"/>
      <c r="BPR35" s="123"/>
      <c r="BPS35" s="123"/>
      <c r="BPT35" s="123"/>
      <c r="BPU35" s="123"/>
      <c r="BPV35" s="123"/>
      <c r="BPW35" s="123"/>
      <c r="BPX35" s="123"/>
      <c r="BPY35" s="123"/>
      <c r="BPZ35" s="123"/>
      <c r="BQA35" s="123"/>
      <c r="BQB35" s="123"/>
      <c r="BQC35" s="123"/>
      <c r="BQD35" s="123"/>
      <c r="BQE35" s="123"/>
      <c r="BQF35" s="123"/>
      <c r="BQG35" s="123"/>
      <c r="BQH35" s="123"/>
      <c r="BQI35" s="123"/>
      <c r="BQJ35" s="123"/>
      <c r="BQK35" s="123"/>
      <c r="BQL35" s="123"/>
      <c r="BQM35" s="123"/>
      <c r="BQN35" s="123"/>
      <c r="BQO35" s="123"/>
      <c r="BQP35" s="123"/>
      <c r="BQQ35" s="123"/>
      <c r="BQR35" s="123"/>
      <c r="BQS35" s="123"/>
      <c r="BQT35" s="123"/>
      <c r="BQU35" s="123"/>
      <c r="BQV35" s="123"/>
      <c r="BQW35" s="123"/>
      <c r="BQX35" s="123"/>
      <c r="BQY35" s="123"/>
      <c r="BQZ35" s="123"/>
      <c r="BRA35" s="123"/>
      <c r="BRB35" s="123"/>
      <c r="BRC35" s="123"/>
      <c r="BRD35" s="123"/>
      <c r="BRE35" s="123"/>
      <c r="BRF35" s="123"/>
      <c r="BRG35" s="123"/>
      <c r="BRH35" s="123"/>
      <c r="BRI35" s="123"/>
      <c r="BRJ35" s="123"/>
      <c r="BRK35" s="123"/>
      <c r="BRL35" s="123"/>
      <c r="BRM35" s="123"/>
      <c r="BRN35" s="123"/>
      <c r="BRO35" s="123"/>
      <c r="BRP35" s="123"/>
      <c r="BRQ35" s="123"/>
      <c r="BRR35" s="123"/>
      <c r="BRS35" s="123"/>
      <c r="BRT35" s="123"/>
      <c r="BRU35" s="123"/>
      <c r="BRV35" s="123"/>
      <c r="BRW35" s="123"/>
      <c r="BRX35" s="123"/>
      <c r="BRY35" s="123"/>
      <c r="BRZ35" s="123"/>
      <c r="BSA35" s="123"/>
      <c r="BSB35" s="123"/>
      <c r="BSC35" s="123"/>
      <c r="BSD35" s="123"/>
      <c r="BSE35" s="123"/>
      <c r="BSF35" s="123"/>
      <c r="BSG35" s="123"/>
      <c r="BSH35" s="123"/>
      <c r="BSI35" s="123"/>
      <c r="BSJ35" s="123"/>
      <c r="BSK35" s="123"/>
      <c r="BSL35" s="123"/>
      <c r="BSM35" s="123"/>
      <c r="BSN35" s="123"/>
      <c r="BSO35" s="123"/>
      <c r="BSP35" s="123"/>
      <c r="BSQ35" s="123"/>
      <c r="BSR35" s="123"/>
      <c r="BSS35" s="123"/>
      <c r="BST35" s="123"/>
      <c r="BSU35" s="123"/>
      <c r="BSV35" s="123"/>
      <c r="BSW35" s="123"/>
      <c r="BSX35" s="123"/>
      <c r="BSY35" s="123"/>
      <c r="BSZ35" s="123"/>
      <c r="BTA35" s="123"/>
      <c r="BTB35" s="123"/>
      <c r="BTC35" s="123"/>
      <c r="BTD35" s="123"/>
      <c r="BTE35" s="123"/>
      <c r="BTF35" s="123"/>
      <c r="BTG35" s="123"/>
      <c r="BTH35" s="123"/>
      <c r="BTI35" s="123"/>
      <c r="BTJ35" s="123"/>
      <c r="BTK35" s="123"/>
      <c r="BTL35" s="123"/>
      <c r="BTM35" s="123"/>
      <c r="BTN35" s="123"/>
      <c r="BTO35" s="123"/>
      <c r="BTP35" s="123"/>
      <c r="BTQ35" s="123"/>
      <c r="BTR35" s="123"/>
      <c r="BTS35" s="123"/>
      <c r="BTT35" s="123"/>
      <c r="BTU35" s="123"/>
      <c r="BTV35" s="123"/>
      <c r="BTW35" s="123"/>
      <c r="BTX35" s="123"/>
      <c r="BTY35" s="123"/>
      <c r="BTZ35" s="123"/>
      <c r="BUA35" s="123"/>
      <c r="BUB35" s="123"/>
      <c r="BUC35" s="123"/>
      <c r="BUD35" s="123"/>
      <c r="BUE35" s="123"/>
      <c r="BUF35" s="123"/>
      <c r="BUG35" s="123"/>
      <c r="BUH35" s="123"/>
      <c r="BUI35" s="123"/>
      <c r="BUJ35" s="123"/>
      <c r="BUK35" s="123"/>
      <c r="BUL35" s="123"/>
      <c r="BUM35" s="123"/>
      <c r="BUN35" s="123"/>
      <c r="BUO35" s="123"/>
      <c r="BUP35" s="123"/>
      <c r="BUQ35" s="123"/>
    </row>
    <row r="36" spans="1:1915" s="154" customFormat="1" x14ac:dyDescent="0.2">
      <c r="A36" s="146" t="s">
        <v>1388</v>
      </c>
      <c r="B36" s="146" t="s">
        <v>1386</v>
      </c>
      <c r="C36" s="147">
        <v>25.88</v>
      </c>
      <c r="D36" s="148">
        <v>7.46591</v>
      </c>
      <c r="E36" s="148">
        <v>7.46591</v>
      </c>
      <c r="F36" s="147">
        <v>1</v>
      </c>
      <c r="G36" s="148">
        <f t="shared" si="0"/>
        <v>7.46591</v>
      </c>
      <c r="H36" s="147">
        <v>1.75</v>
      </c>
      <c r="I36" s="148">
        <f t="shared" si="1"/>
        <v>13.065340000000001</v>
      </c>
      <c r="J36" s="149" t="s">
        <v>1268</v>
      </c>
      <c r="K36" s="146" t="s">
        <v>1270</v>
      </c>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X36" s="123"/>
      <c r="BY36" s="123"/>
      <c r="BZ36" s="123"/>
      <c r="CA36" s="123"/>
      <c r="CB36" s="123"/>
      <c r="CC36" s="123"/>
      <c r="CD36" s="123"/>
      <c r="CE36" s="123"/>
      <c r="CF36" s="123"/>
      <c r="CG36" s="123"/>
      <c r="CH36" s="123"/>
      <c r="CI36" s="123"/>
      <c r="CJ36" s="123"/>
      <c r="CK36" s="123"/>
      <c r="CL36" s="123"/>
      <c r="CM36" s="123"/>
      <c r="CN36" s="123"/>
      <c r="CO36" s="123"/>
      <c r="CP36" s="123"/>
      <c r="CQ36" s="123"/>
      <c r="CR36" s="123"/>
      <c r="CS36" s="123"/>
      <c r="CT36" s="123"/>
      <c r="CU36" s="123"/>
      <c r="CV36" s="123"/>
      <c r="CW36" s="123"/>
      <c r="CX36" s="123"/>
      <c r="CY36" s="123"/>
      <c r="CZ36" s="123"/>
      <c r="DA36" s="123"/>
      <c r="DB36" s="123"/>
      <c r="DC36" s="123"/>
      <c r="DD36" s="123"/>
      <c r="DE36" s="123"/>
      <c r="DF36" s="123"/>
      <c r="DG36" s="123"/>
      <c r="DH36" s="123"/>
      <c r="DI36" s="123"/>
      <c r="DJ36" s="123"/>
      <c r="DK36" s="123"/>
      <c r="DL36" s="123"/>
      <c r="DM36" s="123"/>
      <c r="DN36" s="123"/>
      <c r="DO36" s="123"/>
      <c r="DP36" s="123"/>
      <c r="DQ36" s="123"/>
      <c r="DR36" s="123"/>
      <c r="DS36" s="123"/>
      <c r="DT36" s="123"/>
      <c r="DU36" s="123"/>
      <c r="DV36" s="123"/>
      <c r="DW36" s="123"/>
      <c r="DX36" s="123"/>
      <c r="DY36" s="123"/>
      <c r="DZ36" s="123"/>
      <c r="EA36" s="123"/>
      <c r="EB36" s="123"/>
      <c r="EC36" s="123"/>
      <c r="ED36" s="123"/>
      <c r="EE36" s="123"/>
      <c r="EF36" s="123"/>
      <c r="EG36" s="123"/>
      <c r="EH36" s="123"/>
      <c r="EI36" s="123"/>
      <c r="EJ36" s="123"/>
      <c r="EK36" s="123"/>
      <c r="EL36" s="123"/>
      <c r="EM36" s="123"/>
      <c r="EN36" s="123"/>
      <c r="EO36" s="123"/>
      <c r="EP36" s="123"/>
      <c r="EQ36" s="123"/>
      <c r="ER36" s="123"/>
      <c r="ES36" s="123"/>
      <c r="ET36" s="123"/>
      <c r="EU36" s="123"/>
      <c r="EV36" s="123"/>
      <c r="EW36" s="123"/>
      <c r="EX36" s="123"/>
      <c r="EY36" s="123"/>
      <c r="EZ36" s="123"/>
      <c r="FA36" s="123"/>
      <c r="FB36" s="123"/>
      <c r="FC36" s="123"/>
      <c r="FD36" s="123"/>
      <c r="FE36" s="123"/>
      <c r="FF36" s="123"/>
      <c r="FG36" s="123"/>
      <c r="FH36" s="123"/>
      <c r="FI36" s="123"/>
      <c r="FJ36" s="123"/>
      <c r="FK36" s="123"/>
      <c r="FL36" s="123"/>
      <c r="FM36" s="123"/>
      <c r="FN36" s="123"/>
      <c r="FO36" s="123"/>
      <c r="FP36" s="123"/>
      <c r="FQ36" s="123"/>
      <c r="FR36" s="123"/>
      <c r="FS36" s="123"/>
      <c r="FT36" s="123"/>
      <c r="FU36" s="123"/>
      <c r="FV36" s="123"/>
      <c r="FW36" s="123"/>
      <c r="FX36" s="123"/>
      <c r="FY36" s="123"/>
      <c r="FZ36" s="123"/>
      <c r="GA36" s="123"/>
      <c r="GB36" s="123"/>
      <c r="GC36" s="123"/>
      <c r="GD36" s="123"/>
      <c r="GE36" s="123"/>
      <c r="GF36" s="123"/>
      <c r="GG36" s="123"/>
      <c r="GH36" s="123"/>
      <c r="GI36" s="123"/>
      <c r="GJ36" s="123"/>
      <c r="GK36" s="123"/>
      <c r="GL36" s="123"/>
      <c r="GM36" s="123"/>
      <c r="GN36" s="123"/>
      <c r="GO36" s="123"/>
      <c r="GP36" s="123"/>
      <c r="GQ36" s="123"/>
      <c r="GR36" s="123"/>
      <c r="GS36" s="123"/>
      <c r="GT36" s="123"/>
      <c r="GU36" s="123"/>
      <c r="GV36" s="123"/>
      <c r="GW36" s="123"/>
      <c r="GX36" s="123"/>
      <c r="GY36" s="123"/>
      <c r="GZ36" s="123"/>
      <c r="HA36" s="123"/>
      <c r="HB36" s="123"/>
      <c r="HC36" s="123"/>
      <c r="HD36" s="123"/>
      <c r="HE36" s="123"/>
      <c r="HF36" s="123"/>
      <c r="HG36" s="123"/>
      <c r="HH36" s="123"/>
      <c r="HI36" s="123"/>
      <c r="HJ36" s="123"/>
      <c r="HK36" s="123"/>
      <c r="HL36" s="123"/>
      <c r="HM36" s="123"/>
      <c r="HN36" s="123"/>
      <c r="HO36" s="123"/>
      <c r="HP36" s="123"/>
      <c r="HQ36" s="123"/>
      <c r="HR36" s="123"/>
      <c r="HS36" s="123"/>
      <c r="HT36" s="123"/>
      <c r="HU36" s="123"/>
      <c r="HV36" s="123"/>
      <c r="HW36" s="123"/>
      <c r="HX36" s="123"/>
      <c r="HY36" s="123"/>
      <c r="HZ36" s="123"/>
      <c r="IA36" s="123"/>
      <c r="IB36" s="123"/>
      <c r="IC36" s="123"/>
      <c r="ID36" s="123"/>
      <c r="IE36" s="123"/>
      <c r="IF36" s="123"/>
      <c r="IG36" s="123"/>
      <c r="IH36" s="123"/>
      <c r="II36" s="123"/>
      <c r="IJ36" s="123"/>
      <c r="IK36" s="123"/>
      <c r="IL36" s="123"/>
      <c r="IM36" s="123"/>
      <c r="IN36" s="123"/>
      <c r="IO36" s="123"/>
      <c r="IP36" s="123"/>
      <c r="IQ36" s="123"/>
      <c r="IR36" s="123"/>
      <c r="IS36" s="123"/>
      <c r="IT36" s="123"/>
      <c r="IU36" s="123"/>
      <c r="IV36" s="123"/>
      <c r="IW36" s="123"/>
      <c r="IX36" s="123"/>
      <c r="IY36" s="123"/>
      <c r="IZ36" s="123"/>
      <c r="JA36" s="123"/>
      <c r="JB36" s="123"/>
      <c r="JC36" s="123"/>
      <c r="JD36" s="123"/>
      <c r="JE36" s="123"/>
      <c r="JF36" s="123"/>
      <c r="JG36" s="123"/>
      <c r="JH36" s="123"/>
      <c r="JI36" s="123"/>
      <c r="JJ36" s="123"/>
      <c r="JK36" s="123"/>
      <c r="JL36" s="123"/>
      <c r="JM36" s="123"/>
      <c r="JN36" s="123"/>
      <c r="JO36" s="123"/>
      <c r="JP36" s="123"/>
      <c r="JQ36" s="123"/>
      <c r="JR36" s="123"/>
      <c r="JS36" s="123"/>
      <c r="JT36" s="123"/>
      <c r="JU36" s="123"/>
      <c r="JV36" s="123"/>
      <c r="JW36" s="123"/>
      <c r="JX36" s="123"/>
      <c r="JY36" s="123"/>
      <c r="JZ36" s="123"/>
      <c r="KA36" s="123"/>
      <c r="KB36" s="123"/>
      <c r="KC36" s="123"/>
      <c r="KD36" s="123"/>
      <c r="KE36" s="123"/>
      <c r="KF36" s="123"/>
      <c r="KG36" s="123"/>
      <c r="KH36" s="123"/>
      <c r="KI36" s="123"/>
      <c r="KJ36" s="123"/>
      <c r="KK36" s="123"/>
      <c r="KL36" s="123"/>
      <c r="KM36" s="123"/>
      <c r="KN36" s="123"/>
      <c r="KO36" s="123"/>
      <c r="KP36" s="123"/>
      <c r="KQ36" s="123"/>
      <c r="KR36" s="123"/>
      <c r="KS36" s="123"/>
      <c r="KT36" s="123"/>
      <c r="KU36" s="123"/>
      <c r="KV36" s="123"/>
      <c r="KW36" s="123"/>
      <c r="KX36" s="123"/>
      <c r="KY36" s="123"/>
      <c r="KZ36" s="123"/>
      <c r="LA36" s="123"/>
      <c r="LB36" s="123"/>
      <c r="LC36" s="123"/>
      <c r="LD36" s="123"/>
      <c r="LE36" s="123"/>
      <c r="LF36" s="123"/>
      <c r="LG36" s="123"/>
      <c r="LH36" s="123"/>
      <c r="LI36" s="123"/>
      <c r="LJ36" s="123"/>
      <c r="LK36" s="123"/>
      <c r="LL36" s="123"/>
      <c r="LM36" s="123"/>
      <c r="LN36" s="123"/>
      <c r="LO36" s="123"/>
      <c r="LP36" s="123"/>
      <c r="LQ36" s="123"/>
      <c r="LR36" s="123"/>
      <c r="LS36" s="123"/>
      <c r="LT36" s="123"/>
      <c r="LU36" s="123"/>
      <c r="LV36" s="123"/>
      <c r="LW36" s="123"/>
      <c r="LX36" s="123"/>
      <c r="LY36" s="123"/>
      <c r="LZ36" s="123"/>
      <c r="MA36" s="123"/>
      <c r="MB36" s="123"/>
      <c r="MC36" s="123"/>
      <c r="MD36" s="123"/>
      <c r="ME36" s="123"/>
      <c r="MF36" s="123"/>
      <c r="MG36" s="123"/>
      <c r="MH36" s="123"/>
      <c r="MI36" s="123"/>
      <c r="MJ36" s="123"/>
      <c r="MK36" s="123"/>
      <c r="ML36" s="123"/>
      <c r="MM36" s="123"/>
      <c r="MN36" s="123"/>
      <c r="MO36" s="123"/>
      <c r="MP36" s="123"/>
      <c r="MQ36" s="123"/>
      <c r="MR36" s="123"/>
      <c r="MS36" s="123"/>
      <c r="MT36" s="123"/>
      <c r="MU36" s="123"/>
      <c r="MV36" s="123"/>
      <c r="MW36" s="123"/>
      <c r="MX36" s="123"/>
      <c r="MY36" s="123"/>
      <c r="MZ36" s="123"/>
      <c r="NA36" s="123"/>
      <c r="NB36" s="123"/>
      <c r="NC36" s="123"/>
      <c r="ND36" s="123"/>
      <c r="NE36" s="123"/>
      <c r="NF36" s="123"/>
      <c r="NG36" s="123"/>
      <c r="NH36" s="123"/>
      <c r="NI36" s="123"/>
      <c r="NJ36" s="123"/>
      <c r="NK36" s="123"/>
      <c r="NL36" s="123"/>
      <c r="NM36" s="123"/>
      <c r="NN36" s="123"/>
      <c r="NO36" s="123"/>
      <c r="NP36" s="123"/>
      <c r="NQ36" s="123"/>
      <c r="NR36" s="123"/>
      <c r="NS36" s="123"/>
      <c r="NT36" s="123"/>
      <c r="NU36" s="123"/>
      <c r="NV36" s="123"/>
      <c r="NW36" s="123"/>
      <c r="NX36" s="123"/>
      <c r="NY36" s="123"/>
      <c r="NZ36" s="123"/>
      <c r="OA36" s="123"/>
      <c r="OB36" s="123"/>
      <c r="OC36" s="123"/>
      <c r="OD36" s="123"/>
      <c r="OE36" s="123"/>
      <c r="OF36" s="123"/>
      <c r="OG36" s="123"/>
      <c r="OH36" s="123"/>
      <c r="OI36" s="123"/>
      <c r="OJ36" s="123"/>
      <c r="OK36" s="123"/>
      <c r="OL36" s="123"/>
      <c r="OM36" s="123"/>
      <c r="ON36" s="123"/>
      <c r="OO36" s="123"/>
      <c r="OP36" s="123"/>
      <c r="OQ36" s="123"/>
      <c r="OR36" s="123"/>
      <c r="OS36" s="123"/>
      <c r="OT36" s="123"/>
      <c r="OU36" s="123"/>
      <c r="OV36" s="123"/>
      <c r="OW36" s="123"/>
      <c r="OX36" s="123"/>
      <c r="OY36" s="123"/>
      <c r="OZ36" s="123"/>
      <c r="PA36" s="123"/>
      <c r="PB36" s="123"/>
      <c r="PC36" s="123"/>
      <c r="PD36" s="123"/>
      <c r="PE36" s="123"/>
      <c r="PF36" s="123"/>
      <c r="PG36" s="123"/>
      <c r="PH36" s="123"/>
      <c r="PI36" s="123"/>
      <c r="PJ36" s="123"/>
      <c r="PK36" s="123"/>
      <c r="PL36" s="123"/>
      <c r="PM36" s="123"/>
      <c r="PN36" s="123"/>
      <c r="PO36" s="123"/>
      <c r="PP36" s="123"/>
      <c r="PQ36" s="123"/>
      <c r="PR36" s="123"/>
      <c r="PS36" s="123"/>
      <c r="PT36" s="123"/>
      <c r="PU36" s="123"/>
      <c r="PV36" s="123"/>
      <c r="PW36" s="123"/>
      <c r="PX36" s="123"/>
      <c r="PY36" s="123"/>
      <c r="PZ36" s="123"/>
      <c r="QA36" s="123"/>
      <c r="QB36" s="123"/>
      <c r="QC36" s="123"/>
      <c r="QD36" s="123"/>
      <c r="QE36" s="123"/>
      <c r="QF36" s="123"/>
      <c r="QG36" s="123"/>
      <c r="QH36" s="123"/>
      <c r="QI36" s="123"/>
      <c r="QJ36" s="123"/>
      <c r="QK36" s="123"/>
      <c r="QL36" s="123"/>
      <c r="QM36" s="123"/>
      <c r="QN36" s="123"/>
      <c r="QO36" s="123"/>
      <c r="QP36" s="123"/>
      <c r="QQ36" s="123"/>
      <c r="QR36" s="123"/>
      <c r="QS36" s="123"/>
      <c r="QT36" s="123"/>
      <c r="QU36" s="123"/>
      <c r="QV36" s="123"/>
      <c r="QW36" s="123"/>
      <c r="QX36" s="123"/>
      <c r="QY36" s="123"/>
      <c r="QZ36" s="123"/>
      <c r="RA36" s="123"/>
      <c r="RB36" s="123"/>
      <c r="RC36" s="123"/>
      <c r="RD36" s="123"/>
      <c r="RE36" s="123"/>
      <c r="RF36" s="123"/>
      <c r="RG36" s="123"/>
      <c r="RH36" s="123"/>
      <c r="RI36" s="123"/>
      <c r="RJ36" s="123"/>
      <c r="RK36" s="123"/>
      <c r="RL36" s="123"/>
      <c r="RM36" s="123"/>
      <c r="RN36" s="123"/>
      <c r="RO36" s="123"/>
      <c r="RP36" s="123"/>
      <c r="RQ36" s="123"/>
      <c r="RR36" s="123"/>
      <c r="RS36" s="123"/>
      <c r="RT36" s="123"/>
      <c r="RU36" s="123"/>
      <c r="RV36" s="123"/>
      <c r="RW36" s="123"/>
      <c r="RX36" s="123"/>
      <c r="RY36" s="123"/>
      <c r="RZ36" s="123"/>
      <c r="SA36" s="123"/>
      <c r="SB36" s="123"/>
      <c r="SC36" s="123"/>
      <c r="SD36" s="123"/>
      <c r="SE36" s="123"/>
      <c r="SF36" s="123"/>
      <c r="SG36" s="123"/>
      <c r="SH36" s="123"/>
      <c r="SI36" s="123"/>
      <c r="SJ36" s="123"/>
      <c r="SK36" s="123"/>
      <c r="SL36" s="123"/>
      <c r="SM36" s="123"/>
      <c r="SN36" s="123"/>
      <c r="SO36" s="123"/>
      <c r="SP36" s="123"/>
      <c r="SQ36" s="123"/>
      <c r="SR36" s="123"/>
      <c r="SS36" s="123"/>
      <c r="ST36" s="123"/>
      <c r="SU36" s="123"/>
      <c r="SV36" s="123"/>
      <c r="SW36" s="123"/>
      <c r="SX36" s="123"/>
      <c r="SY36" s="123"/>
      <c r="SZ36" s="123"/>
      <c r="TA36" s="123"/>
      <c r="TB36" s="123"/>
      <c r="TC36" s="123"/>
      <c r="TD36" s="123"/>
      <c r="TE36" s="123"/>
      <c r="TF36" s="123"/>
      <c r="TG36" s="123"/>
      <c r="TH36" s="123"/>
      <c r="TI36" s="123"/>
      <c r="TJ36" s="123"/>
      <c r="TK36" s="123"/>
      <c r="TL36" s="123"/>
      <c r="TM36" s="123"/>
      <c r="TN36" s="123"/>
      <c r="TO36" s="123"/>
      <c r="TP36" s="123"/>
      <c r="TQ36" s="123"/>
      <c r="TR36" s="123"/>
      <c r="TS36" s="123"/>
      <c r="TT36" s="123"/>
      <c r="TU36" s="123"/>
      <c r="TV36" s="123"/>
      <c r="TW36" s="123"/>
      <c r="TX36" s="123"/>
      <c r="TY36" s="123"/>
      <c r="TZ36" s="123"/>
      <c r="UA36" s="123"/>
      <c r="UB36" s="123"/>
      <c r="UC36" s="123"/>
      <c r="UD36" s="123"/>
      <c r="UE36" s="123"/>
      <c r="UF36" s="123"/>
      <c r="UG36" s="123"/>
      <c r="UH36" s="123"/>
      <c r="UI36" s="123"/>
      <c r="UJ36" s="123"/>
      <c r="UK36" s="123"/>
      <c r="UL36" s="123"/>
      <c r="UM36" s="123"/>
      <c r="UN36" s="123"/>
      <c r="UO36" s="123"/>
      <c r="UP36" s="123"/>
      <c r="UQ36" s="123"/>
      <c r="UR36" s="123"/>
      <c r="US36" s="123"/>
      <c r="UT36" s="123"/>
      <c r="UU36" s="123"/>
      <c r="UV36" s="123"/>
      <c r="UW36" s="123"/>
      <c r="UX36" s="123"/>
      <c r="UY36" s="123"/>
      <c r="UZ36" s="123"/>
      <c r="VA36" s="123"/>
      <c r="VB36" s="123"/>
      <c r="VC36" s="123"/>
      <c r="VD36" s="123"/>
      <c r="VE36" s="123"/>
      <c r="VF36" s="123"/>
      <c r="VG36" s="123"/>
      <c r="VH36" s="123"/>
      <c r="VI36" s="123"/>
      <c r="VJ36" s="123"/>
      <c r="VK36" s="123"/>
      <c r="VL36" s="123"/>
      <c r="VM36" s="123"/>
      <c r="VN36" s="123"/>
      <c r="VO36" s="123"/>
      <c r="VP36" s="123"/>
      <c r="VQ36" s="123"/>
      <c r="VR36" s="123"/>
      <c r="VS36" s="123"/>
      <c r="VT36" s="123"/>
      <c r="VU36" s="123"/>
      <c r="VV36" s="123"/>
      <c r="VW36" s="123"/>
      <c r="VX36" s="123"/>
      <c r="VY36" s="123"/>
      <c r="VZ36" s="123"/>
      <c r="WA36" s="123"/>
      <c r="WB36" s="123"/>
      <c r="WC36" s="123"/>
      <c r="WD36" s="123"/>
      <c r="WE36" s="123"/>
      <c r="WF36" s="123"/>
      <c r="WG36" s="123"/>
      <c r="WH36" s="123"/>
      <c r="WI36" s="123"/>
      <c r="WJ36" s="123"/>
      <c r="WK36" s="123"/>
      <c r="WL36" s="123"/>
      <c r="WM36" s="123"/>
      <c r="WN36" s="123"/>
      <c r="WO36" s="123"/>
      <c r="WP36" s="123"/>
      <c r="WQ36" s="123"/>
      <c r="WR36" s="123"/>
      <c r="WS36" s="123"/>
      <c r="WT36" s="123"/>
      <c r="WU36" s="123"/>
      <c r="WV36" s="123"/>
      <c r="WW36" s="123"/>
      <c r="WX36" s="123"/>
      <c r="WY36" s="123"/>
      <c r="WZ36" s="123"/>
      <c r="XA36" s="123"/>
      <c r="XB36" s="123"/>
      <c r="XC36" s="123"/>
      <c r="XD36" s="123"/>
      <c r="XE36" s="123"/>
      <c r="XF36" s="123"/>
      <c r="XG36" s="123"/>
      <c r="XH36" s="123"/>
      <c r="XI36" s="123"/>
      <c r="XJ36" s="123"/>
      <c r="XK36" s="123"/>
      <c r="XL36" s="123"/>
      <c r="XM36" s="123"/>
      <c r="XN36" s="123"/>
      <c r="XO36" s="123"/>
      <c r="XP36" s="123"/>
      <c r="XQ36" s="123"/>
      <c r="XR36" s="123"/>
      <c r="XS36" s="123"/>
      <c r="XT36" s="123"/>
      <c r="XU36" s="123"/>
      <c r="XV36" s="123"/>
      <c r="XW36" s="123"/>
      <c r="XX36" s="123"/>
      <c r="XY36" s="123"/>
      <c r="XZ36" s="123"/>
      <c r="YA36" s="123"/>
      <c r="YB36" s="123"/>
      <c r="YC36" s="123"/>
      <c r="YD36" s="123"/>
      <c r="YE36" s="123"/>
      <c r="YF36" s="123"/>
      <c r="YG36" s="123"/>
      <c r="YH36" s="123"/>
      <c r="YI36" s="123"/>
      <c r="YJ36" s="123"/>
      <c r="YK36" s="123"/>
      <c r="YL36" s="123"/>
      <c r="YM36" s="123"/>
      <c r="YN36" s="123"/>
      <c r="YO36" s="123"/>
      <c r="YP36" s="123"/>
      <c r="YQ36" s="123"/>
      <c r="YR36" s="123"/>
      <c r="YS36" s="123"/>
      <c r="YT36" s="123"/>
      <c r="YU36" s="123"/>
      <c r="YV36" s="123"/>
      <c r="YW36" s="123"/>
      <c r="YX36" s="123"/>
      <c r="YY36" s="123"/>
      <c r="YZ36" s="123"/>
      <c r="ZA36" s="123"/>
      <c r="ZB36" s="123"/>
      <c r="ZC36" s="123"/>
      <c r="ZD36" s="123"/>
      <c r="ZE36" s="123"/>
      <c r="ZF36" s="123"/>
      <c r="ZG36" s="123"/>
      <c r="ZH36" s="123"/>
      <c r="ZI36" s="123"/>
      <c r="ZJ36" s="123"/>
      <c r="ZK36" s="123"/>
      <c r="ZL36" s="123"/>
      <c r="ZM36" s="123"/>
      <c r="ZN36" s="123"/>
      <c r="ZO36" s="123"/>
      <c r="ZP36" s="123"/>
      <c r="ZQ36" s="123"/>
      <c r="ZR36" s="123"/>
      <c r="ZS36" s="123"/>
      <c r="ZT36" s="123"/>
      <c r="ZU36" s="123"/>
      <c r="ZV36" s="123"/>
      <c r="ZW36" s="123"/>
      <c r="ZX36" s="123"/>
      <c r="ZY36" s="123"/>
      <c r="ZZ36" s="123"/>
      <c r="AAA36" s="123"/>
      <c r="AAB36" s="123"/>
      <c r="AAC36" s="123"/>
      <c r="AAD36" s="123"/>
      <c r="AAE36" s="123"/>
      <c r="AAF36" s="123"/>
      <c r="AAG36" s="123"/>
      <c r="AAH36" s="123"/>
      <c r="AAI36" s="123"/>
      <c r="AAJ36" s="123"/>
      <c r="AAK36" s="123"/>
      <c r="AAL36" s="123"/>
      <c r="AAM36" s="123"/>
      <c r="AAN36" s="123"/>
      <c r="AAO36" s="123"/>
      <c r="AAP36" s="123"/>
      <c r="AAQ36" s="123"/>
      <c r="AAR36" s="123"/>
      <c r="AAS36" s="123"/>
      <c r="AAT36" s="123"/>
      <c r="AAU36" s="123"/>
      <c r="AAV36" s="123"/>
      <c r="AAW36" s="123"/>
      <c r="AAX36" s="123"/>
      <c r="AAY36" s="123"/>
      <c r="AAZ36" s="123"/>
      <c r="ABA36" s="123"/>
      <c r="ABB36" s="123"/>
      <c r="ABC36" s="123"/>
      <c r="ABD36" s="123"/>
      <c r="ABE36" s="123"/>
      <c r="ABF36" s="123"/>
      <c r="ABG36" s="123"/>
      <c r="ABH36" s="123"/>
      <c r="ABI36" s="123"/>
      <c r="ABJ36" s="123"/>
      <c r="ABK36" s="123"/>
      <c r="ABL36" s="123"/>
      <c r="ABM36" s="123"/>
      <c r="ABN36" s="123"/>
      <c r="ABO36" s="123"/>
      <c r="ABP36" s="123"/>
      <c r="ABQ36" s="123"/>
      <c r="ABR36" s="123"/>
      <c r="ABS36" s="123"/>
      <c r="ABT36" s="123"/>
      <c r="ABU36" s="123"/>
      <c r="ABV36" s="123"/>
      <c r="ABW36" s="123"/>
      <c r="ABX36" s="123"/>
      <c r="ABY36" s="123"/>
      <c r="ABZ36" s="123"/>
      <c r="ACA36" s="123"/>
      <c r="ACB36" s="123"/>
      <c r="ACC36" s="123"/>
      <c r="ACD36" s="123"/>
      <c r="ACE36" s="123"/>
      <c r="ACF36" s="123"/>
      <c r="ACG36" s="123"/>
      <c r="ACH36" s="123"/>
      <c r="ACI36" s="123"/>
      <c r="ACJ36" s="123"/>
      <c r="ACK36" s="123"/>
      <c r="ACL36" s="123"/>
      <c r="ACM36" s="123"/>
      <c r="ACN36" s="123"/>
      <c r="ACO36" s="123"/>
      <c r="ACP36" s="123"/>
      <c r="ACQ36" s="123"/>
      <c r="ACR36" s="123"/>
      <c r="ACS36" s="123"/>
      <c r="ACT36" s="123"/>
      <c r="ACU36" s="123"/>
      <c r="ACV36" s="123"/>
      <c r="ACW36" s="123"/>
      <c r="ACX36" s="123"/>
      <c r="ACY36" s="123"/>
      <c r="ACZ36" s="123"/>
      <c r="ADA36" s="123"/>
      <c r="ADB36" s="123"/>
      <c r="ADC36" s="123"/>
      <c r="ADD36" s="123"/>
      <c r="ADE36" s="123"/>
      <c r="ADF36" s="123"/>
      <c r="ADG36" s="123"/>
      <c r="ADH36" s="123"/>
      <c r="ADI36" s="123"/>
      <c r="ADJ36" s="123"/>
      <c r="ADK36" s="123"/>
      <c r="ADL36" s="123"/>
      <c r="ADM36" s="123"/>
      <c r="ADN36" s="123"/>
      <c r="ADO36" s="123"/>
      <c r="ADP36" s="123"/>
      <c r="ADQ36" s="123"/>
      <c r="ADR36" s="123"/>
      <c r="ADS36" s="123"/>
      <c r="ADT36" s="123"/>
      <c r="ADU36" s="123"/>
      <c r="ADV36" s="123"/>
      <c r="ADW36" s="123"/>
      <c r="ADX36" s="123"/>
      <c r="ADY36" s="123"/>
      <c r="ADZ36" s="123"/>
      <c r="AEA36" s="123"/>
      <c r="AEB36" s="123"/>
      <c r="AEC36" s="123"/>
      <c r="AED36" s="123"/>
      <c r="AEE36" s="123"/>
      <c r="AEF36" s="123"/>
      <c r="AEG36" s="123"/>
      <c r="AEH36" s="123"/>
      <c r="AEI36" s="123"/>
      <c r="AEJ36" s="123"/>
      <c r="AEK36" s="123"/>
      <c r="AEL36" s="123"/>
      <c r="AEM36" s="123"/>
      <c r="AEN36" s="123"/>
      <c r="AEO36" s="123"/>
      <c r="AEP36" s="123"/>
      <c r="AEQ36" s="123"/>
      <c r="AER36" s="123"/>
      <c r="AES36" s="123"/>
      <c r="AET36" s="123"/>
      <c r="AEU36" s="123"/>
      <c r="AEV36" s="123"/>
      <c r="AEW36" s="123"/>
      <c r="AEX36" s="123"/>
      <c r="AEY36" s="123"/>
      <c r="AEZ36" s="123"/>
      <c r="AFA36" s="123"/>
      <c r="AFB36" s="123"/>
      <c r="AFC36" s="123"/>
      <c r="AFD36" s="123"/>
      <c r="AFE36" s="123"/>
      <c r="AFF36" s="123"/>
      <c r="AFG36" s="123"/>
      <c r="AFH36" s="123"/>
      <c r="AFI36" s="123"/>
      <c r="AFJ36" s="123"/>
      <c r="AFK36" s="123"/>
      <c r="AFL36" s="123"/>
      <c r="AFM36" s="123"/>
      <c r="AFN36" s="123"/>
      <c r="AFO36" s="123"/>
      <c r="AFP36" s="123"/>
      <c r="AFQ36" s="123"/>
      <c r="AFR36" s="123"/>
      <c r="AFS36" s="123"/>
      <c r="AFT36" s="123"/>
      <c r="AFU36" s="123"/>
      <c r="AFV36" s="123"/>
      <c r="AFW36" s="123"/>
      <c r="AFX36" s="123"/>
      <c r="AFY36" s="123"/>
      <c r="AFZ36" s="123"/>
      <c r="AGA36" s="123"/>
      <c r="AGB36" s="123"/>
      <c r="AGC36" s="123"/>
      <c r="AGD36" s="123"/>
      <c r="AGE36" s="123"/>
      <c r="AGF36" s="123"/>
      <c r="AGG36" s="123"/>
      <c r="AGH36" s="123"/>
      <c r="AGI36" s="123"/>
      <c r="AGJ36" s="123"/>
      <c r="AGK36" s="123"/>
      <c r="AGL36" s="123"/>
      <c r="AGM36" s="123"/>
      <c r="AGN36" s="123"/>
      <c r="AGO36" s="123"/>
      <c r="AGP36" s="123"/>
      <c r="AGQ36" s="123"/>
      <c r="AGR36" s="123"/>
      <c r="AGS36" s="123"/>
      <c r="AGT36" s="123"/>
      <c r="AGU36" s="123"/>
      <c r="AGV36" s="123"/>
      <c r="AGW36" s="123"/>
      <c r="AGX36" s="123"/>
      <c r="AGY36" s="123"/>
      <c r="AGZ36" s="123"/>
      <c r="AHA36" s="123"/>
      <c r="AHB36" s="123"/>
      <c r="AHC36" s="123"/>
      <c r="AHD36" s="123"/>
      <c r="AHE36" s="123"/>
      <c r="AHF36" s="123"/>
      <c r="AHG36" s="123"/>
      <c r="AHH36" s="123"/>
      <c r="AHI36" s="123"/>
      <c r="AHJ36" s="123"/>
      <c r="AHK36" s="123"/>
      <c r="AHL36" s="123"/>
      <c r="AHM36" s="123"/>
      <c r="AHN36" s="123"/>
      <c r="AHO36" s="123"/>
      <c r="AHP36" s="123"/>
      <c r="AHQ36" s="123"/>
      <c r="AHR36" s="123"/>
      <c r="AHS36" s="123"/>
      <c r="AHT36" s="123"/>
      <c r="AHU36" s="123"/>
      <c r="AHV36" s="123"/>
      <c r="AHW36" s="123"/>
      <c r="AHX36" s="123"/>
      <c r="AHY36" s="123"/>
      <c r="AHZ36" s="123"/>
      <c r="AIA36" s="123"/>
      <c r="AIB36" s="123"/>
      <c r="AIC36" s="123"/>
      <c r="AID36" s="123"/>
      <c r="AIE36" s="123"/>
      <c r="AIF36" s="123"/>
      <c r="AIG36" s="123"/>
      <c r="AIH36" s="123"/>
      <c r="AII36" s="123"/>
      <c r="AIJ36" s="123"/>
      <c r="AIK36" s="123"/>
      <c r="AIL36" s="123"/>
      <c r="AIM36" s="123"/>
      <c r="AIN36" s="123"/>
      <c r="AIO36" s="123"/>
      <c r="AIP36" s="123"/>
      <c r="AIQ36" s="123"/>
      <c r="AIR36" s="123"/>
      <c r="AIS36" s="123"/>
      <c r="AIT36" s="123"/>
      <c r="AIU36" s="123"/>
      <c r="AIV36" s="123"/>
      <c r="AIW36" s="123"/>
      <c r="AIX36" s="123"/>
      <c r="AIY36" s="123"/>
      <c r="AIZ36" s="123"/>
      <c r="AJA36" s="123"/>
      <c r="AJB36" s="123"/>
      <c r="AJC36" s="123"/>
      <c r="AJD36" s="123"/>
      <c r="AJE36" s="123"/>
      <c r="AJF36" s="123"/>
      <c r="AJG36" s="123"/>
      <c r="AJH36" s="123"/>
      <c r="AJI36" s="123"/>
      <c r="AJJ36" s="123"/>
      <c r="AJK36" s="123"/>
      <c r="AJL36" s="123"/>
      <c r="AJM36" s="123"/>
      <c r="AJN36" s="123"/>
      <c r="AJO36" s="123"/>
      <c r="AJP36" s="123"/>
      <c r="AJQ36" s="123"/>
      <c r="AJR36" s="123"/>
      <c r="AJS36" s="123"/>
      <c r="AJT36" s="123"/>
      <c r="AJU36" s="123"/>
      <c r="AJV36" s="123"/>
      <c r="AJW36" s="123"/>
      <c r="AJX36" s="123"/>
      <c r="AJY36" s="123"/>
      <c r="AJZ36" s="123"/>
      <c r="AKA36" s="123"/>
      <c r="AKB36" s="123"/>
      <c r="AKC36" s="123"/>
      <c r="AKD36" s="123"/>
      <c r="AKE36" s="123"/>
      <c r="AKF36" s="123"/>
      <c r="AKG36" s="123"/>
      <c r="AKH36" s="123"/>
      <c r="AKI36" s="123"/>
      <c r="AKJ36" s="123"/>
      <c r="AKK36" s="123"/>
      <c r="AKL36" s="123"/>
      <c r="AKM36" s="123"/>
      <c r="AKN36" s="123"/>
      <c r="AKO36" s="123"/>
      <c r="AKP36" s="123"/>
      <c r="AKQ36" s="123"/>
      <c r="AKR36" s="123"/>
      <c r="AKS36" s="123"/>
      <c r="AKT36" s="123"/>
      <c r="AKU36" s="123"/>
      <c r="AKV36" s="123"/>
      <c r="AKW36" s="123"/>
      <c r="AKX36" s="123"/>
      <c r="AKY36" s="123"/>
      <c r="AKZ36" s="123"/>
      <c r="ALA36" s="123"/>
      <c r="ALB36" s="123"/>
      <c r="ALC36" s="123"/>
      <c r="ALD36" s="123"/>
      <c r="ALE36" s="123"/>
      <c r="ALF36" s="123"/>
      <c r="ALG36" s="123"/>
      <c r="ALH36" s="123"/>
      <c r="ALI36" s="123"/>
      <c r="ALJ36" s="123"/>
      <c r="ALK36" s="123"/>
      <c r="ALL36" s="123"/>
      <c r="ALM36" s="123"/>
      <c r="ALN36" s="123"/>
      <c r="ALO36" s="123"/>
      <c r="ALP36" s="123"/>
      <c r="ALQ36" s="123"/>
      <c r="ALR36" s="123"/>
      <c r="ALS36" s="123"/>
      <c r="ALT36" s="123"/>
      <c r="ALU36" s="123"/>
      <c r="ALV36" s="123"/>
      <c r="ALW36" s="123"/>
      <c r="ALX36" s="123"/>
      <c r="ALY36" s="123"/>
      <c r="ALZ36" s="123"/>
      <c r="AMA36" s="123"/>
      <c r="AMB36" s="123"/>
      <c r="AMC36" s="123"/>
      <c r="AMD36" s="123"/>
      <c r="AME36" s="123"/>
      <c r="AMF36" s="123"/>
      <c r="AMG36" s="123"/>
      <c r="AMH36" s="123"/>
      <c r="AMI36" s="123"/>
      <c r="AMJ36" s="123"/>
      <c r="AMK36" s="123"/>
      <c r="AML36" s="123"/>
      <c r="AMM36" s="123"/>
      <c r="AMN36" s="123"/>
      <c r="AMO36" s="123"/>
      <c r="AMP36" s="123"/>
      <c r="AMQ36" s="123"/>
      <c r="AMR36" s="123"/>
      <c r="AMS36" s="123"/>
      <c r="AMT36" s="123"/>
      <c r="AMU36" s="123"/>
      <c r="AMV36" s="123"/>
      <c r="AMW36" s="123"/>
      <c r="AMX36" s="123"/>
      <c r="AMY36" s="123"/>
      <c r="AMZ36" s="123"/>
      <c r="ANA36" s="123"/>
      <c r="ANB36" s="123"/>
      <c r="ANC36" s="123"/>
      <c r="AND36" s="123"/>
      <c r="ANE36" s="123"/>
      <c r="ANF36" s="123"/>
      <c r="ANG36" s="123"/>
      <c r="ANH36" s="123"/>
      <c r="ANI36" s="123"/>
      <c r="ANJ36" s="123"/>
      <c r="ANK36" s="123"/>
      <c r="ANL36" s="123"/>
      <c r="ANM36" s="123"/>
      <c r="ANN36" s="123"/>
      <c r="ANO36" s="123"/>
      <c r="ANP36" s="123"/>
      <c r="ANQ36" s="123"/>
      <c r="ANR36" s="123"/>
      <c r="ANS36" s="123"/>
      <c r="ANT36" s="123"/>
      <c r="ANU36" s="123"/>
      <c r="ANV36" s="123"/>
      <c r="ANW36" s="123"/>
      <c r="ANX36" s="123"/>
      <c r="ANY36" s="123"/>
      <c r="ANZ36" s="123"/>
      <c r="AOA36" s="123"/>
      <c r="AOB36" s="123"/>
      <c r="AOC36" s="123"/>
      <c r="AOD36" s="123"/>
      <c r="AOE36" s="123"/>
      <c r="AOF36" s="123"/>
      <c r="AOG36" s="123"/>
      <c r="AOH36" s="123"/>
      <c r="AOI36" s="123"/>
      <c r="AOJ36" s="123"/>
      <c r="AOK36" s="123"/>
      <c r="AOL36" s="123"/>
      <c r="AOM36" s="123"/>
      <c r="AON36" s="123"/>
      <c r="AOO36" s="123"/>
      <c r="AOP36" s="123"/>
      <c r="AOQ36" s="123"/>
      <c r="AOR36" s="123"/>
      <c r="AOS36" s="123"/>
      <c r="AOT36" s="123"/>
      <c r="AOU36" s="123"/>
      <c r="AOV36" s="123"/>
      <c r="AOW36" s="123"/>
      <c r="AOX36" s="123"/>
      <c r="AOY36" s="123"/>
      <c r="AOZ36" s="123"/>
      <c r="APA36" s="123"/>
      <c r="APB36" s="123"/>
      <c r="APC36" s="123"/>
      <c r="APD36" s="123"/>
      <c r="APE36" s="123"/>
      <c r="APF36" s="123"/>
      <c r="APG36" s="123"/>
      <c r="APH36" s="123"/>
      <c r="API36" s="123"/>
      <c r="APJ36" s="123"/>
      <c r="APK36" s="123"/>
      <c r="APL36" s="123"/>
      <c r="APM36" s="123"/>
      <c r="APN36" s="123"/>
      <c r="APO36" s="123"/>
      <c r="APP36" s="123"/>
      <c r="APQ36" s="123"/>
      <c r="APR36" s="123"/>
      <c r="APS36" s="123"/>
      <c r="APT36" s="123"/>
      <c r="APU36" s="123"/>
      <c r="APV36" s="123"/>
      <c r="APW36" s="123"/>
      <c r="APX36" s="123"/>
      <c r="APY36" s="123"/>
      <c r="APZ36" s="123"/>
      <c r="AQA36" s="123"/>
      <c r="AQB36" s="123"/>
      <c r="AQC36" s="123"/>
      <c r="AQD36" s="123"/>
      <c r="AQE36" s="123"/>
      <c r="AQF36" s="123"/>
      <c r="AQG36" s="123"/>
      <c r="AQH36" s="123"/>
      <c r="AQI36" s="123"/>
      <c r="AQJ36" s="123"/>
      <c r="AQK36" s="123"/>
      <c r="AQL36" s="123"/>
      <c r="AQM36" s="123"/>
      <c r="AQN36" s="123"/>
      <c r="AQO36" s="123"/>
      <c r="AQP36" s="123"/>
      <c r="AQQ36" s="123"/>
      <c r="AQR36" s="123"/>
      <c r="AQS36" s="123"/>
      <c r="AQT36" s="123"/>
      <c r="AQU36" s="123"/>
      <c r="AQV36" s="123"/>
      <c r="AQW36" s="123"/>
      <c r="AQX36" s="123"/>
      <c r="AQY36" s="123"/>
      <c r="AQZ36" s="123"/>
      <c r="ARA36" s="123"/>
      <c r="ARB36" s="123"/>
      <c r="ARC36" s="123"/>
      <c r="ARD36" s="123"/>
      <c r="ARE36" s="123"/>
      <c r="ARF36" s="123"/>
      <c r="ARG36" s="123"/>
      <c r="ARH36" s="123"/>
      <c r="ARI36" s="123"/>
      <c r="ARJ36" s="123"/>
      <c r="ARK36" s="123"/>
      <c r="ARL36" s="123"/>
      <c r="ARM36" s="123"/>
      <c r="ARN36" s="123"/>
      <c r="ARO36" s="123"/>
      <c r="ARP36" s="123"/>
      <c r="ARQ36" s="123"/>
      <c r="ARR36" s="123"/>
      <c r="ARS36" s="123"/>
      <c r="ART36" s="123"/>
      <c r="ARU36" s="123"/>
      <c r="ARV36" s="123"/>
      <c r="ARW36" s="123"/>
      <c r="ARX36" s="123"/>
      <c r="ARY36" s="123"/>
      <c r="ARZ36" s="123"/>
      <c r="ASA36" s="123"/>
      <c r="ASB36" s="123"/>
      <c r="ASC36" s="123"/>
      <c r="ASD36" s="123"/>
      <c r="ASE36" s="123"/>
      <c r="ASF36" s="123"/>
      <c r="ASG36" s="123"/>
      <c r="ASH36" s="123"/>
      <c r="ASI36" s="123"/>
      <c r="ASJ36" s="123"/>
      <c r="ASK36" s="123"/>
      <c r="ASL36" s="123"/>
      <c r="ASM36" s="123"/>
      <c r="ASN36" s="123"/>
      <c r="ASO36" s="123"/>
      <c r="ASP36" s="123"/>
      <c r="ASQ36" s="123"/>
      <c r="ASR36" s="123"/>
      <c r="ASS36" s="123"/>
      <c r="AST36" s="123"/>
      <c r="ASU36" s="123"/>
      <c r="ASV36" s="123"/>
      <c r="ASW36" s="123"/>
      <c r="ASX36" s="123"/>
      <c r="ASY36" s="123"/>
      <c r="ASZ36" s="123"/>
      <c r="ATA36" s="123"/>
      <c r="ATB36" s="123"/>
      <c r="ATC36" s="123"/>
      <c r="ATD36" s="123"/>
      <c r="ATE36" s="123"/>
      <c r="ATF36" s="123"/>
      <c r="ATG36" s="123"/>
      <c r="ATH36" s="123"/>
      <c r="ATI36" s="123"/>
      <c r="ATJ36" s="123"/>
      <c r="ATK36" s="123"/>
      <c r="ATL36" s="123"/>
      <c r="ATM36" s="123"/>
      <c r="ATN36" s="123"/>
      <c r="ATO36" s="123"/>
      <c r="ATP36" s="123"/>
      <c r="ATQ36" s="123"/>
      <c r="ATR36" s="123"/>
      <c r="ATS36" s="123"/>
      <c r="ATT36" s="123"/>
      <c r="ATU36" s="123"/>
      <c r="ATV36" s="123"/>
      <c r="ATW36" s="123"/>
      <c r="ATX36" s="123"/>
      <c r="ATY36" s="123"/>
      <c r="ATZ36" s="123"/>
      <c r="AUA36" s="123"/>
      <c r="AUB36" s="123"/>
      <c r="AUC36" s="123"/>
      <c r="AUD36" s="123"/>
      <c r="AUE36" s="123"/>
      <c r="AUF36" s="123"/>
      <c r="AUG36" s="123"/>
      <c r="AUH36" s="123"/>
      <c r="AUI36" s="123"/>
      <c r="AUJ36" s="123"/>
      <c r="AUK36" s="123"/>
      <c r="AUL36" s="123"/>
      <c r="AUM36" s="123"/>
      <c r="AUN36" s="123"/>
      <c r="AUO36" s="123"/>
      <c r="AUP36" s="123"/>
      <c r="AUQ36" s="123"/>
      <c r="AUR36" s="123"/>
      <c r="AUS36" s="123"/>
      <c r="AUT36" s="123"/>
      <c r="AUU36" s="123"/>
      <c r="AUV36" s="123"/>
      <c r="AUW36" s="123"/>
      <c r="AUX36" s="123"/>
      <c r="AUY36" s="123"/>
      <c r="AUZ36" s="123"/>
      <c r="AVA36" s="123"/>
      <c r="AVB36" s="123"/>
      <c r="AVC36" s="123"/>
      <c r="AVD36" s="123"/>
      <c r="AVE36" s="123"/>
      <c r="AVF36" s="123"/>
      <c r="AVG36" s="123"/>
      <c r="AVH36" s="123"/>
      <c r="AVI36" s="123"/>
      <c r="AVJ36" s="123"/>
      <c r="AVK36" s="123"/>
      <c r="AVL36" s="123"/>
      <c r="AVM36" s="123"/>
      <c r="AVN36" s="123"/>
      <c r="AVO36" s="123"/>
      <c r="AVP36" s="123"/>
      <c r="AVQ36" s="123"/>
      <c r="AVR36" s="123"/>
      <c r="AVS36" s="123"/>
      <c r="AVT36" s="123"/>
      <c r="AVU36" s="123"/>
      <c r="AVV36" s="123"/>
      <c r="AVW36" s="123"/>
      <c r="AVX36" s="123"/>
      <c r="AVY36" s="123"/>
      <c r="AVZ36" s="123"/>
      <c r="AWA36" s="123"/>
      <c r="AWB36" s="123"/>
      <c r="AWC36" s="123"/>
      <c r="AWD36" s="123"/>
      <c r="AWE36" s="123"/>
      <c r="AWF36" s="123"/>
      <c r="AWG36" s="123"/>
      <c r="AWH36" s="123"/>
      <c r="AWI36" s="123"/>
      <c r="AWJ36" s="123"/>
      <c r="AWK36" s="123"/>
      <c r="AWL36" s="123"/>
      <c r="AWM36" s="123"/>
      <c r="AWN36" s="123"/>
      <c r="AWO36" s="123"/>
      <c r="AWP36" s="123"/>
      <c r="AWQ36" s="123"/>
      <c r="AWR36" s="123"/>
      <c r="AWS36" s="123"/>
      <c r="AWT36" s="123"/>
      <c r="AWU36" s="123"/>
      <c r="AWV36" s="123"/>
      <c r="AWW36" s="123"/>
      <c r="AWX36" s="123"/>
      <c r="AWY36" s="123"/>
      <c r="AWZ36" s="123"/>
      <c r="AXA36" s="123"/>
      <c r="AXB36" s="123"/>
      <c r="AXC36" s="123"/>
      <c r="AXD36" s="123"/>
      <c r="AXE36" s="123"/>
      <c r="AXF36" s="123"/>
      <c r="AXG36" s="123"/>
      <c r="AXH36" s="123"/>
      <c r="AXI36" s="123"/>
      <c r="AXJ36" s="123"/>
      <c r="AXK36" s="123"/>
      <c r="AXL36" s="123"/>
      <c r="AXM36" s="123"/>
      <c r="AXN36" s="123"/>
      <c r="AXO36" s="123"/>
      <c r="AXP36" s="123"/>
      <c r="AXQ36" s="123"/>
      <c r="AXR36" s="123"/>
      <c r="AXS36" s="123"/>
      <c r="AXT36" s="123"/>
      <c r="AXU36" s="123"/>
      <c r="AXV36" s="123"/>
      <c r="AXW36" s="123"/>
      <c r="AXX36" s="123"/>
      <c r="AXY36" s="123"/>
      <c r="AXZ36" s="123"/>
      <c r="AYA36" s="123"/>
      <c r="AYB36" s="123"/>
      <c r="AYC36" s="123"/>
      <c r="AYD36" s="123"/>
      <c r="AYE36" s="123"/>
      <c r="AYF36" s="123"/>
      <c r="AYG36" s="123"/>
      <c r="AYH36" s="123"/>
      <c r="AYI36" s="123"/>
      <c r="AYJ36" s="123"/>
      <c r="AYK36" s="123"/>
      <c r="AYL36" s="123"/>
      <c r="AYM36" s="123"/>
      <c r="AYN36" s="123"/>
      <c r="AYO36" s="123"/>
      <c r="AYP36" s="123"/>
      <c r="AYQ36" s="123"/>
      <c r="AYR36" s="123"/>
      <c r="AYS36" s="123"/>
      <c r="AYT36" s="123"/>
      <c r="AYU36" s="123"/>
      <c r="AYV36" s="123"/>
      <c r="AYW36" s="123"/>
      <c r="AYX36" s="123"/>
      <c r="AYY36" s="123"/>
      <c r="AYZ36" s="123"/>
      <c r="AZA36" s="123"/>
      <c r="AZB36" s="123"/>
      <c r="AZC36" s="123"/>
      <c r="AZD36" s="123"/>
      <c r="AZE36" s="123"/>
      <c r="AZF36" s="123"/>
      <c r="AZG36" s="123"/>
      <c r="AZH36" s="123"/>
      <c r="AZI36" s="123"/>
      <c r="AZJ36" s="123"/>
      <c r="AZK36" s="123"/>
      <c r="AZL36" s="123"/>
      <c r="AZM36" s="123"/>
      <c r="AZN36" s="123"/>
      <c r="AZO36" s="123"/>
      <c r="AZP36" s="123"/>
      <c r="AZQ36" s="123"/>
      <c r="AZR36" s="123"/>
      <c r="AZS36" s="123"/>
      <c r="AZT36" s="123"/>
      <c r="AZU36" s="123"/>
      <c r="AZV36" s="123"/>
      <c r="AZW36" s="123"/>
      <c r="AZX36" s="123"/>
      <c r="AZY36" s="123"/>
      <c r="AZZ36" s="123"/>
      <c r="BAA36" s="123"/>
      <c r="BAB36" s="123"/>
      <c r="BAC36" s="123"/>
      <c r="BAD36" s="123"/>
      <c r="BAE36" s="123"/>
      <c r="BAF36" s="123"/>
      <c r="BAG36" s="123"/>
      <c r="BAH36" s="123"/>
      <c r="BAI36" s="123"/>
      <c r="BAJ36" s="123"/>
      <c r="BAK36" s="123"/>
      <c r="BAL36" s="123"/>
      <c r="BAM36" s="123"/>
      <c r="BAN36" s="123"/>
      <c r="BAO36" s="123"/>
      <c r="BAP36" s="123"/>
      <c r="BAQ36" s="123"/>
      <c r="BAR36" s="123"/>
      <c r="BAS36" s="123"/>
      <c r="BAT36" s="123"/>
      <c r="BAU36" s="123"/>
      <c r="BAV36" s="123"/>
      <c r="BAW36" s="123"/>
      <c r="BAX36" s="123"/>
      <c r="BAY36" s="123"/>
      <c r="BAZ36" s="123"/>
      <c r="BBA36" s="123"/>
      <c r="BBB36" s="123"/>
      <c r="BBC36" s="123"/>
      <c r="BBD36" s="123"/>
      <c r="BBE36" s="123"/>
      <c r="BBF36" s="123"/>
      <c r="BBG36" s="123"/>
      <c r="BBH36" s="123"/>
      <c r="BBI36" s="123"/>
      <c r="BBJ36" s="123"/>
      <c r="BBK36" s="123"/>
      <c r="BBL36" s="123"/>
      <c r="BBM36" s="123"/>
      <c r="BBN36" s="123"/>
      <c r="BBO36" s="123"/>
      <c r="BBP36" s="123"/>
      <c r="BBQ36" s="123"/>
      <c r="BBR36" s="123"/>
      <c r="BBS36" s="123"/>
      <c r="BBT36" s="123"/>
      <c r="BBU36" s="123"/>
      <c r="BBV36" s="123"/>
      <c r="BBW36" s="123"/>
      <c r="BBX36" s="123"/>
      <c r="BBY36" s="123"/>
      <c r="BBZ36" s="123"/>
      <c r="BCA36" s="123"/>
      <c r="BCB36" s="123"/>
      <c r="BCC36" s="123"/>
      <c r="BCD36" s="123"/>
      <c r="BCE36" s="123"/>
      <c r="BCF36" s="123"/>
      <c r="BCG36" s="123"/>
      <c r="BCH36" s="123"/>
      <c r="BCI36" s="123"/>
      <c r="BCJ36" s="123"/>
      <c r="BCK36" s="123"/>
      <c r="BCL36" s="123"/>
      <c r="BCM36" s="123"/>
      <c r="BCN36" s="123"/>
      <c r="BCO36" s="123"/>
      <c r="BCP36" s="123"/>
      <c r="BCQ36" s="123"/>
      <c r="BCR36" s="123"/>
      <c r="BCS36" s="123"/>
      <c r="BCT36" s="123"/>
      <c r="BCU36" s="123"/>
      <c r="BCV36" s="123"/>
      <c r="BCW36" s="123"/>
      <c r="BCX36" s="123"/>
      <c r="BCY36" s="123"/>
      <c r="BCZ36" s="123"/>
      <c r="BDA36" s="123"/>
      <c r="BDB36" s="123"/>
      <c r="BDC36" s="123"/>
      <c r="BDD36" s="123"/>
      <c r="BDE36" s="123"/>
      <c r="BDF36" s="123"/>
      <c r="BDG36" s="123"/>
      <c r="BDH36" s="123"/>
      <c r="BDI36" s="123"/>
      <c r="BDJ36" s="123"/>
      <c r="BDK36" s="123"/>
      <c r="BDL36" s="123"/>
      <c r="BDM36" s="123"/>
      <c r="BDN36" s="123"/>
      <c r="BDO36" s="123"/>
      <c r="BDP36" s="123"/>
      <c r="BDQ36" s="123"/>
      <c r="BDR36" s="123"/>
      <c r="BDS36" s="123"/>
      <c r="BDT36" s="123"/>
      <c r="BDU36" s="123"/>
      <c r="BDV36" s="123"/>
      <c r="BDW36" s="123"/>
      <c r="BDX36" s="123"/>
      <c r="BDY36" s="123"/>
      <c r="BDZ36" s="123"/>
      <c r="BEA36" s="123"/>
      <c r="BEB36" s="123"/>
      <c r="BEC36" s="123"/>
      <c r="BED36" s="123"/>
      <c r="BEE36" s="123"/>
      <c r="BEF36" s="123"/>
      <c r="BEG36" s="123"/>
      <c r="BEH36" s="123"/>
      <c r="BEI36" s="123"/>
      <c r="BEJ36" s="123"/>
      <c r="BEK36" s="123"/>
      <c r="BEL36" s="123"/>
      <c r="BEM36" s="123"/>
      <c r="BEN36" s="123"/>
      <c r="BEO36" s="123"/>
      <c r="BEP36" s="123"/>
      <c r="BEQ36" s="123"/>
      <c r="BER36" s="123"/>
      <c r="BES36" s="123"/>
      <c r="BET36" s="123"/>
      <c r="BEU36" s="123"/>
      <c r="BEV36" s="123"/>
      <c r="BEW36" s="123"/>
      <c r="BEX36" s="123"/>
      <c r="BEY36" s="123"/>
      <c r="BEZ36" s="123"/>
      <c r="BFA36" s="123"/>
      <c r="BFB36" s="123"/>
      <c r="BFC36" s="123"/>
      <c r="BFD36" s="123"/>
      <c r="BFE36" s="123"/>
      <c r="BFF36" s="123"/>
      <c r="BFG36" s="123"/>
      <c r="BFH36" s="123"/>
      <c r="BFI36" s="123"/>
      <c r="BFJ36" s="123"/>
      <c r="BFK36" s="123"/>
      <c r="BFL36" s="123"/>
      <c r="BFM36" s="123"/>
      <c r="BFN36" s="123"/>
      <c r="BFO36" s="123"/>
      <c r="BFP36" s="123"/>
      <c r="BFQ36" s="123"/>
      <c r="BFR36" s="123"/>
      <c r="BFS36" s="123"/>
      <c r="BFT36" s="123"/>
      <c r="BFU36" s="123"/>
      <c r="BFV36" s="123"/>
      <c r="BFW36" s="123"/>
      <c r="BFX36" s="123"/>
      <c r="BFY36" s="123"/>
      <c r="BFZ36" s="123"/>
      <c r="BGA36" s="123"/>
      <c r="BGB36" s="123"/>
      <c r="BGC36" s="123"/>
      <c r="BGD36" s="123"/>
      <c r="BGE36" s="123"/>
      <c r="BGF36" s="123"/>
      <c r="BGG36" s="123"/>
      <c r="BGH36" s="123"/>
      <c r="BGI36" s="123"/>
      <c r="BGJ36" s="123"/>
      <c r="BGK36" s="123"/>
      <c r="BGL36" s="123"/>
      <c r="BGM36" s="123"/>
      <c r="BGN36" s="123"/>
      <c r="BGO36" s="123"/>
      <c r="BGP36" s="123"/>
      <c r="BGQ36" s="123"/>
      <c r="BGR36" s="123"/>
      <c r="BGS36" s="123"/>
      <c r="BGT36" s="123"/>
      <c r="BGU36" s="123"/>
      <c r="BGV36" s="123"/>
      <c r="BGW36" s="123"/>
      <c r="BGX36" s="123"/>
      <c r="BGY36" s="123"/>
      <c r="BGZ36" s="123"/>
      <c r="BHA36" s="123"/>
      <c r="BHB36" s="123"/>
      <c r="BHC36" s="123"/>
      <c r="BHD36" s="123"/>
      <c r="BHE36" s="123"/>
      <c r="BHF36" s="123"/>
      <c r="BHG36" s="123"/>
      <c r="BHH36" s="123"/>
      <c r="BHI36" s="123"/>
      <c r="BHJ36" s="123"/>
      <c r="BHK36" s="123"/>
      <c r="BHL36" s="123"/>
      <c r="BHM36" s="123"/>
      <c r="BHN36" s="123"/>
      <c r="BHO36" s="123"/>
      <c r="BHP36" s="123"/>
      <c r="BHQ36" s="123"/>
      <c r="BHR36" s="123"/>
      <c r="BHS36" s="123"/>
      <c r="BHT36" s="123"/>
      <c r="BHU36" s="123"/>
      <c r="BHV36" s="123"/>
      <c r="BHW36" s="123"/>
      <c r="BHX36" s="123"/>
      <c r="BHY36" s="123"/>
      <c r="BHZ36" s="123"/>
      <c r="BIA36" s="123"/>
      <c r="BIB36" s="123"/>
      <c r="BIC36" s="123"/>
      <c r="BID36" s="123"/>
      <c r="BIE36" s="123"/>
      <c r="BIF36" s="123"/>
      <c r="BIG36" s="123"/>
      <c r="BIH36" s="123"/>
      <c r="BII36" s="123"/>
      <c r="BIJ36" s="123"/>
      <c r="BIK36" s="123"/>
      <c r="BIL36" s="123"/>
      <c r="BIM36" s="123"/>
      <c r="BIN36" s="123"/>
      <c r="BIO36" s="123"/>
      <c r="BIP36" s="123"/>
      <c r="BIQ36" s="123"/>
      <c r="BIR36" s="123"/>
      <c r="BIS36" s="123"/>
      <c r="BIT36" s="123"/>
      <c r="BIU36" s="123"/>
      <c r="BIV36" s="123"/>
      <c r="BIW36" s="123"/>
      <c r="BIX36" s="123"/>
      <c r="BIY36" s="123"/>
      <c r="BIZ36" s="123"/>
      <c r="BJA36" s="123"/>
      <c r="BJB36" s="123"/>
      <c r="BJC36" s="123"/>
      <c r="BJD36" s="123"/>
      <c r="BJE36" s="123"/>
      <c r="BJF36" s="123"/>
      <c r="BJG36" s="123"/>
      <c r="BJH36" s="123"/>
      <c r="BJI36" s="123"/>
      <c r="BJJ36" s="123"/>
      <c r="BJK36" s="123"/>
      <c r="BJL36" s="123"/>
      <c r="BJM36" s="123"/>
      <c r="BJN36" s="123"/>
      <c r="BJO36" s="123"/>
      <c r="BJP36" s="123"/>
      <c r="BJQ36" s="123"/>
      <c r="BJR36" s="123"/>
      <c r="BJS36" s="123"/>
      <c r="BJT36" s="123"/>
      <c r="BJU36" s="123"/>
      <c r="BJV36" s="123"/>
      <c r="BJW36" s="123"/>
      <c r="BJX36" s="123"/>
      <c r="BJY36" s="123"/>
      <c r="BJZ36" s="123"/>
      <c r="BKA36" s="123"/>
      <c r="BKB36" s="123"/>
      <c r="BKC36" s="123"/>
      <c r="BKD36" s="123"/>
      <c r="BKE36" s="123"/>
      <c r="BKF36" s="123"/>
      <c r="BKG36" s="123"/>
      <c r="BKH36" s="123"/>
      <c r="BKI36" s="123"/>
      <c r="BKJ36" s="123"/>
      <c r="BKK36" s="123"/>
      <c r="BKL36" s="123"/>
      <c r="BKM36" s="123"/>
      <c r="BKN36" s="123"/>
      <c r="BKO36" s="123"/>
      <c r="BKP36" s="123"/>
      <c r="BKQ36" s="123"/>
      <c r="BKR36" s="123"/>
      <c r="BKS36" s="123"/>
      <c r="BKT36" s="123"/>
      <c r="BKU36" s="123"/>
      <c r="BKV36" s="123"/>
      <c r="BKW36" s="123"/>
      <c r="BKX36" s="123"/>
      <c r="BKY36" s="123"/>
      <c r="BKZ36" s="123"/>
      <c r="BLA36" s="123"/>
      <c r="BLB36" s="123"/>
      <c r="BLC36" s="123"/>
      <c r="BLD36" s="123"/>
      <c r="BLE36" s="123"/>
      <c r="BLF36" s="123"/>
      <c r="BLG36" s="123"/>
      <c r="BLH36" s="123"/>
      <c r="BLI36" s="123"/>
      <c r="BLJ36" s="123"/>
      <c r="BLK36" s="123"/>
      <c r="BLL36" s="123"/>
      <c r="BLM36" s="123"/>
      <c r="BLN36" s="123"/>
      <c r="BLO36" s="123"/>
      <c r="BLP36" s="123"/>
      <c r="BLQ36" s="123"/>
      <c r="BLR36" s="123"/>
      <c r="BLS36" s="123"/>
      <c r="BLT36" s="123"/>
      <c r="BLU36" s="123"/>
      <c r="BLV36" s="123"/>
      <c r="BLW36" s="123"/>
      <c r="BLX36" s="123"/>
      <c r="BLY36" s="123"/>
      <c r="BLZ36" s="123"/>
      <c r="BMA36" s="123"/>
      <c r="BMB36" s="123"/>
      <c r="BMC36" s="123"/>
      <c r="BMD36" s="123"/>
      <c r="BME36" s="123"/>
      <c r="BMF36" s="123"/>
      <c r="BMG36" s="123"/>
      <c r="BMH36" s="123"/>
      <c r="BMI36" s="123"/>
      <c r="BMJ36" s="123"/>
      <c r="BMK36" s="123"/>
      <c r="BML36" s="123"/>
      <c r="BMM36" s="123"/>
      <c r="BMN36" s="123"/>
      <c r="BMO36" s="123"/>
      <c r="BMP36" s="123"/>
      <c r="BMQ36" s="123"/>
      <c r="BMR36" s="123"/>
      <c r="BMS36" s="123"/>
      <c r="BMT36" s="123"/>
      <c r="BMU36" s="123"/>
      <c r="BMV36" s="123"/>
      <c r="BMW36" s="123"/>
      <c r="BMX36" s="123"/>
      <c r="BMY36" s="123"/>
      <c r="BMZ36" s="123"/>
      <c r="BNA36" s="123"/>
      <c r="BNB36" s="123"/>
      <c r="BNC36" s="123"/>
      <c r="BND36" s="123"/>
      <c r="BNE36" s="123"/>
      <c r="BNF36" s="123"/>
      <c r="BNG36" s="123"/>
      <c r="BNH36" s="123"/>
      <c r="BNI36" s="123"/>
      <c r="BNJ36" s="123"/>
      <c r="BNK36" s="123"/>
      <c r="BNL36" s="123"/>
      <c r="BNM36" s="123"/>
      <c r="BNN36" s="123"/>
      <c r="BNO36" s="123"/>
      <c r="BNP36" s="123"/>
      <c r="BNQ36" s="123"/>
      <c r="BNR36" s="123"/>
      <c r="BNS36" s="123"/>
      <c r="BNT36" s="123"/>
      <c r="BNU36" s="123"/>
      <c r="BNV36" s="123"/>
      <c r="BNW36" s="123"/>
      <c r="BNX36" s="123"/>
      <c r="BNY36" s="123"/>
      <c r="BNZ36" s="123"/>
      <c r="BOA36" s="123"/>
      <c r="BOB36" s="123"/>
      <c r="BOC36" s="123"/>
      <c r="BOD36" s="123"/>
      <c r="BOE36" s="123"/>
      <c r="BOF36" s="123"/>
      <c r="BOG36" s="123"/>
      <c r="BOH36" s="123"/>
      <c r="BOI36" s="123"/>
      <c r="BOJ36" s="123"/>
      <c r="BOK36" s="123"/>
      <c r="BOL36" s="123"/>
      <c r="BOM36" s="123"/>
      <c r="BON36" s="123"/>
      <c r="BOO36" s="123"/>
      <c r="BOP36" s="123"/>
      <c r="BOQ36" s="123"/>
      <c r="BOR36" s="123"/>
      <c r="BOS36" s="123"/>
      <c r="BOT36" s="123"/>
      <c r="BOU36" s="123"/>
      <c r="BOV36" s="123"/>
      <c r="BOW36" s="123"/>
      <c r="BOX36" s="123"/>
      <c r="BOY36" s="123"/>
      <c r="BOZ36" s="123"/>
      <c r="BPA36" s="123"/>
      <c r="BPB36" s="123"/>
      <c r="BPC36" s="123"/>
      <c r="BPD36" s="123"/>
      <c r="BPE36" s="123"/>
      <c r="BPF36" s="123"/>
      <c r="BPG36" s="123"/>
      <c r="BPH36" s="123"/>
      <c r="BPI36" s="123"/>
      <c r="BPJ36" s="123"/>
      <c r="BPK36" s="123"/>
      <c r="BPL36" s="123"/>
      <c r="BPM36" s="123"/>
      <c r="BPN36" s="123"/>
      <c r="BPO36" s="123"/>
      <c r="BPP36" s="123"/>
      <c r="BPQ36" s="123"/>
      <c r="BPR36" s="123"/>
      <c r="BPS36" s="123"/>
      <c r="BPT36" s="123"/>
      <c r="BPU36" s="123"/>
      <c r="BPV36" s="123"/>
      <c r="BPW36" s="123"/>
      <c r="BPX36" s="123"/>
      <c r="BPY36" s="123"/>
      <c r="BPZ36" s="123"/>
      <c r="BQA36" s="123"/>
      <c r="BQB36" s="123"/>
      <c r="BQC36" s="123"/>
      <c r="BQD36" s="123"/>
      <c r="BQE36" s="123"/>
      <c r="BQF36" s="123"/>
      <c r="BQG36" s="123"/>
      <c r="BQH36" s="123"/>
      <c r="BQI36" s="123"/>
      <c r="BQJ36" s="123"/>
      <c r="BQK36" s="123"/>
      <c r="BQL36" s="123"/>
      <c r="BQM36" s="123"/>
      <c r="BQN36" s="123"/>
      <c r="BQO36" s="123"/>
      <c r="BQP36" s="123"/>
      <c r="BQQ36" s="123"/>
      <c r="BQR36" s="123"/>
      <c r="BQS36" s="123"/>
      <c r="BQT36" s="123"/>
      <c r="BQU36" s="123"/>
      <c r="BQV36" s="123"/>
      <c r="BQW36" s="123"/>
      <c r="BQX36" s="123"/>
      <c r="BQY36" s="123"/>
      <c r="BQZ36" s="123"/>
      <c r="BRA36" s="123"/>
      <c r="BRB36" s="123"/>
      <c r="BRC36" s="123"/>
      <c r="BRD36" s="123"/>
      <c r="BRE36" s="123"/>
      <c r="BRF36" s="123"/>
      <c r="BRG36" s="123"/>
      <c r="BRH36" s="123"/>
      <c r="BRI36" s="123"/>
      <c r="BRJ36" s="123"/>
      <c r="BRK36" s="123"/>
      <c r="BRL36" s="123"/>
      <c r="BRM36" s="123"/>
      <c r="BRN36" s="123"/>
      <c r="BRO36" s="123"/>
      <c r="BRP36" s="123"/>
      <c r="BRQ36" s="123"/>
      <c r="BRR36" s="123"/>
      <c r="BRS36" s="123"/>
      <c r="BRT36" s="123"/>
      <c r="BRU36" s="123"/>
      <c r="BRV36" s="123"/>
      <c r="BRW36" s="123"/>
      <c r="BRX36" s="123"/>
      <c r="BRY36" s="123"/>
      <c r="BRZ36" s="123"/>
      <c r="BSA36" s="123"/>
      <c r="BSB36" s="123"/>
      <c r="BSC36" s="123"/>
      <c r="BSD36" s="123"/>
      <c r="BSE36" s="123"/>
      <c r="BSF36" s="123"/>
      <c r="BSG36" s="123"/>
      <c r="BSH36" s="123"/>
      <c r="BSI36" s="123"/>
      <c r="BSJ36" s="123"/>
      <c r="BSK36" s="123"/>
      <c r="BSL36" s="123"/>
      <c r="BSM36" s="123"/>
      <c r="BSN36" s="123"/>
      <c r="BSO36" s="123"/>
      <c r="BSP36" s="123"/>
      <c r="BSQ36" s="123"/>
      <c r="BSR36" s="123"/>
      <c r="BSS36" s="123"/>
      <c r="BST36" s="123"/>
      <c r="BSU36" s="123"/>
      <c r="BSV36" s="123"/>
      <c r="BSW36" s="123"/>
      <c r="BSX36" s="123"/>
      <c r="BSY36" s="123"/>
      <c r="BSZ36" s="123"/>
      <c r="BTA36" s="123"/>
      <c r="BTB36" s="123"/>
      <c r="BTC36" s="123"/>
      <c r="BTD36" s="123"/>
      <c r="BTE36" s="123"/>
      <c r="BTF36" s="123"/>
      <c r="BTG36" s="123"/>
      <c r="BTH36" s="123"/>
      <c r="BTI36" s="123"/>
      <c r="BTJ36" s="123"/>
      <c r="BTK36" s="123"/>
      <c r="BTL36" s="123"/>
      <c r="BTM36" s="123"/>
      <c r="BTN36" s="123"/>
      <c r="BTO36" s="123"/>
      <c r="BTP36" s="123"/>
      <c r="BTQ36" s="123"/>
      <c r="BTR36" s="123"/>
      <c r="BTS36" s="123"/>
      <c r="BTT36" s="123"/>
      <c r="BTU36" s="123"/>
      <c r="BTV36" s="123"/>
      <c r="BTW36" s="123"/>
      <c r="BTX36" s="123"/>
      <c r="BTY36" s="123"/>
      <c r="BTZ36" s="123"/>
      <c r="BUA36" s="123"/>
      <c r="BUB36" s="123"/>
      <c r="BUC36" s="123"/>
      <c r="BUD36" s="123"/>
      <c r="BUE36" s="123"/>
      <c r="BUF36" s="123"/>
      <c r="BUG36" s="123"/>
      <c r="BUH36" s="123"/>
      <c r="BUI36" s="123"/>
      <c r="BUJ36" s="123"/>
      <c r="BUK36" s="123"/>
      <c r="BUL36" s="123"/>
      <c r="BUM36" s="123"/>
      <c r="BUN36" s="123"/>
      <c r="BUO36" s="123"/>
      <c r="BUP36" s="123"/>
      <c r="BUQ36" s="123"/>
    </row>
    <row r="37" spans="1:1915" s="154" customFormat="1" x14ac:dyDescent="0.2">
      <c r="A37" s="150" t="s">
        <v>1389</v>
      </c>
      <c r="B37" s="150" t="s">
        <v>1386</v>
      </c>
      <c r="C37" s="151">
        <v>36.880000000000003</v>
      </c>
      <c r="D37" s="152">
        <v>14.248950000000001</v>
      </c>
      <c r="E37" s="152">
        <v>14.248950000000001</v>
      </c>
      <c r="F37" s="151">
        <v>1</v>
      </c>
      <c r="G37" s="152">
        <f t="shared" si="0"/>
        <v>14.248950000000001</v>
      </c>
      <c r="H37" s="151">
        <v>1.75</v>
      </c>
      <c r="I37" s="152">
        <f t="shared" si="1"/>
        <v>24.935659999999999</v>
      </c>
      <c r="J37" s="153" t="s">
        <v>1268</v>
      </c>
      <c r="K37" s="150" t="s">
        <v>1270</v>
      </c>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3"/>
      <c r="BX37" s="123"/>
      <c r="BY37" s="123"/>
      <c r="BZ37" s="123"/>
      <c r="CA37" s="123"/>
      <c r="CB37" s="123"/>
      <c r="CC37" s="123"/>
      <c r="CD37" s="123"/>
      <c r="CE37" s="123"/>
      <c r="CF37" s="123"/>
      <c r="CG37" s="123"/>
      <c r="CH37" s="123"/>
      <c r="CI37" s="123"/>
      <c r="CJ37" s="123"/>
      <c r="CK37" s="123"/>
      <c r="CL37" s="123"/>
      <c r="CM37" s="123"/>
      <c r="CN37" s="123"/>
      <c r="CO37" s="123"/>
      <c r="CP37" s="123"/>
      <c r="CQ37" s="123"/>
      <c r="CR37" s="123"/>
      <c r="CS37" s="123"/>
      <c r="CT37" s="123"/>
      <c r="CU37" s="123"/>
      <c r="CV37" s="123"/>
      <c r="CW37" s="123"/>
      <c r="CX37" s="123"/>
      <c r="CY37" s="123"/>
      <c r="CZ37" s="123"/>
      <c r="DA37" s="123"/>
      <c r="DB37" s="123"/>
      <c r="DC37" s="123"/>
      <c r="DD37" s="123"/>
      <c r="DE37" s="123"/>
      <c r="DF37" s="123"/>
      <c r="DG37" s="123"/>
      <c r="DH37" s="123"/>
      <c r="DI37" s="123"/>
      <c r="DJ37" s="123"/>
      <c r="DK37" s="123"/>
      <c r="DL37" s="123"/>
      <c r="DM37" s="123"/>
      <c r="DN37" s="123"/>
      <c r="DO37" s="123"/>
      <c r="DP37" s="123"/>
      <c r="DQ37" s="123"/>
      <c r="DR37" s="123"/>
      <c r="DS37" s="123"/>
      <c r="DT37" s="123"/>
      <c r="DU37" s="123"/>
      <c r="DV37" s="123"/>
      <c r="DW37" s="123"/>
      <c r="DX37" s="123"/>
      <c r="DY37" s="123"/>
      <c r="DZ37" s="123"/>
      <c r="EA37" s="123"/>
      <c r="EB37" s="123"/>
      <c r="EC37" s="123"/>
      <c r="ED37" s="123"/>
      <c r="EE37" s="123"/>
      <c r="EF37" s="123"/>
      <c r="EG37" s="123"/>
      <c r="EH37" s="123"/>
      <c r="EI37" s="123"/>
      <c r="EJ37" s="123"/>
      <c r="EK37" s="123"/>
      <c r="EL37" s="123"/>
      <c r="EM37" s="123"/>
      <c r="EN37" s="123"/>
      <c r="EO37" s="123"/>
      <c r="EP37" s="123"/>
      <c r="EQ37" s="123"/>
      <c r="ER37" s="123"/>
      <c r="ES37" s="123"/>
      <c r="ET37" s="123"/>
      <c r="EU37" s="123"/>
      <c r="EV37" s="123"/>
      <c r="EW37" s="123"/>
      <c r="EX37" s="123"/>
      <c r="EY37" s="123"/>
      <c r="EZ37" s="123"/>
      <c r="FA37" s="123"/>
      <c r="FB37" s="123"/>
      <c r="FC37" s="123"/>
      <c r="FD37" s="123"/>
      <c r="FE37" s="123"/>
      <c r="FF37" s="123"/>
      <c r="FG37" s="123"/>
      <c r="FH37" s="123"/>
      <c r="FI37" s="123"/>
      <c r="FJ37" s="123"/>
      <c r="FK37" s="123"/>
      <c r="FL37" s="123"/>
      <c r="FM37" s="123"/>
      <c r="FN37" s="123"/>
      <c r="FO37" s="123"/>
      <c r="FP37" s="123"/>
      <c r="FQ37" s="123"/>
      <c r="FR37" s="123"/>
      <c r="FS37" s="123"/>
      <c r="FT37" s="123"/>
      <c r="FU37" s="123"/>
      <c r="FV37" s="123"/>
      <c r="FW37" s="123"/>
      <c r="FX37" s="123"/>
      <c r="FY37" s="123"/>
      <c r="FZ37" s="123"/>
      <c r="GA37" s="123"/>
      <c r="GB37" s="123"/>
      <c r="GC37" s="123"/>
      <c r="GD37" s="123"/>
      <c r="GE37" s="123"/>
      <c r="GF37" s="123"/>
      <c r="GG37" s="123"/>
      <c r="GH37" s="123"/>
      <c r="GI37" s="123"/>
      <c r="GJ37" s="123"/>
      <c r="GK37" s="123"/>
      <c r="GL37" s="123"/>
      <c r="GM37" s="123"/>
      <c r="GN37" s="123"/>
      <c r="GO37" s="123"/>
      <c r="GP37" s="123"/>
      <c r="GQ37" s="123"/>
      <c r="GR37" s="123"/>
      <c r="GS37" s="123"/>
      <c r="GT37" s="123"/>
      <c r="GU37" s="123"/>
      <c r="GV37" s="123"/>
      <c r="GW37" s="123"/>
      <c r="GX37" s="123"/>
      <c r="GY37" s="123"/>
      <c r="GZ37" s="123"/>
      <c r="HA37" s="123"/>
      <c r="HB37" s="123"/>
      <c r="HC37" s="123"/>
      <c r="HD37" s="123"/>
      <c r="HE37" s="123"/>
      <c r="HF37" s="123"/>
      <c r="HG37" s="123"/>
      <c r="HH37" s="123"/>
      <c r="HI37" s="123"/>
      <c r="HJ37" s="123"/>
      <c r="HK37" s="123"/>
      <c r="HL37" s="123"/>
      <c r="HM37" s="123"/>
      <c r="HN37" s="123"/>
      <c r="HO37" s="123"/>
      <c r="HP37" s="123"/>
      <c r="HQ37" s="123"/>
      <c r="HR37" s="123"/>
      <c r="HS37" s="123"/>
      <c r="HT37" s="123"/>
      <c r="HU37" s="123"/>
      <c r="HV37" s="123"/>
      <c r="HW37" s="123"/>
      <c r="HX37" s="123"/>
      <c r="HY37" s="123"/>
      <c r="HZ37" s="123"/>
      <c r="IA37" s="123"/>
      <c r="IB37" s="123"/>
      <c r="IC37" s="123"/>
      <c r="ID37" s="123"/>
      <c r="IE37" s="123"/>
      <c r="IF37" s="123"/>
      <c r="IG37" s="123"/>
      <c r="IH37" s="123"/>
      <c r="II37" s="123"/>
      <c r="IJ37" s="123"/>
      <c r="IK37" s="123"/>
      <c r="IL37" s="123"/>
      <c r="IM37" s="123"/>
      <c r="IN37" s="123"/>
      <c r="IO37" s="123"/>
      <c r="IP37" s="123"/>
      <c r="IQ37" s="123"/>
      <c r="IR37" s="123"/>
      <c r="IS37" s="123"/>
      <c r="IT37" s="123"/>
      <c r="IU37" s="123"/>
      <c r="IV37" s="123"/>
      <c r="IW37" s="123"/>
      <c r="IX37" s="123"/>
      <c r="IY37" s="123"/>
      <c r="IZ37" s="123"/>
      <c r="JA37" s="123"/>
      <c r="JB37" s="123"/>
      <c r="JC37" s="123"/>
      <c r="JD37" s="123"/>
      <c r="JE37" s="123"/>
      <c r="JF37" s="123"/>
      <c r="JG37" s="123"/>
      <c r="JH37" s="123"/>
      <c r="JI37" s="123"/>
      <c r="JJ37" s="123"/>
      <c r="JK37" s="123"/>
      <c r="JL37" s="123"/>
      <c r="JM37" s="123"/>
      <c r="JN37" s="123"/>
      <c r="JO37" s="123"/>
      <c r="JP37" s="123"/>
      <c r="JQ37" s="123"/>
      <c r="JR37" s="123"/>
      <c r="JS37" s="123"/>
      <c r="JT37" s="123"/>
      <c r="JU37" s="123"/>
      <c r="JV37" s="123"/>
      <c r="JW37" s="123"/>
      <c r="JX37" s="123"/>
      <c r="JY37" s="123"/>
      <c r="JZ37" s="123"/>
      <c r="KA37" s="123"/>
      <c r="KB37" s="123"/>
      <c r="KC37" s="123"/>
      <c r="KD37" s="123"/>
      <c r="KE37" s="123"/>
      <c r="KF37" s="123"/>
      <c r="KG37" s="123"/>
      <c r="KH37" s="123"/>
      <c r="KI37" s="123"/>
      <c r="KJ37" s="123"/>
      <c r="KK37" s="123"/>
      <c r="KL37" s="123"/>
      <c r="KM37" s="123"/>
      <c r="KN37" s="123"/>
      <c r="KO37" s="123"/>
      <c r="KP37" s="123"/>
      <c r="KQ37" s="123"/>
      <c r="KR37" s="123"/>
      <c r="KS37" s="123"/>
      <c r="KT37" s="123"/>
      <c r="KU37" s="123"/>
      <c r="KV37" s="123"/>
      <c r="KW37" s="123"/>
      <c r="KX37" s="123"/>
      <c r="KY37" s="123"/>
      <c r="KZ37" s="123"/>
      <c r="LA37" s="123"/>
      <c r="LB37" s="123"/>
      <c r="LC37" s="123"/>
      <c r="LD37" s="123"/>
      <c r="LE37" s="123"/>
      <c r="LF37" s="123"/>
      <c r="LG37" s="123"/>
      <c r="LH37" s="123"/>
      <c r="LI37" s="123"/>
      <c r="LJ37" s="123"/>
      <c r="LK37" s="123"/>
      <c r="LL37" s="123"/>
      <c r="LM37" s="123"/>
      <c r="LN37" s="123"/>
      <c r="LO37" s="123"/>
      <c r="LP37" s="123"/>
      <c r="LQ37" s="123"/>
      <c r="LR37" s="123"/>
      <c r="LS37" s="123"/>
      <c r="LT37" s="123"/>
      <c r="LU37" s="123"/>
      <c r="LV37" s="123"/>
      <c r="LW37" s="123"/>
      <c r="LX37" s="123"/>
      <c r="LY37" s="123"/>
      <c r="LZ37" s="123"/>
      <c r="MA37" s="123"/>
      <c r="MB37" s="123"/>
      <c r="MC37" s="123"/>
      <c r="MD37" s="123"/>
      <c r="ME37" s="123"/>
      <c r="MF37" s="123"/>
      <c r="MG37" s="123"/>
      <c r="MH37" s="123"/>
      <c r="MI37" s="123"/>
      <c r="MJ37" s="123"/>
      <c r="MK37" s="123"/>
      <c r="ML37" s="123"/>
      <c r="MM37" s="123"/>
      <c r="MN37" s="123"/>
      <c r="MO37" s="123"/>
      <c r="MP37" s="123"/>
      <c r="MQ37" s="123"/>
      <c r="MR37" s="123"/>
      <c r="MS37" s="123"/>
      <c r="MT37" s="123"/>
      <c r="MU37" s="123"/>
      <c r="MV37" s="123"/>
      <c r="MW37" s="123"/>
      <c r="MX37" s="123"/>
      <c r="MY37" s="123"/>
      <c r="MZ37" s="123"/>
      <c r="NA37" s="123"/>
      <c r="NB37" s="123"/>
      <c r="NC37" s="123"/>
      <c r="ND37" s="123"/>
      <c r="NE37" s="123"/>
      <c r="NF37" s="123"/>
      <c r="NG37" s="123"/>
      <c r="NH37" s="123"/>
      <c r="NI37" s="123"/>
      <c r="NJ37" s="123"/>
      <c r="NK37" s="123"/>
      <c r="NL37" s="123"/>
      <c r="NM37" s="123"/>
      <c r="NN37" s="123"/>
      <c r="NO37" s="123"/>
      <c r="NP37" s="123"/>
      <c r="NQ37" s="123"/>
      <c r="NR37" s="123"/>
      <c r="NS37" s="123"/>
      <c r="NT37" s="123"/>
      <c r="NU37" s="123"/>
      <c r="NV37" s="123"/>
      <c r="NW37" s="123"/>
      <c r="NX37" s="123"/>
      <c r="NY37" s="123"/>
      <c r="NZ37" s="123"/>
      <c r="OA37" s="123"/>
      <c r="OB37" s="123"/>
      <c r="OC37" s="123"/>
      <c r="OD37" s="123"/>
      <c r="OE37" s="123"/>
      <c r="OF37" s="123"/>
      <c r="OG37" s="123"/>
      <c r="OH37" s="123"/>
      <c r="OI37" s="123"/>
      <c r="OJ37" s="123"/>
      <c r="OK37" s="123"/>
      <c r="OL37" s="123"/>
      <c r="OM37" s="123"/>
      <c r="ON37" s="123"/>
      <c r="OO37" s="123"/>
      <c r="OP37" s="123"/>
      <c r="OQ37" s="123"/>
      <c r="OR37" s="123"/>
      <c r="OS37" s="123"/>
      <c r="OT37" s="123"/>
      <c r="OU37" s="123"/>
      <c r="OV37" s="123"/>
      <c r="OW37" s="123"/>
      <c r="OX37" s="123"/>
      <c r="OY37" s="123"/>
      <c r="OZ37" s="123"/>
      <c r="PA37" s="123"/>
      <c r="PB37" s="123"/>
      <c r="PC37" s="123"/>
      <c r="PD37" s="123"/>
      <c r="PE37" s="123"/>
      <c r="PF37" s="123"/>
      <c r="PG37" s="123"/>
      <c r="PH37" s="123"/>
      <c r="PI37" s="123"/>
      <c r="PJ37" s="123"/>
      <c r="PK37" s="123"/>
      <c r="PL37" s="123"/>
      <c r="PM37" s="123"/>
      <c r="PN37" s="123"/>
      <c r="PO37" s="123"/>
      <c r="PP37" s="123"/>
      <c r="PQ37" s="123"/>
      <c r="PR37" s="123"/>
      <c r="PS37" s="123"/>
      <c r="PT37" s="123"/>
      <c r="PU37" s="123"/>
      <c r="PV37" s="123"/>
      <c r="PW37" s="123"/>
      <c r="PX37" s="123"/>
      <c r="PY37" s="123"/>
      <c r="PZ37" s="123"/>
      <c r="QA37" s="123"/>
      <c r="QB37" s="123"/>
      <c r="QC37" s="123"/>
      <c r="QD37" s="123"/>
      <c r="QE37" s="123"/>
      <c r="QF37" s="123"/>
      <c r="QG37" s="123"/>
      <c r="QH37" s="123"/>
      <c r="QI37" s="123"/>
      <c r="QJ37" s="123"/>
      <c r="QK37" s="123"/>
      <c r="QL37" s="123"/>
      <c r="QM37" s="123"/>
      <c r="QN37" s="123"/>
      <c r="QO37" s="123"/>
      <c r="QP37" s="123"/>
      <c r="QQ37" s="123"/>
      <c r="QR37" s="123"/>
      <c r="QS37" s="123"/>
      <c r="QT37" s="123"/>
      <c r="QU37" s="123"/>
      <c r="QV37" s="123"/>
      <c r="QW37" s="123"/>
      <c r="QX37" s="123"/>
      <c r="QY37" s="123"/>
      <c r="QZ37" s="123"/>
      <c r="RA37" s="123"/>
      <c r="RB37" s="123"/>
      <c r="RC37" s="123"/>
      <c r="RD37" s="123"/>
      <c r="RE37" s="123"/>
      <c r="RF37" s="123"/>
      <c r="RG37" s="123"/>
      <c r="RH37" s="123"/>
      <c r="RI37" s="123"/>
      <c r="RJ37" s="123"/>
      <c r="RK37" s="123"/>
      <c r="RL37" s="123"/>
      <c r="RM37" s="123"/>
      <c r="RN37" s="123"/>
      <c r="RO37" s="123"/>
      <c r="RP37" s="123"/>
      <c r="RQ37" s="123"/>
      <c r="RR37" s="123"/>
      <c r="RS37" s="123"/>
      <c r="RT37" s="123"/>
      <c r="RU37" s="123"/>
      <c r="RV37" s="123"/>
      <c r="RW37" s="123"/>
      <c r="RX37" s="123"/>
      <c r="RY37" s="123"/>
      <c r="RZ37" s="123"/>
      <c r="SA37" s="123"/>
      <c r="SB37" s="123"/>
      <c r="SC37" s="123"/>
      <c r="SD37" s="123"/>
      <c r="SE37" s="123"/>
      <c r="SF37" s="123"/>
      <c r="SG37" s="123"/>
      <c r="SH37" s="123"/>
      <c r="SI37" s="123"/>
      <c r="SJ37" s="123"/>
      <c r="SK37" s="123"/>
      <c r="SL37" s="123"/>
      <c r="SM37" s="123"/>
      <c r="SN37" s="123"/>
      <c r="SO37" s="123"/>
      <c r="SP37" s="123"/>
      <c r="SQ37" s="123"/>
      <c r="SR37" s="123"/>
      <c r="SS37" s="123"/>
      <c r="ST37" s="123"/>
      <c r="SU37" s="123"/>
      <c r="SV37" s="123"/>
      <c r="SW37" s="123"/>
      <c r="SX37" s="123"/>
      <c r="SY37" s="123"/>
      <c r="SZ37" s="123"/>
      <c r="TA37" s="123"/>
      <c r="TB37" s="123"/>
      <c r="TC37" s="123"/>
      <c r="TD37" s="123"/>
      <c r="TE37" s="123"/>
      <c r="TF37" s="123"/>
      <c r="TG37" s="123"/>
      <c r="TH37" s="123"/>
      <c r="TI37" s="123"/>
      <c r="TJ37" s="123"/>
      <c r="TK37" s="123"/>
      <c r="TL37" s="123"/>
      <c r="TM37" s="123"/>
      <c r="TN37" s="123"/>
      <c r="TO37" s="123"/>
      <c r="TP37" s="123"/>
      <c r="TQ37" s="123"/>
      <c r="TR37" s="123"/>
      <c r="TS37" s="123"/>
      <c r="TT37" s="123"/>
      <c r="TU37" s="123"/>
      <c r="TV37" s="123"/>
      <c r="TW37" s="123"/>
      <c r="TX37" s="123"/>
      <c r="TY37" s="123"/>
      <c r="TZ37" s="123"/>
      <c r="UA37" s="123"/>
      <c r="UB37" s="123"/>
      <c r="UC37" s="123"/>
      <c r="UD37" s="123"/>
      <c r="UE37" s="123"/>
      <c r="UF37" s="123"/>
      <c r="UG37" s="123"/>
      <c r="UH37" s="123"/>
      <c r="UI37" s="123"/>
      <c r="UJ37" s="123"/>
      <c r="UK37" s="123"/>
      <c r="UL37" s="123"/>
      <c r="UM37" s="123"/>
      <c r="UN37" s="123"/>
      <c r="UO37" s="123"/>
      <c r="UP37" s="123"/>
      <c r="UQ37" s="123"/>
      <c r="UR37" s="123"/>
      <c r="US37" s="123"/>
      <c r="UT37" s="123"/>
      <c r="UU37" s="123"/>
      <c r="UV37" s="123"/>
      <c r="UW37" s="123"/>
      <c r="UX37" s="123"/>
      <c r="UY37" s="123"/>
      <c r="UZ37" s="123"/>
      <c r="VA37" s="123"/>
      <c r="VB37" s="123"/>
      <c r="VC37" s="123"/>
      <c r="VD37" s="123"/>
      <c r="VE37" s="123"/>
      <c r="VF37" s="123"/>
      <c r="VG37" s="123"/>
      <c r="VH37" s="123"/>
      <c r="VI37" s="123"/>
      <c r="VJ37" s="123"/>
      <c r="VK37" s="123"/>
      <c r="VL37" s="123"/>
      <c r="VM37" s="123"/>
      <c r="VN37" s="123"/>
      <c r="VO37" s="123"/>
      <c r="VP37" s="123"/>
      <c r="VQ37" s="123"/>
      <c r="VR37" s="123"/>
      <c r="VS37" s="123"/>
      <c r="VT37" s="123"/>
      <c r="VU37" s="123"/>
      <c r="VV37" s="123"/>
      <c r="VW37" s="123"/>
      <c r="VX37" s="123"/>
      <c r="VY37" s="123"/>
      <c r="VZ37" s="123"/>
      <c r="WA37" s="123"/>
      <c r="WB37" s="123"/>
      <c r="WC37" s="123"/>
      <c r="WD37" s="123"/>
      <c r="WE37" s="123"/>
      <c r="WF37" s="123"/>
      <c r="WG37" s="123"/>
      <c r="WH37" s="123"/>
      <c r="WI37" s="123"/>
      <c r="WJ37" s="123"/>
      <c r="WK37" s="123"/>
      <c r="WL37" s="123"/>
      <c r="WM37" s="123"/>
      <c r="WN37" s="123"/>
      <c r="WO37" s="123"/>
      <c r="WP37" s="123"/>
      <c r="WQ37" s="123"/>
      <c r="WR37" s="123"/>
      <c r="WS37" s="123"/>
      <c r="WT37" s="123"/>
      <c r="WU37" s="123"/>
      <c r="WV37" s="123"/>
      <c r="WW37" s="123"/>
      <c r="WX37" s="123"/>
      <c r="WY37" s="123"/>
      <c r="WZ37" s="123"/>
      <c r="XA37" s="123"/>
      <c r="XB37" s="123"/>
      <c r="XC37" s="123"/>
      <c r="XD37" s="123"/>
      <c r="XE37" s="123"/>
      <c r="XF37" s="123"/>
      <c r="XG37" s="123"/>
      <c r="XH37" s="123"/>
      <c r="XI37" s="123"/>
      <c r="XJ37" s="123"/>
      <c r="XK37" s="123"/>
      <c r="XL37" s="123"/>
      <c r="XM37" s="123"/>
      <c r="XN37" s="123"/>
      <c r="XO37" s="123"/>
      <c r="XP37" s="123"/>
      <c r="XQ37" s="123"/>
      <c r="XR37" s="123"/>
      <c r="XS37" s="123"/>
      <c r="XT37" s="123"/>
      <c r="XU37" s="123"/>
      <c r="XV37" s="123"/>
      <c r="XW37" s="123"/>
      <c r="XX37" s="123"/>
      <c r="XY37" s="123"/>
      <c r="XZ37" s="123"/>
      <c r="YA37" s="123"/>
      <c r="YB37" s="123"/>
      <c r="YC37" s="123"/>
      <c r="YD37" s="123"/>
      <c r="YE37" s="123"/>
      <c r="YF37" s="123"/>
      <c r="YG37" s="123"/>
      <c r="YH37" s="123"/>
      <c r="YI37" s="123"/>
      <c r="YJ37" s="123"/>
      <c r="YK37" s="123"/>
      <c r="YL37" s="123"/>
      <c r="YM37" s="123"/>
      <c r="YN37" s="123"/>
      <c r="YO37" s="123"/>
      <c r="YP37" s="123"/>
      <c r="YQ37" s="123"/>
      <c r="YR37" s="123"/>
      <c r="YS37" s="123"/>
      <c r="YT37" s="123"/>
      <c r="YU37" s="123"/>
      <c r="YV37" s="123"/>
      <c r="YW37" s="123"/>
      <c r="YX37" s="123"/>
      <c r="YY37" s="123"/>
      <c r="YZ37" s="123"/>
      <c r="ZA37" s="123"/>
      <c r="ZB37" s="123"/>
      <c r="ZC37" s="123"/>
      <c r="ZD37" s="123"/>
      <c r="ZE37" s="123"/>
      <c r="ZF37" s="123"/>
      <c r="ZG37" s="123"/>
      <c r="ZH37" s="123"/>
      <c r="ZI37" s="123"/>
      <c r="ZJ37" s="123"/>
      <c r="ZK37" s="123"/>
      <c r="ZL37" s="123"/>
      <c r="ZM37" s="123"/>
      <c r="ZN37" s="123"/>
      <c r="ZO37" s="123"/>
      <c r="ZP37" s="123"/>
      <c r="ZQ37" s="123"/>
      <c r="ZR37" s="123"/>
      <c r="ZS37" s="123"/>
      <c r="ZT37" s="123"/>
      <c r="ZU37" s="123"/>
      <c r="ZV37" s="123"/>
      <c r="ZW37" s="123"/>
      <c r="ZX37" s="123"/>
      <c r="ZY37" s="123"/>
      <c r="ZZ37" s="123"/>
      <c r="AAA37" s="123"/>
      <c r="AAB37" s="123"/>
      <c r="AAC37" s="123"/>
      <c r="AAD37" s="123"/>
      <c r="AAE37" s="123"/>
      <c r="AAF37" s="123"/>
      <c r="AAG37" s="123"/>
      <c r="AAH37" s="123"/>
      <c r="AAI37" s="123"/>
      <c r="AAJ37" s="123"/>
      <c r="AAK37" s="123"/>
      <c r="AAL37" s="123"/>
      <c r="AAM37" s="123"/>
      <c r="AAN37" s="123"/>
      <c r="AAO37" s="123"/>
      <c r="AAP37" s="123"/>
      <c r="AAQ37" s="123"/>
      <c r="AAR37" s="123"/>
      <c r="AAS37" s="123"/>
      <c r="AAT37" s="123"/>
      <c r="AAU37" s="123"/>
      <c r="AAV37" s="123"/>
      <c r="AAW37" s="123"/>
      <c r="AAX37" s="123"/>
      <c r="AAY37" s="123"/>
      <c r="AAZ37" s="123"/>
      <c r="ABA37" s="123"/>
      <c r="ABB37" s="123"/>
      <c r="ABC37" s="123"/>
      <c r="ABD37" s="123"/>
      <c r="ABE37" s="123"/>
      <c r="ABF37" s="123"/>
      <c r="ABG37" s="123"/>
      <c r="ABH37" s="123"/>
      <c r="ABI37" s="123"/>
      <c r="ABJ37" s="123"/>
      <c r="ABK37" s="123"/>
      <c r="ABL37" s="123"/>
      <c r="ABM37" s="123"/>
      <c r="ABN37" s="123"/>
      <c r="ABO37" s="123"/>
      <c r="ABP37" s="123"/>
      <c r="ABQ37" s="123"/>
      <c r="ABR37" s="123"/>
      <c r="ABS37" s="123"/>
      <c r="ABT37" s="123"/>
      <c r="ABU37" s="123"/>
      <c r="ABV37" s="123"/>
      <c r="ABW37" s="123"/>
      <c r="ABX37" s="123"/>
      <c r="ABY37" s="123"/>
      <c r="ABZ37" s="123"/>
      <c r="ACA37" s="123"/>
      <c r="ACB37" s="123"/>
      <c r="ACC37" s="123"/>
      <c r="ACD37" s="123"/>
      <c r="ACE37" s="123"/>
      <c r="ACF37" s="123"/>
      <c r="ACG37" s="123"/>
      <c r="ACH37" s="123"/>
      <c r="ACI37" s="123"/>
      <c r="ACJ37" s="123"/>
      <c r="ACK37" s="123"/>
      <c r="ACL37" s="123"/>
      <c r="ACM37" s="123"/>
      <c r="ACN37" s="123"/>
      <c r="ACO37" s="123"/>
      <c r="ACP37" s="123"/>
      <c r="ACQ37" s="123"/>
      <c r="ACR37" s="123"/>
      <c r="ACS37" s="123"/>
      <c r="ACT37" s="123"/>
      <c r="ACU37" s="123"/>
      <c r="ACV37" s="123"/>
      <c r="ACW37" s="123"/>
      <c r="ACX37" s="123"/>
      <c r="ACY37" s="123"/>
      <c r="ACZ37" s="123"/>
      <c r="ADA37" s="123"/>
      <c r="ADB37" s="123"/>
      <c r="ADC37" s="123"/>
      <c r="ADD37" s="123"/>
      <c r="ADE37" s="123"/>
      <c r="ADF37" s="123"/>
      <c r="ADG37" s="123"/>
      <c r="ADH37" s="123"/>
      <c r="ADI37" s="123"/>
      <c r="ADJ37" s="123"/>
      <c r="ADK37" s="123"/>
      <c r="ADL37" s="123"/>
      <c r="ADM37" s="123"/>
      <c r="ADN37" s="123"/>
      <c r="ADO37" s="123"/>
      <c r="ADP37" s="123"/>
      <c r="ADQ37" s="123"/>
      <c r="ADR37" s="123"/>
      <c r="ADS37" s="123"/>
      <c r="ADT37" s="123"/>
      <c r="ADU37" s="123"/>
      <c r="ADV37" s="123"/>
      <c r="ADW37" s="123"/>
      <c r="ADX37" s="123"/>
      <c r="ADY37" s="123"/>
      <c r="ADZ37" s="123"/>
      <c r="AEA37" s="123"/>
      <c r="AEB37" s="123"/>
      <c r="AEC37" s="123"/>
      <c r="AED37" s="123"/>
      <c r="AEE37" s="123"/>
      <c r="AEF37" s="123"/>
      <c r="AEG37" s="123"/>
      <c r="AEH37" s="123"/>
      <c r="AEI37" s="123"/>
      <c r="AEJ37" s="123"/>
      <c r="AEK37" s="123"/>
      <c r="AEL37" s="123"/>
      <c r="AEM37" s="123"/>
      <c r="AEN37" s="123"/>
      <c r="AEO37" s="123"/>
      <c r="AEP37" s="123"/>
      <c r="AEQ37" s="123"/>
      <c r="AER37" s="123"/>
      <c r="AES37" s="123"/>
      <c r="AET37" s="123"/>
      <c r="AEU37" s="123"/>
      <c r="AEV37" s="123"/>
      <c r="AEW37" s="123"/>
      <c r="AEX37" s="123"/>
      <c r="AEY37" s="123"/>
      <c r="AEZ37" s="123"/>
      <c r="AFA37" s="123"/>
      <c r="AFB37" s="123"/>
      <c r="AFC37" s="123"/>
      <c r="AFD37" s="123"/>
      <c r="AFE37" s="123"/>
      <c r="AFF37" s="123"/>
      <c r="AFG37" s="123"/>
      <c r="AFH37" s="123"/>
      <c r="AFI37" s="123"/>
      <c r="AFJ37" s="123"/>
      <c r="AFK37" s="123"/>
      <c r="AFL37" s="123"/>
      <c r="AFM37" s="123"/>
      <c r="AFN37" s="123"/>
      <c r="AFO37" s="123"/>
      <c r="AFP37" s="123"/>
      <c r="AFQ37" s="123"/>
      <c r="AFR37" s="123"/>
      <c r="AFS37" s="123"/>
      <c r="AFT37" s="123"/>
      <c r="AFU37" s="123"/>
      <c r="AFV37" s="123"/>
      <c r="AFW37" s="123"/>
      <c r="AFX37" s="123"/>
      <c r="AFY37" s="123"/>
      <c r="AFZ37" s="123"/>
      <c r="AGA37" s="123"/>
      <c r="AGB37" s="123"/>
      <c r="AGC37" s="123"/>
      <c r="AGD37" s="123"/>
      <c r="AGE37" s="123"/>
      <c r="AGF37" s="123"/>
      <c r="AGG37" s="123"/>
      <c r="AGH37" s="123"/>
      <c r="AGI37" s="123"/>
      <c r="AGJ37" s="123"/>
      <c r="AGK37" s="123"/>
      <c r="AGL37" s="123"/>
      <c r="AGM37" s="123"/>
      <c r="AGN37" s="123"/>
      <c r="AGO37" s="123"/>
      <c r="AGP37" s="123"/>
      <c r="AGQ37" s="123"/>
      <c r="AGR37" s="123"/>
      <c r="AGS37" s="123"/>
      <c r="AGT37" s="123"/>
      <c r="AGU37" s="123"/>
      <c r="AGV37" s="123"/>
      <c r="AGW37" s="123"/>
      <c r="AGX37" s="123"/>
      <c r="AGY37" s="123"/>
      <c r="AGZ37" s="123"/>
      <c r="AHA37" s="123"/>
      <c r="AHB37" s="123"/>
      <c r="AHC37" s="123"/>
      <c r="AHD37" s="123"/>
      <c r="AHE37" s="123"/>
      <c r="AHF37" s="123"/>
      <c r="AHG37" s="123"/>
      <c r="AHH37" s="123"/>
      <c r="AHI37" s="123"/>
      <c r="AHJ37" s="123"/>
      <c r="AHK37" s="123"/>
      <c r="AHL37" s="123"/>
      <c r="AHM37" s="123"/>
      <c r="AHN37" s="123"/>
      <c r="AHO37" s="123"/>
      <c r="AHP37" s="123"/>
      <c r="AHQ37" s="123"/>
      <c r="AHR37" s="123"/>
      <c r="AHS37" s="123"/>
      <c r="AHT37" s="123"/>
      <c r="AHU37" s="123"/>
      <c r="AHV37" s="123"/>
      <c r="AHW37" s="123"/>
      <c r="AHX37" s="123"/>
      <c r="AHY37" s="123"/>
      <c r="AHZ37" s="123"/>
      <c r="AIA37" s="123"/>
      <c r="AIB37" s="123"/>
      <c r="AIC37" s="123"/>
      <c r="AID37" s="123"/>
      <c r="AIE37" s="123"/>
      <c r="AIF37" s="123"/>
      <c r="AIG37" s="123"/>
      <c r="AIH37" s="123"/>
      <c r="AII37" s="123"/>
      <c r="AIJ37" s="123"/>
      <c r="AIK37" s="123"/>
      <c r="AIL37" s="123"/>
      <c r="AIM37" s="123"/>
      <c r="AIN37" s="123"/>
      <c r="AIO37" s="123"/>
      <c r="AIP37" s="123"/>
      <c r="AIQ37" s="123"/>
      <c r="AIR37" s="123"/>
      <c r="AIS37" s="123"/>
      <c r="AIT37" s="123"/>
      <c r="AIU37" s="123"/>
      <c r="AIV37" s="123"/>
      <c r="AIW37" s="123"/>
      <c r="AIX37" s="123"/>
      <c r="AIY37" s="123"/>
      <c r="AIZ37" s="123"/>
      <c r="AJA37" s="123"/>
      <c r="AJB37" s="123"/>
      <c r="AJC37" s="123"/>
      <c r="AJD37" s="123"/>
      <c r="AJE37" s="123"/>
      <c r="AJF37" s="123"/>
      <c r="AJG37" s="123"/>
      <c r="AJH37" s="123"/>
      <c r="AJI37" s="123"/>
      <c r="AJJ37" s="123"/>
      <c r="AJK37" s="123"/>
      <c r="AJL37" s="123"/>
      <c r="AJM37" s="123"/>
      <c r="AJN37" s="123"/>
      <c r="AJO37" s="123"/>
      <c r="AJP37" s="123"/>
      <c r="AJQ37" s="123"/>
      <c r="AJR37" s="123"/>
      <c r="AJS37" s="123"/>
      <c r="AJT37" s="123"/>
      <c r="AJU37" s="123"/>
      <c r="AJV37" s="123"/>
      <c r="AJW37" s="123"/>
      <c r="AJX37" s="123"/>
      <c r="AJY37" s="123"/>
      <c r="AJZ37" s="123"/>
      <c r="AKA37" s="123"/>
      <c r="AKB37" s="123"/>
      <c r="AKC37" s="123"/>
      <c r="AKD37" s="123"/>
      <c r="AKE37" s="123"/>
      <c r="AKF37" s="123"/>
      <c r="AKG37" s="123"/>
      <c r="AKH37" s="123"/>
      <c r="AKI37" s="123"/>
      <c r="AKJ37" s="123"/>
      <c r="AKK37" s="123"/>
      <c r="AKL37" s="123"/>
      <c r="AKM37" s="123"/>
      <c r="AKN37" s="123"/>
      <c r="AKO37" s="123"/>
      <c r="AKP37" s="123"/>
      <c r="AKQ37" s="123"/>
      <c r="AKR37" s="123"/>
      <c r="AKS37" s="123"/>
      <c r="AKT37" s="123"/>
      <c r="AKU37" s="123"/>
      <c r="AKV37" s="123"/>
      <c r="AKW37" s="123"/>
      <c r="AKX37" s="123"/>
      <c r="AKY37" s="123"/>
      <c r="AKZ37" s="123"/>
      <c r="ALA37" s="123"/>
      <c r="ALB37" s="123"/>
      <c r="ALC37" s="123"/>
      <c r="ALD37" s="123"/>
      <c r="ALE37" s="123"/>
      <c r="ALF37" s="123"/>
      <c r="ALG37" s="123"/>
      <c r="ALH37" s="123"/>
      <c r="ALI37" s="123"/>
      <c r="ALJ37" s="123"/>
      <c r="ALK37" s="123"/>
      <c r="ALL37" s="123"/>
      <c r="ALM37" s="123"/>
      <c r="ALN37" s="123"/>
      <c r="ALO37" s="123"/>
      <c r="ALP37" s="123"/>
      <c r="ALQ37" s="123"/>
      <c r="ALR37" s="123"/>
      <c r="ALS37" s="123"/>
      <c r="ALT37" s="123"/>
      <c r="ALU37" s="123"/>
      <c r="ALV37" s="123"/>
      <c r="ALW37" s="123"/>
      <c r="ALX37" s="123"/>
      <c r="ALY37" s="123"/>
      <c r="ALZ37" s="123"/>
      <c r="AMA37" s="123"/>
      <c r="AMB37" s="123"/>
      <c r="AMC37" s="123"/>
      <c r="AMD37" s="123"/>
      <c r="AME37" s="123"/>
      <c r="AMF37" s="123"/>
      <c r="AMG37" s="123"/>
      <c r="AMH37" s="123"/>
      <c r="AMI37" s="123"/>
      <c r="AMJ37" s="123"/>
      <c r="AMK37" s="123"/>
      <c r="AML37" s="123"/>
      <c r="AMM37" s="123"/>
      <c r="AMN37" s="123"/>
      <c r="AMO37" s="123"/>
      <c r="AMP37" s="123"/>
      <c r="AMQ37" s="123"/>
      <c r="AMR37" s="123"/>
      <c r="AMS37" s="123"/>
      <c r="AMT37" s="123"/>
      <c r="AMU37" s="123"/>
      <c r="AMV37" s="123"/>
      <c r="AMW37" s="123"/>
      <c r="AMX37" s="123"/>
      <c r="AMY37" s="123"/>
      <c r="AMZ37" s="123"/>
      <c r="ANA37" s="123"/>
      <c r="ANB37" s="123"/>
      <c r="ANC37" s="123"/>
      <c r="AND37" s="123"/>
      <c r="ANE37" s="123"/>
      <c r="ANF37" s="123"/>
      <c r="ANG37" s="123"/>
      <c r="ANH37" s="123"/>
      <c r="ANI37" s="123"/>
      <c r="ANJ37" s="123"/>
      <c r="ANK37" s="123"/>
      <c r="ANL37" s="123"/>
      <c r="ANM37" s="123"/>
      <c r="ANN37" s="123"/>
      <c r="ANO37" s="123"/>
      <c r="ANP37" s="123"/>
      <c r="ANQ37" s="123"/>
      <c r="ANR37" s="123"/>
      <c r="ANS37" s="123"/>
      <c r="ANT37" s="123"/>
      <c r="ANU37" s="123"/>
      <c r="ANV37" s="123"/>
      <c r="ANW37" s="123"/>
      <c r="ANX37" s="123"/>
      <c r="ANY37" s="123"/>
      <c r="ANZ37" s="123"/>
      <c r="AOA37" s="123"/>
      <c r="AOB37" s="123"/>
      <c r="AOC37" s="123"/>
      <c r="AOD37" s="123"/>
      <c r="AOE37" s="123"/>
      <c r="AOF37" s="123"/>
      <c r="AOG37" s="123"/>
      <c r="AOH37" s="123"/>
      <c r="AOI37" s="123"/>
      <c r="AOJ37" s="123"/>
      <c r="AOK37" s="123"/>
      <c r="AOL37" s="123"/>
      <c r="AOM37" s="123"/>
      <c r="AON37" s="123"/>
      <c r="AOO37" s="123"/>
      <c r="AOP37" s="123"/>
      <c r="AOQ37" s="123"/>
      <c r="AOR37" s="123"/>
      <c r="AOS37" s="123"/>
      <c r="AOT37" s="123"/>
      <c r="AOU37" s="123"/>
      <c r="AOV37" s="123"/>
      <c r="AOW37" s="123"/>
      <c r="AOX37" s="123"/>
      <c r="AOY37" s="123"/>
      <c r="AOZ37" s="123"/>
      <c r="APA37" s="123"/>
      <c r="APB37" s="123"/>
      <c r="APC37" s="123"/>
      <c r="APD37" s="123"/>
      <c r="APE37" s="123"/>
      <c r="APF37" s="123"/>
      <c r="APG37" s="123"/>
      <c r="APH37" s="123"/>
      <c r="API37" s="123"/>
      <c r="APJ37" s="123"/>
      <c r="APK37" s="123"/>
      <c r="APL37" s="123"/>
      <c r="APM37" s="123"/>
      <c r="APN37" s="123"/>
      <c r="APO37" s="123"/>
      <c r="APP37" s="123"/>
      <c r="APQ37" s="123"/>
      <c r="APR37" s="123"/>
      <c r="APS37" s="123"/>
      <c r="APT37" s="123"/>
      <c r="APU37" s="123"/>
      <c r="APV37" s="123"/>
      <c r="APW37" s="123"/>
      <c r="APX37" s="123"/>
      <c r="APY37" s="123"/>
      <c r="APZ37" s="123"/>
      <c r="AQA37" s="123"/>
      <c r="AQB37" s="123"/>
      <c r="AQC37" s="123"/>
      <c r="AQD37" s="123"/>
      <c r="AQE37" s="123"/>
      <c r="AQF37" s="123"/>
      <c r="AQG37" s="123"/>
      <c r="AQH37" s="123"/>
      <c r="AQI37" s="123"/>
      <c r="AQJ37" s="123"/>
      <c r="AQK37" s="123"/>
      <c r="AQL37" s="123"/>
      <c r="AQM37" s="123"/>
      <c r="AQN37" s="123"/>
      <c r="AQO37" s="123"/>
      <c r="AQP37" s="123"/>
      <c r="AQQ37" s="123"/>
      <c r="AQR37" s="123"/>
      <c r="AQS37" s="123"/>
      <c r="AQT37" s="123"/>
      <c r="AQU37" s="123"/>
      <c r="AQV37" s="123"/>
      <c r="AQW37" s="123"/>
      <c r="AQX37" s="123"/>
      <c r="AQY37" s="123"/>
      <c r="AQZ37" s="123"/>
      <c r="ARA37" s="123"/>
      <c r="ARB37" s="123"/>
      <c r="ARC37" s="123"/>
      <c r="ARD37" s="123"/>
      <c r="ARE37" s="123"/>
      <c r="ARF37" s="123"/>
      <c r="ARG37" s="123"/>
      <c r="ARH37" s="123"/>
      <c r="ARI37" s="123"/>
      <c r="ARJ37" s="123"/>
      <c r="ARK37" s="123"/>
      <c r="ARL37" s="123"/>
      <c r="ARM37" s="123"/>
      <c r="ARN37" s="123"/>
      <c r="ARO37" s="123"/>
      <c r="ARP37" s="123"/>
      <c r="ARQ37" s="123"/>
      <c r="ARR37" s="123"/>
      <c r="ARS37" s="123"/>
      <c r="ART37" s="123"/>
      <c r="ARU37" s="123"/>
      <c r="ARV37" s="123"/>
      <c r="ARW37" s="123"/>
      <c r="ARX37" s="123"/>
      <c r="ARY37" s="123"/>
      <c r="ARZ37" s="123"/>
      <c r="ASA37" s="123"/>
      <c r="ASB37" s="123"/>
      <c r="ASC37" s="123"/>
      <c r="ASD37" s="123"/>
      <c r="ASE37" s="123"/>
      <c r="ASF37" s="123"/>
      <c r="ASG37" s="123"/>
      <c r="ASH37" s="123"/>
      <c r="ASI37" s="123"/>
      <c r="ASJ37" s="123"/>
      <c r="ASK37" s="123"/>
      <c r="ASL37" s="123"/>
      <c r="ASM37" s="123"/>
      <c r="ASN37" s="123"/>
      <c r="ASO37" s="123"/>
      <c r="ASP37" s="123"/>
      <c r="ASQ37" s="123"/>
      <c r="ASR37" s="123"/>
      <c r="ASS37" s="123"/>
      <c r="AST37" s="123"/>
      <c r="ASU37" s="123"/>
      <c r="ASV37" s="123"/>
      <c r="ASW37" s="123"/>
      <c r="ASX37" s="123"/>
      <c r="ASY37" s="123"/>
      <c r="ASZ37" s="123"/>
      <c r="ATA37" s="123"/>
      <c r="ATB37" s="123"/>
      <c r="ATC37" s="123"/>
      <c r="ATD37" s="123"/>
      <c r="ATE37" s="123"/>
      <c r="ATF37" s="123"/>
      <c r="ATG37" s="123"/>
      <c r="ATH37" s="123"/>
      <c r="ATI37" s="123"/>
      <c r="ATJ37" s="123"/>
      <c r="ATK37" s="123"/>
      <c r="ATL37" s="123"/>
      <c r="ATM37" s="123"/>
      <c r="ATN37" s="123"/>
      <c r="ATO37" s="123"/>
      <c r="ATP37" s="123"/>
      <c r="ATQ37" s="123"/>
      <c r="ATR37" s="123"/>
      <c r="ATS37" s="123"/>
      <c r="ATT37" s="123"/>
      <c r="ATU37" s="123"/>
      <c r="ATV37" s="123"/>
      <c r="ATW37" s="123"/>
      <c r="ATX37" s="123"/>
      <c r="ATY37" s="123"/>
      <c r="ATZ37" s="123"/>
      <c r="AUA37" s="123"/>
      <c r="AUB37" s="123"/>
      <c r="AUC37" s="123"/>
      <c r="AUD37" s="123"/>
      <c r="AUE37" s="123"/>
      <c r="AUF37" s="123"/>
      <c r="AUG37" s="123"/>
      <c r="AUH37" s="123"/>
      <c r="AUI37" s="123"/>
      <c r="AUJ37" s="123"/>
      <c r="AUK37" s="123"/>
      <c r="AUL37" s="123"/>
      <c r="AUM37" s="123"/>
      <c r="AUN37" s="123"/>
      <c r="AUO37" s="123"/>
      <c r="AUP37" s="123"/>
      <c r="AUQ37" s="123"/>
      <c r="AUR37" s="123"/>
      <c r="AUS37" s="123"/>
      <c r="AUT37" s="123"/>
      <c r="AUU37" s="123"/>
      <c r="AUV37" s="123"/>
      <c r="AUW37" s="123"/>
      <c r="AUX37" s="123"/>
      <c r="AUY37" s="123"/>
      <c r="AUZ37" s="123"/>
      <c r="AVA37" s="123"/>
      <c r="AVB37" s="123"/>
      <c r="AVC37" s="123"/>
      <c r="AVD37" s="123"/>
      <c r="AVE37" s="123"/>
      <c r="AVF37" s="123"/>
      <c r="AVG37" s="123"/>
      <c r="AVH37" s="123"/>
      <c r="AVI37" s="123"/>
      <c r="AVJ37" s="123"/>
      <c r="AVK37" s="123"/>
      <c r="AVL37" s="123"/>
      <c r="AVM37" s="123"/>
      <c r="AVN37" s="123"/>
      <c r="AVO37" s="123"/>
      <c r="AVP37" s="123"/>
      <c r="AVQ37" s="123"/>
      <c r="AVR37" s="123"/>
      <c r="AVS37" s="123"/>
      <c r="AVT37" s="123"/>
      <c r="AVU37" s="123"/>
      <c r="AVV37" s="123"/>
      <c r="AVW37" s="123"/>
      <c r="AVX37" s="123"/>
      <c r="AVY37" s="123"/>
      <c r="AVZ37" s="123"/>
      <c r="AWA37" s="123"/>
      <c r="AWB37" s="123"/>
      <c r="AWC37" s="123"/>
      <c r="AWD37" s="123"/>
      <c r="AWE37" s="123"/>
      <c r="AWF37" s="123"/>
      <c r="AWG37" s="123"/>
      <c r="AWH37" s="123"/>
      <c r="AWI37" s="123"/>
      <c r="AWJ37" s="123"/>
      <c r="AWK37" s="123"/>
      <c r="AWL37" s="123"/>
      <c r="AWM37" s="123"/>
      <c r="AWN37" s="123"/>
      <c r="AWO37" s="123"/>
      <c r="AWP37" s="123"/>
      <c r="AWQ37" s="123"/>
      <c r="AWR37" s="123"/>
      <c r="AWS37" s="123"/>
      <c r="AWT37" s="123"/>
      <c r="AWU37" s="123"/>
      <c r="AWV37" s="123"/>
      <c r="AWW37" s="123"/>
      <c r="AWX37" s="123"/>
      <c r="AWY37" s="123"/>
      <c r="AWZ37" s="123"/>
      <c r="AXA37" s="123"/>
      <c r="AXB37" s="123"/>
      <c r="AXC37" s="123"/>
      <c r="AXD37" s="123"/>
      <c r="AXE37" s="123"/>
      <c r="AXF37" s="123"/>
      <c r="AXG37" s="123"/>
      <c r="AXH37" s="123"/>
      <c r="AXI37" s="123"/>
      <c r="AXJ37" s="123"/>
      <c r="AXK37" s="123"/>
      <c r="AXL37" s="123"/>
      <c r="AXM37" s="123"/>
      <c r="AXN37" s="123"/>
      <c r="AXO37" s="123"/>
      <c r="AXP37" s="123"/>
      <c r="AXQ37" s="123"/>
      <c r="AXR37" s="123"/>
      <c r="AXS37" s="123"/>
      <c r="AXT37" s="123"/>
      <c r="AXU37" s="123"/>
      <c r="AXV37" s="123"/>
      <c r="AXW37" s="123"/>
      <c r="AXX37" s="123"/>
      <c r="AXY37" s="123"/>
      <c r="AXZ37" s="123"/>
      <c r="AYA37" s="123"/>
      <c r="AYB37" s="123"/>
      <c r="AYC37" s="123"/>
      <c r="AYD37" s="123"/>
      <c r="AYE37" s="123"/>
      <c r="AYF37" s="123"/>
      <c r="AYG37" s="123"/>
      <c r="AYH37" s="123"/>
      <c r="AYI37" s="123"/>
      <c r="AYJ37" s="123"/>
      <c r="AYK37" s="123"/>
      <c r="AYL37" s="123"/>
      <c r="AYM37" s="123"/>
      <c r="AYN37" s="123"/>
      <c r="AYO37" s="123"/>
      <c r="AYP37" s="123"/>
      <c r="AYQ37" s="123"/>
      <c r="AYR37" s="123"/>
      <c r="AYS37" s="123"/>
      <c r="AYT37" s="123"/>
      <c r="AYU37" s="123"/>
      <c r="AYV37" s="123"/>
      <c r="AYW37" s="123"/>
      <c r="AYX37" s="123"/>
      <c r="AYY37" s="123"/>
      <c r="AYZ37" s="123"/>
      <c r="AZA37" s="123"/>
      <c r="AZB37" s="123"/>
      <c r="AZC37" s="123"/>
      <c r="AZD37" s="123"/>
      <c r="AZE37" s="123"/>
      <c r="AZF37" s="123"/>
      <c r="AZG37" s="123"/>
      <c r="AZH37" s="123"/>
      <c r="AZI37" s="123"/>
      <c r="AZJ37" s="123"/>
      <c r="AZK37" s="123"/>
      <c r="AZL37" s="123"/>
      <c r="AZM37" s="123"/>
      <c r="AZN37" s="123"/>
      <c r="AZO37" s="123"/>
      <c r="AZP37" s="123"/>
      <c r="AZQ37" s="123"/>
      <c r="AZR37" s="123"/>
      <c r="AZS37" s="123"/>
      <c r="AZT37" s="123"/>
      <c r="AZU37" s="123"/>
      <c r="AZV37" s="123"/>
      <c r="AZW37" s="123"/>
      <c r="AZX37" s="123"/>
      <c r="AZY37" s="123"/>
      <c r="AZZ37" s="123"/>
      <c r="BAA37" s="123"/>
      <c r="BAB37" s="123"/>
      <c r="BAC37" s="123"/>
      <c r="BAD37" s="123"/>
      <c r="BAE37" s="123"/>
      <c r="BAF37" s="123"/>
      <c r="BAG37" s="123"/>
      <c r="BAH37" s="123"/>
      <c r="BAI37" s="123"/>
      <c r="BAJ37" s="123"/>
      <c r="BAK37" s="123"/>
      <c r="BAL37" s="123"/>
      <c r="BAM37" s="123"/>
      <c r="BAN37" s="123"/>
      <c r="BAO37" s="123"/>
      <c r="BAP37" s="123"/>
      <c r="BAQ37" s="123"/>
      <c r="BAR37" s="123"/>
      <c r="BAS37" s="123"/>
      <c r="BAT37" s="123"/>
      <c r="BAU37" s="123"/>
      <c r="BAV37" s="123"/>
      <c r="BAW37" s="123"/>
      <c r="BAX37" s="123"/>
      <c r="BAY37" s="123"/>
      <c r="BAZ37" s="123"/>
      <c r="BBA37" s="123"/>
      <c r="BBB37" s="123"/>
      <c r="BBC37" s="123"/>
      <c r="BBD37" s="123"/>
      <c r="BBE37" s="123"/>
      <c r="BBF37" s="123"/>
      <c r="BBG37" s="123"/>
      <c r="BBH37" s="123"/>
      <c r="BBI37" s="123"/>
      <c r="BBJ37" s="123"/>
      <c r="BBK37" s="123"/>
      <c r="BBL37" s="123"/>
      <c r="BBM37" s="123"/>
      <c r="BBN37" s="123"/>
      <c r="BBO37" s="123"/>
      <c r="BBP37" s="123"/>
      <c r="BBQ37" s="123"/>
      <c r="BBR37" s="123"/>
      <c r="BBS37" s="123"/>
      <c r="BBT37" s="123"/>
      <c r="BBU37" s="123"/>
      <c r="BBV37" s="123"/>
      <c r="BBW37" s="123"/>
      <c r="BBX37" s="123"/>
      <c r="BBY37" s="123"/>
      <c r="BBZ37" s="123"/>
      <c r="BCA37" s="123"/>
      <c r="BCB37" s="123"/>
      <c r="BCC37" s="123"/>
      <c r="BCD37" s="123"/>
      <c r="BCE37" s="123"/>
      <c r="BCF37" s="123"/>
      <c r="BCG37" s="123"/>
      <c r="BCH37" s="123"/>
      <c r="BCI37" s="123"/>
      <c r="BCJ37" s="123"/>
      <c r="BCK37" s="123"/>
      <c r="BCL37" s="123"/>
      <c r="BCM37" s="123"/>
      <c r="BCN37" s="123"/>
      <c r="BCO37" s="123"/>
      <c r="BCP37" s="123"/>
      <c r="BCQ37" s="123"/>
      <c r="BCR37" s="123"/>
      <c r="BCS37" s="123"/>
      <c r="BCT37" s="123"/>
      <c r="BCU37" s="123"/>
      <c r="BCV37" s="123"/>
      <c r="BCW37" s="123"/>
      <c r="BCX37" s="123"/>
      <c r="BCY37" s="123"/>
      <c r="BCZ37" s="123"/>
      <c r="BDA37" s="123"/>
      <c r="BDB37" s="123"/>
      <c r="BDC37" s="123"/>
      <c r="BDD37" s="123"/>
      <c r="BDE37" s="123"/>
      <c r="BDF37" s="123"/>
      <c r="BDG37" s="123"/>
      <c r="BDH37" s="123"/>
      <c r="BDI37" s="123"/>
      <c r="BDJ37" s="123"/>
      <c r="BDK37" s="123"/>
      <c r="BDL37" s="123"/>
      <c r="BDM37" s="123"/>
      <c r="BDN37" s="123"/>
      <c r="BDO37" s="123"/>
      <c r="BDP37" s="123"/>
      <c r="BDQ37" s="123"/>
      <c r="BDR37" s="123"/>
      <c r="BDS37" s="123"/>
      <c r="BDT37" s="123"/>
      <c r="BDU37" s="123"/>
      <c r="BDV37" s="123"/>
      <c r="BDW37" s="123"/>
      <c r="BDX37" s="123"/>
      <c r="BDY37" s="123"/>
      <c r="BDZ37" s="123"/>
      <c r="BEA37" s="123"/>
      <c r="BEB37" s="123"/>
      <c r="BEC37" s="123"/>
      <c r="BED37" s="123"/>
      <c r="BEE37" s="123"/>
      <c r="BEF37" s="123"/>
      <c r="BEG37" s="123"/>
      <c r="BEH37" s="123"/>
      <c r="BEI37" s="123"/>
      <c r="BEJ37" s="123"/>
      <c r="BEK37" s="123"/>
      <c r="BEL37" s="123"/>
      <c r="BEM37" s="123"/>
      <c r="BEN37" s="123"/>
      <c r="BEO37" s="123"/>
      <c r="BEP37" s="123"/>
      <c r="BEQ37" s="123"/>
      <c r="BER37" s="123"/>
      <c r="BES37" s="123"/>
      <c r="BET37" s="123"/>
      <c r="BEU37" s="123"/>
      <c r="BEV37" s="123"/>
      <c r="BEW37" s="123"/>
      <c r="BEX37" s="123"/>
      <c r="BEY37" s="123"/>
      <c r="BEZ37" s="123"/>
      <c r="BFA37" s="123"/>
      <c r="BFB37" s="123"/>
      <c r="BFC37" s="123"/>
      <c r="BFD37" s="123"/>
      <c r="BFE37" s="123"/>
      <c r="BFF37" s="123"/>
      <c r="BFG37" s="123"/>
      <c r="BFH37" s="123"/>
      <c r="BFI37" s="123"/>
      <c r="BFJ37" s="123"/>
      <c r="BFK37" s="123"/>
      <c r="BFL37" s="123"/>
      <c r="BFM37" s="123"/>
      <c r="BFN37" s="123"/>
      <c r="BFO37" s="123"/>
      <c r="BFP37" s="123"/>
      <c r="BFQ37" s="123"/>
      <c r="BFR37" s="123"/>
      <c r="BFS37" s="123"/>
      <c r="BFT37" s="123"/>
      <c r="BFU37" s="123"/>
      <c r="BFV37" s="123"/>
      <c r="BFW37" s="123"/>
      <c r="BFX37" s="123"/>
      <c r="BFY37" s="123"/>
      <c r="BFZ37" s="123"/>
      <c r="BGA37" s="123"/>
      <c r="BGB37" s="123"/>
      <c r="BGC37" s="123"/>
      <c r="BGD37" s="123"/>
      <c r="BGE37" s="123"/>
      <c r="BGF37" s="123"/>
      <c r="BGG37" s="123"/>
      <c r="BGH37" s="123"/>
      <c r="BGI37" s="123"/>
      <c r="BGJ37" s="123"/>
      <c r="BGK37" s="123"/>
      <c r="BGL37" s="123"/>
      <c r="BGM37" s="123"/>
      <c r="BGN37" s="123"/>
      <c r="BGO37" s="123"/>
      <c r="BGP37" s="123"/>
      <c r="BGQ37" s="123"/>
      <c r="BGR37" s="123"/>
      <c r="BGS37" s="123"/>
      <c r="BGT37" s="123"/>
      <c r="BGU37" s="123"/>
      <c r="BGV37" s="123"/>
      <c r="BGW37" s="123"/>
      <c r="BGX37" s="123"/>
      <c r="BGY37" s="123"/>
      <c r="BGZ37" s="123"/>
      <c r="BHA37" s="123"/>
      <c r="BHB37" s="123"/>
      <c r="BHC37" s="123"/>
      <c r="BHD37" s="123"/>
      <c r="BHE37" s="123"/>
      <c r="BHF37" s="123"/>
      <c r="BHG37" s="123"/>
      <c r="BHH37" s="123"/>
      <c r="BHI37" s="123"/>
      <c r="BHJ37" s="123"/>
      <c r="BHK37" s="123"/>
      <c r="BHL37" s="123"/>
      <c r="BHM37" s="123"/>
      <c r="BHN37" s="123"/>
      <c r="BHO37" s="123"/>
      <c r="BHP37" s="123"/>
      <c r="BHQ37" s="123"/>
      <c r="BHR37" s="123"/>
      <c r="BHS37" s="123"/>
      <c r="BHT37" s="123"/>
      <c r="BHU37" s="123"/>
      <c r="BHV37" s="123"/>
      <c r="BHW37" s="123"/>
      <c r="BHX37" s="123"/>
      <c r="BHY37" s="123"/>
      <c r="BHZ37" s="123"/>
      <c r="BIA37" s="123"/>
      <c r="BIB37" s="123"/>
      <c r="BIC37" s="123"/>
      <c r="BID37" s="123"/>
      <c r="BIE37" s="123"/>
      <c r="BIF37" s="123"/>
      <c r="BIG37" s="123"/>
      <c r="BIH37" s="123"/>
      <c r="BII37" s="123"/>
      <c r="BIJ37" s="123"/>
      <c r="BIK37" s="123"/>
      <c r="BIL37" s="123"/>
      <c r="BIM37" s="123"/>
      <c r="BIN37" s="123"/>
      <c r="BIO37" s="123"/>
      <c r="BIP37" s="123"/>
      <c r="BIQ37" s="123"/>
      <c r="BIR37" s="123"/>
      <c r="BIS37" s="123"/>
      <c r="BIT37" s="123"/>
      <c r="BIU37" s="123"/>
      <c r="BIV37" s="123"/>
      <c r="BIW37" s="123"/>
      <c r="BIX37" s="123"/>
      <c r="BIY37" s="123"/>
      <c r="BIZ37" s="123"/>
      <c r="BJA37" s="123"/>
      <c r="BJB37" s="123"/>
      <c r="BJC37" s="123"/>
      <c r="BJD37" s="123"/>
      <c r="BJE37" s="123"/>
      <c r="BJF37" s="123"/>
      <c r="BJG37" s="123"/>
      <c r="BJH37" s="123"/>
      <c r="BJI37" s="123"/>
      <c r="BJJ37" s="123"/>
      <c r="BJK37" s="123"/>
      <c r="BJL37" s="123"/>
      <c r="BJM37" s="123"/>
      <c r="BJN37" s="123"/>
      <c r="BJO37" s="123"/>
      <c r="BJP37" s="123"/>
      <c r="BJQ37" s="123"/>
      <c r="BJR37" s="123"/>
      <c r="BJS37" s="123"/>
      <c r="BJT37" s="123"/>
      <c r="BJU37" s="123"/>
      <c r="BJV37" s="123"/>
      <c r="BJW37" s="123"/>
      <c r="BJX37" s="123"/>
      <c r="BJY37" s="123"/>
      <c r="BJZ37" s="123"/>
      <c r="BKA37" s="123"/>
      <c r="BKB37" s="123"/>
      <c r="BKC37" s="123"/>
      <c r="BKD37" s="123"/>
      <c r="BKE37" s="123"/>
      <c r="BKF37" s="123"/>
      <c r="BKG37" s="123"/>
      <c r="BKH37" s="123"/>
      <c r="BKI37" s="123"/>
      <c r="BKJ37" s="123"/>
      <c r="BKK37" s="123"/>
      <c r="BKL37" s="123"/>
      <c r="BKM37" s="123"/>
      <c r="BKN37" s="123"/>
      <c r="BKO37" s="123"/>
      <c r="BKP37" s="123"/>
      <c r="BKQ37" s="123"/>
      <c r="BKR37" s="123"/>
      <c r="BKS37" s="123"/>
      <c r="BKT37" s="123"/>
      <c r="BKU37" s="123"/>
      <c r="BKV37" s="123"/>
      <c r="BKW37" s="123"/>
      <c r="BKX37" s="123"/>
      <c r="BKY37" s="123"/>
      <c r="BKZ37" s="123"/>
      <c r="BLA37" s="123"/>
      <c r="BLB37" s="123"/>
      <c r="BLC37" s="123"/>
      <c r="BLD37" s="123"/>
      <c r="BLE37" s="123"/>
      <c r="BLF37" s="123"/>
      <c r="BLG37" s="123"/>
      <c r="BLH37" s="123"/>
      <c r="BLI37" s="123"/>
      <c r="BLJ37" s="123"/>
      <c r="BLK37" s="123"/>
      <c r="BLL37" s="123"/>
      <c r="BLM37" s="123"/>
      <c r="BLN37" s="123"/>
      <c r="BLO37" s="123"/>
      <c r="BLP37" s="123"/>
      <c r="BLQ37" s="123"/>
      <c r="BLR37" s="123"/>
      <c r="BLS37" s="123"/>
      <c r="BLT37" s="123"/>
      <c r="BLU37" s="123"/>
      <c r="BLV37" s="123"/>
      <c r="BLW37" s="123"/>
      <c r="BLX37" s="123"/>
      <c r="BLY37" s="123"/>
      <c r="BLZ37" s="123"/>
      <c r="BMA37" s="123"/>
      <c r="BMB37" s="123"/>
      <c r="BMC37" s="123"/>
      <c r="BMD37" s="123"/>
      <c r="BME37" s="123"/>
      <c r="BMF37" s="123"/>
      <c r="BMG37" s="123"/>
      <c r="BMH37" s="123"/>
      <c r="BMI37" s="123"/>
      <c r="BMJ37" s="123"/>
      <c r="BMK37" s="123"/>
      <c r="BML37" s="123"/>
      <c r="BMM37" s="123"/>
      <c r="BMN37" s="123"/>
      <c r="BMO37" s="123"/>
      <c r="BMP37" s="123"/>
      <c r="BMQ37" s="123"/>
      <c r="BMR37" s="123"/>
      <c r="BMS37" s="123"/>
      <c r="BMT37" s="123"/>
      <c r="BMU37" s="123"/>
      <c r="BMV37" s="123"/>
      <c r="BMW37" s="123"/>
      <c r="BMX37" s="123"/>
      <c r="BMY37" s="123"/>
      <c r="BMZ37" s="123"/>
      <c r="BNA37" s="123"/>
      <c r="BNB37" s="123"/>
      <c r="BNC37" s="123"/>
      <c r="BND37" s="123"/>
      <c r="BNE37" s="123"/>
      <c r="BNF37" s="123"/>
      <c r="BNG37" s="123"/>
      <c r="BNH37" s="123"/>
      <c r="BNI37" s="123"/>
      <c r="BNJ37" s="123"/>
      <c r="BNK37" s="123"/>
      <c r="BNL37" s="123"/>
      <c r="BNM37" s="123"/>
      <c r="BNN37" s="123"/>
      <c r="BNO37" s="123"/>
      <c r="BNP37" s="123"/>
      <c r="BNQ37" s="123"/>
      <c r="BNR37" s="123"/>
      <c r="BNS37" s="123"/>
      <c r="BNT37" s="123"/>
      <c r="BNU37" s="123"/>
      <c r="BNV37" s="123"/>
      <c r="BNW37" s="123"/>
      <c r="BNX37" s="123"/>
      <c r="BNY37" s="123"/>
      <c r="BNZ37" s="123"/>
      <c r="BOA37" s="123"/>
      <c r="BOB37" s="123"/>
      <c r="BOC37" s="123"/>
      <c r="BOD37" s="123"/>
      <c r="BOE37" s="123"/>
      <c r="BOF37" s="123"/>
      <c r="BOG37" s="123"/>
      <c r="BOH37" s="123"/>
      <c r="BOI37" s="123"/>
      <c r="BOJ37" s="123"/>
      <c r="BOK37" s="123"/>
      <c r="BOL37" s="123"/>
      <c r="BOM37" s="123"/>
      <c r="BON37" s="123"/>
      <c r="BOO37" s="123"/>
      <c r="BOP37" s="123"/>
      <c r="BOQ37" s="123"/>
      <c r="BOR37" s="123"/>
      <c r="BOS37" s="123"/>
      <c r="BOT37" s="123"/>
      <c r="BOU37" s="123"/>
      <c r="BOV37" s="123"/>
      <c r="BOW37" s="123"/>
      <c r="BOX37" s="123"/>
      <c r="BOY37" s="123"/>
      <c r="BOZ37" s="123"/>
      <c r="BPA37" s="123"/>
      <c r="BPB37" s="123"/>
      <c r="BPC37" s="123"/>
      <c r="BPD37" s="123"/>
      <c r="BPE37" s="123"/>
      <c r="BPF37" s="123"/>
      <c r="BPG37" s="123"/>
      <c r="BPH37" s="123"/>
      <c r="BPI37" s="123"/>
      <c r="BPJ37" s="123"/>
      <c r="BPK37" s="123"/>
      <c r="BPL37" s="123"/>
      <c r="BPM37" s="123"/>
      <c r="BPN37" s="123"/>
      <c r="BPO37" s="123"/>
      <c r="BPP37" s="123"/>
      <c r="BPQ37" s="123"/>
      <c r="BPR37" s="123"/>
      <c r="BPS37" s="123"/>
      <c r="BPT37" s="123"/>
      <c r="BPU37" s="123"/>
      <c r="BPV37" s="123"/>
      <c r="BPW37" s="123"/>
      <c r="BPX37" s="123"/>
      <c r="BPY37" s="123"/>
      <c r="BPZ37" s="123"/>
      <c r="BQA37" s="123"/>
      <c r="BQB37" s="123"/>
      <c r="BQC37" s="123"/>
      <c r="BQD37" s="123"/>
      <c r="BQE37" s="123"/>
      <c r="BQF37" s="123"/>
      <c r="BQG37" s="123"/>
      <c r="BQH37" s="123"/>
      <c r="BQI37" s="123"/>
      <c r="BQJ37" s="123"/>
      <c r="BQK37" s="123"/>
      <c r="BQL37" s="123"/>
      <c r="BQM37" s="123"/>
      <c r="BQN37" s="123"/>
      <c r="BQO37" s="123"/>
      <c r="BQP37" s="123"/>
      <c r="BQQ37" s="123"/>
      <c r="BQR37" s="123"/>
      <c r="BQS37" s="123"/>
      <c r="BQT37" s="123"/>
      <c r="BQU37" s="123"/>
      <c r="BQV37" s="123"/>
      <c r="BQW37" s="123"/>
      <c r="BQX37" s="123"/>
      <c r="BQY37" s="123"/>
      <c r="BQZ37" s="123"/>
      <c r="BRA37" s="123"/>
      <c r="BRB37" s="123"/>
      <c r="BRC37" s="123"/>
      <c r="BRD37" s="123"/>
      <c r="BRE37" s="123"/>
      <c r="BRF37" s="123"/>
      <c r="BRG37" s="123"/>
      <c r="BRH37" s="123"/>
      <c r="BRI37" s="123"/>
      <c r="BRJ37" s="123"/>
      <c r="BRK37" s="123"/>
      <c r="BRL37" s="123"/>
      <c r="BRM37" s="123"/>
      <c r="BRN37" s="123"/>
      <c r="BRO37" s="123"/>
      <c r="BRP37" s="123"/>
      <c r="BRQ37" s="123"/>
      <c r="BRR37" s="123"/>
      <c r="BRS37" s="123"/>
      <c r="BRT37" s="123"/>
      <c r="BRU37" s="123"/>
      <c r="BRV37" s="123"/>
      <c r="BRW37" s="123"/>
      <c r="BRX37" s="123"/>
      <c r="BRY37" s="123"/>
      <c r="BRZ37" s="123"/>
      <c r="BSA37" s="123"/>
      <c r="BSB37" s="123"/>
      <c r="BSC37" s="123"/>
      <c r="BSD37" s="123"/>
      <c r="BSE37" s="123"/>
      <c r="BSF37" s="123"/>
      <c r="BSG37" s="123"/>
      <c r="BSH37" s="123"/>
      <c r="BSI37" s="123"/>
      <c r="BSJ37" s="123"/>
      <c r="BSK37" s="123"/>
      <c r="BSL37" s="123"/>
      <c r="BSM37" s="123"/>
      <c r="BSN37" s="123"/>
      <c r="BSO37" s="123"/>
      <c r="BSP37" s="123"/>
      <c r="BSQ37" s="123"/>
      <c r="BSR37" s="123"/>
      <c r="BSS37" s="123"/>
      <c r="BST37" s="123"/>
      <c r="BSU37" s="123"/>
      <c r="BSV37" s="123"/>
      <c r="BSW37" s="123"/>
      <c r="BSX37" s="123"/>
      <c r="BSY37" s="123"/>
      <c r="BSZ37" s="123"/>
      <c r="BTA37" s="123"/>
      <c r="BTB37" s="123"/>
      <c r="BTC37" s="123"/>
      <c r="BTD37" s="123"/>
      <c r="BTE37" s="123"/>
      <c r="BTF37" s="123"/>
      <c r="BTG37" s="123"/>
      <c r="BTH37" s="123"/>
      <c r="BTI37" s="123"/>
      <c r="BTJ37" s="123"/>
      <c r="BTK37" s="123"/>
      <c r="BTL37" s="123"/>
      <c r="BTM37" s="123"/>
      <c r="BTN37" s="123"/>
      <c r="BTO37" s="123"/>
      <c r="BTP37" s="123"/>
      <c r="BTQ37" s="123"/>
      <c r="BTR37" s="123"/>
      <c r="BTS37" s="123"/>
      <c r="BTT37" s="123"/>
      <c r="BTU37" s="123"/>
      <c r="BTV37" s="123"/>
      <c r="BTW37" s="123"/>
      <c r="BTX37" s="123"/>
      <c r="BTY37" s="123"/>
      <c r="BTZ37" s="123"/>
      <c r="BUA37" s="123"/>
      <c r="BUB37" s="123"/>
      <c r="BUC37" s="123"/>
      <c r="BUD37" s="123"/>
      <c r="BUE37" s="123"/>
      <c r="BUF37" s="123"/>
      <c r="BUG37" s="123"/>
      <c r="BUH37" s="123"/>
      <c r="BUI37" s="123"/>
      <c r="BUJ37" s="123"/>
      <c r="BUK37" s="123"/>
      <c r="BUL37" s="123"/>
      <c r="BUM37" s="123"/>
      <c r="BUN37" s="123"/>
      <c r="BUO37" s="123"/>
      <c r="BUP37" s="123"/>
      <c r="BUQ37" s="123"/>
    </row>
    <row r="38" spans="1:1915" s="154" customFormat="1" x14ac:dyDescent="0.2">
      <c r="A38" s="142" t="s">
        <v>1390</v>
      </c>
      <c r="B38" s="142" t="s">
        <v>1391</v>
      </c>
      <c r="C38" s="143">
        <v>12</v>
      </c>
      <c r="D38" s="144">
        <v>4.4629500000000002</v>
      </c>
      <c r="E38" s="144">
        <v>4.4629500000000002</v>
      </c>
      <c r="F38" s="143">
        <v>1</v>
      </c>
      <c r="G38" s="144">
        <f t="shared" si="0"/>
        <v>4.4629500000000002</v>
      </c>
      <c r="H38" s="143">
        <v>1.75</v>
      </c>
      <c r="I38" s="144">
        <f t="shared" si="1"/>
        <v>7.8101599999999998</v>
      </c>
      <c r="J38" s="145" t="s">
        <v>1268</v>
      </c>
      <c r="K38" s="142" t="s">
        <v>1270</v>
      </c>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23"/>
      <c r="BY38" s="123"/>
      <c r="BZ38" s="123"/>
      <c r="CA38" s="123"/>
      <c r="CB38" s="123"/>
      <c r="CC38" s="123"/>
      <c r="CD38" s="123"/>
      <c r="CE38" s="123"/>
      <c r="CF38" s="123"/>
      <c r="CG38" s="123"/>
      <c r="CH38" s="123"/>
      <c r="CI38" s="123"/>
      <c r="CJ38" s="123"/>
      <c r="CK38" s="123"/>
      <c r="CL38" s="123"/>
      <c r="CM38" s="123"/>
      <c r="CN38" s="123"/>
      <c r="CO38" s="123"/>
      <c r="CP38" s="123"/>
      <c r="CQ38" s="123"/>
      <c r="CR38" s="123"/>
      <c r="CS38" s="123"/>
      <c r="CT38" s="123"/>
      <c r="CU38" s="123"/>
      <c r="CV38" s="123"/>
      <c r="CW38" s="123"/>
      <c r="CX38" s="123"/>
      <c r="CY38" s="123"/>
      <c r="CZ38" s="123"/>
      <c r="DA38" s="123"/>
      <c r="DB38" s="123"/>
      <c r="DC38" s="123"/>
      <c r="DD38" s="123"/>
      <c r="DE38" s="123"/>
      <c r="DF38" s="123"/>
      <c r="DG38" s="123"/>
      <c r="DH38" s="123"/>
      <c r="DI38" s="123"/>
      <c r="DJ38" s="123"/>
      <c r="DK38" s="123"/>
      <c r="DL38" s="123"/>
      <c r="DM38" s="123"/>
      <c r="DN38" s="123"/>
      <c r="DO38" s="123"/>
      <c r="DP38" s="123"/>
      <c r="DQ38" s="123"/>
      <c r="DR38" s="123"/>
      <c r="DS38" s="123"/>
      <c r="DT38" s="123"/>
      <c r="DU38" s="123"/>
      <c r="DV38" s="123"/>
      <c r="DW38" s="123"/>
      <c r="DX38" s="123"/>
      <c r="DY38" s="123"/>
      <c r="DZ38" s="123"/>
      <c r="EA38" s="123"/>
      <c r="EB38" s="123"/>
      <c r="EC38" s="123"/>
      <c r="ED38" s="123"/>
      <c r="EE38" s="123"/>
      <c r="EF38" s="123"/>
      <c r="EG38" s="123"/>
      <c r="EH38" s="123"/>
      <c r="EI38" s="123"/>
      <c r="EJ38" s="123"/>
      <c r="EK38" s="123"/>
      <c r="EL38" s="123"/>
      <c r="EM38" s="123"/>
      <c r="EN38" s="123"/>
      <c r="EO38" s="123"/>
      <c r="EP38" s="123"/>
      <c r="EQ38" s="123"/>
      <c r="ER38" s="123"/>
      <c r="ES38" s="123"/>
      <c r="ET38" s="123"/>
      <c r="EU38" s="123"/>
      <c r="EV38" s="123"/>
      <c r="EW38" s="123"/>
      <c r="EX38" s="123"/>
      <c r="EY38" s="123"/>
      <c r="EZ38" s="123"/>
      <c r="FA38" s="123"/>
      <c r="FB38" s="123"/>
      <c r="FC38" s="123"/>
      <c r="FD38" s="123"/>
      <c r="FE38" s="123"/>
      <c r="FF38" s="123"/>
      <c r="FG38" s="123"/>
      <c r="FH38" s="123"/>
      <c r="FI38" s="123"/>
      <c r="FJ38" s="123"/>
      <c r="FK38" s="123"/>
      <c r="FL38" s="123"/>
      <c r="FM38" s="123"/>
      <c r="FN38" s="123"/>
      <c r="FO38" s="123"/>
      <c r="FP38" s="123"/>
      <c r="FQ38" s="123"/>
      <c r="FR38" s="123"/>
      <c r="FS38" s="123"/>
      <c r="FT38" s="123"/>
      <c r="FU38" s="123"/>
      <c r="FV38" s="123"/>
      <c r="FW38" s="123"/>
      <c r="FX38" s="123"/>
      <c r="FY38" s="123"/>
      <c r="FZ38" s="123"/>
      <c r="GA38" s="123"/>
      <c r="GB38" s="123"/>
      <c r="GC38" s="123"/>
      <c r="GD38" s="123"/>
      <c r="GE38" s="123"/>
      <c r="GF38" s="123"/>
      <c r="GG38" s="123"/>
      <c r="GH38" s="123"/>
      <c r="GI38" s="123"/>
      <c r="GJ38" s="123"/>
      <c r="GK38" s="123"/>
      <c r="GL38" s="123"/>
      <c r="GM38" s="123"/>
      <c r="GN38" s="123"/>
      <c r="GO38" s="123"/>
      <c r="GP38" s="123"/>
      <c r="GQ38" s="123"/>
      <c r="GR38" s="123"/>
      <c r="GS38" s="123"/>
      <c r="GT38" s="123"/>
      <c r="GU38" s="123"/>
      <c r="GV38" s="123"/>
      <c r="GW38" s="123"/>
      <c r="GX38" s="123"/>
      <c r="GY38" s="123"/>
      <c r="GZ38" s="123"/>
      <c r="HA38" s="123"/>
      <c r="HB38" s="123"/>
      <c r="HC38" s="123"/>
      <c r="HD38" s="123"/>
      <c r="HE38" s="123"/>
      <c r="HF38" s="123"/>
      <c r="HG38" s="123"/>
      <c r="HH38" s="123"/>
      <c r="HI38" s="123"/>
      <c r="HJ38" s="123"/>
      <c r="HK38" s="123"/>
      <c r="HL38" s="123"/>
      <c r="HM38" s="123"/>
      <c r="HN38" s="123"/>
      <c r="HO38" s="123"/>
      <c r="HP38" s="123"/>
      <c r="HQ38" s="123"/>
      <c r="HR38" s="123"/>
      <c r="HS38" s="123"/>
      <c r="HT38" s="123"/>
      <c r="HU38" s="123"/>
      <c r="HV38" s="123"/>
      <c r="HW38" s="123"/>
      <c r="HX38" s="123"/>
      <c r="HY38" s="123"/>
      <c r="HZ38" s="123"/>
      <c r="IA38" s="123"/>
      <c r="IB38" s="123"/>
      <c r="IC38" s="123"/>
      <c r="ID38" s="123"/>
      <c r="IE38" s="123"/>
      <c r="IF38" s="123"/>
      <c r="IG38" s="123"/>
      <c r="IH38" s="123"/>
      <c r="II38" s="123"/>
      <c r="IJ38" s="123"/>
      <c r="IK38" s="123"/>
      <c r="IL38" s="123"/>
      <c r="IM38" s="123"/>
      <c r="IN38" s="123"/>
      <c r="IO38" s="123"/>
      <c r="IP38" s="123"/>
      <c r="IQ38" s="123"/>
      <c r="IR38" s="123"/>
      <c r="IS38" s="123"/>
      <c r="IT38" s="123"/>
      <c r="IU38" s="123"/>
      <c r="IV38" s="123"/>
      <c r="IW38" s="123"/>
      <c r="IX38" s="123"/>
      <c r="IY38" s="123"/>
      <c r="IZ38" s="123"/>
      <c r="JA38" s="123"/>
      <c r="JB38" s="123"/>
      <c r="JC38" s="123"/>
      <c r="JD38" s="123"/>
      <c r="JE38" s="123"/>
      <c r="JF38" s="123"/>
      <c r="JG38" s="123"/>
      <c r="JH38" s="123"/>
      <c r="JI38" s="123"/>
      <c r="JJ38" s="123"/>
      <c r="JK38" s="123"/>
      <c r="JL38" s="123"/>
      <c r="JM38" s="123"/>
      <c r="JN38" s="123"/>
      <c r="JO38" s="123"/>
      <c r="JP38" s="123"/>
      <c r="JQ38" s="123"/>
      <c r="JR38" s="123"/>
      <c r="JS38" s="123"/>
      <c r="JT38" s="123"/>
      <c r="JU38" s="123"/>
      <c r="JV38" s="123"/>
      <c r="JW38" s="123"/>
      <c r="JX38" s="123"/>
      <c r="JY38" s="123"/>
      <c r="JZ38" s="123"/>
      <c r="KA38" s="123"/>
      <c r="KB38" s="123"/>
      <c r="KC38" s="123"/>
      <c r="KD38" s="123"/>
      <c r="KE38" s="123"/>
      <c r="KF38" s="123"/>
      <c r="KG38" s="123"/>
      <c r="KH38" s="123"/>
      <c r="KI38" s="123"/>
      <c r="KJ38" s="123"/>
      <c r="KK38" s="123"/>
      <c r="KL38" s="123"/>
      <c r="KM38" s="123"/>
      <c r="KN38" s="123"/>
      <c r="KO38" s="123"/>
      <c r="KP38" s="123"/>
      <c r="KQ38" s="123"/>
      <c r="KR38" s="123"/>
      <c r="KS38" s="123"/>
      <c r="KT38" s="123"/>
      <c r="KU38" s="123"/>
      <c r="KV38" s="123"/>
      <c r="KW38" s="123"/>
      <c r="KX38" s="123"/>
      <c r="KY38" s="123"/>
      <c r="KZ38" s="123"/>
      <c r="LA38" s="123"/>
      <c r="LB38" s="123"/>
      <c r="LC38" s="123"/>
      <c r="LD38" s="123"/>
      <c r="LE38" s="123"/>
      <c r="LF38" s="123"/>
      <c r="LG38" s="123"/>
      <c r="LH38" s="123"/>
      <c r="LI38" s="123"/>
      <c r="LJ38" s="123"/>
      <c r="LK38" s="123"/>
      <c r="LL38" s="123"/>
      <c r="LM38" s="123"/>
      <c r="LN38" s="123"/>
      <c r="LO38" s="123"/>
      <c r="LP38" s="123"/>
      <c r="LQ38" s="123"/>
      <c r="LR38" s="123"/>
      <c r="LS38" s="123"/>
      <c r="LT38" s="123"/>
      <c r="LU38" s="123"/>
      <c r="LV38" s="123"/>
      <c r="LW38" s="123"/>
      <c r="LX38" s="123"/>
      <c r="LY38" s="123"/>
      <c r="LZ38" s="123"/>
      <c r="MA38" s="123"/>
      <c r="MB38" s="123"/>
      <c r="MC38" s="123"/>
      <c r="MD38" s="123"/>
      <c r="ME38" s="123"/>
      <c r="MF38" s="123"/>
      <c r="MG38" s="123"/>
      <c r="MH38" s="123"/>
      <c r="MI38" s="123"/>
      <c r="MJ38" s="123"/>
      <c r="MK38" s="123"/>
      <c r="ML38" s="123"/>
      <c r="MM38" s="123"/>
      <c r="MN38" s="123"/>
      <c r="MO38" s="123"/>
      <c r="MP38" s="123"/>
      <c r="MQ38" s="123"/>
      <c r="MR38" s="123"/>
      <c r="MS38" s="123"/>
      <c r="MT38" s="123"/>
      <c r="MU38" s="123"/>
      <c r="MV38" s="123"/>
      <c r="MW38" s="123"/>
      <c r="MX38" s="123"/>
      <c r="MY38" s="123"/>
      <c r="MZ38" s="123"/>
      <c r="NA38" s="123"/>
      <c r="NB38" s="123"/>
      <c r="NC38" s="123"/>
      <c r="ND38" s="123"/>
      <c r="NE38" s="123"/>
      <c r="NF38" s="123"/>
      <c r="NG38" s="123"/>
      <c r="NH38" s="123"/>
      <c r="NI38" s="123"/>
      <c r="NJ38" s="123"/>
      <c r="NK38" s="123"/>
      <c r="NL38" s="123"/>
      <c r="NM38" s="123"/>
      <c r="NN38" s="123"/>
      <c r="NO38" s="123"/>
      <c r="NP38" s="123"/>
      <c r="NQ38" s="123"/>
      <c r="NR38" s="123"/>
      <c r="NS38" s="123"/>
      <c r="NT38" s="123"/>
      <c r="NU38" s="123"/>
      <c r="NV38" s="123"/>
      <c r="NW38" s="123"/>
      <c r="NX38" s="123"/>
      <c r="NY38" s="123"/>
      <c r="NZ38" s="123"/>
      <c r="OA38" s="123"/>
      <c r="OB38" s="123"/>
      <c r="OC38" s="123"/>
      <c r="OD38" s="123"/>
      <c r="OE38" s="123"/>
      <c r="OF38" s="123"/>
      <c r="OG38" s="123"/>
      <c r="OH38" s="123"/>
      <c r="OI38" s="123"/>
      <c r="OJ38" s="123"/>
      <c r="OK38" s="123"/>
      <c r="OL38" s="123"/>
      <c r="OM38" s="123"/>
      <c r="ON38" s="123"/>
      <c r="OO38" s="123"/>
      <c r="OP38" s="123"/>
      <c r="OQ38" s="123"/>
      <c r="OR38" s="123"/>
      <c r="OS38" s="123"/>
      <c r="OT38" s="123"/>
      <c r="OU38" s="123"/>
      <c r="OV38" s="123"/>
      <c r="OW38" s="123"/>
      <c r="OX38" s="123"/>
      <c r="OY38" s="123"/>
      <c r="OZ38" s="123"/>
      <c r="PA38" s="123"/>
      <c r="PB38" s="123"/>
      <c r="PC38" s="123"/>
      <c r="PD38" s="123"/>
      <c r="PE38" s="123"/>
      <c r="PF38" s="123"/>
      <c r="PG38" s="123"/>
      <c r="PH38" s="123"/>
      <c r="PI38" s="123"/>
      <c r="PJ38" s="123"/>
      <c r="PK38" s="123"/>
      <c r="PL38" s="123"/>
      <c r="PM38" s="123"/>
      <c r="PN38" s="123"/>
      <c r="PO38" s="123"/>
      <c r="PP38" s="123"/>
      <c r="PQ38" s="123"/>
      <c r="PR38" s="123"/>
      <c r="PS38" s="123"/>
      <c r="PT38" s="123"/>
      <c r="PU38" s="123"/>
      <c r="PV38" s="123"/>
      <c r="PW38" s="123"/>
      <c r="PX38" s="123"/>
      <c r="PY38" s="123"/>
      <c r="PZ38" s="123"/>
      <c r="QA38" s="123"/>
      <c r="QB38" s="123"/>
      <c r="QC38" s="123"/>
      <c r="QD38" s="123"/>
      <c r="QE38" s="123"/>
      <c r="QF38" s="123"/>
      <c r="QG38" s="123"/>
      <c r="QH38" s="123"/>
      <c r="QI38" s="123"/>
      <c r="QJ38" s="123"/>
      <c r="QK38" s="123"/>
      <c r="QL38" s="123"/>
      <c r="QM38" s="123"/>
      <c r="QN38" s="123"/>
      <c r="QO38" s="123"/>
      <c r="QP38" s="123"/>
      <c r="QQ38" s="123"/>
      <c r="QR38" s="123"/>
      <c r="QS38" s="123"/>
      <c r="QT38" s="123"/>
      <c r="QU38" s="123"/>
      <c r="QV38" s="123"/>
      <c r="QW38" s="123"/>
      <c r="QX38" s="123"/>
      <c r="QY38" s="123"/>
      <c r="QZ38" s="123"/>
      <c r="RA38" s="123"/>
      <c r="RB38" s="123"/>
      <c r="RC38" s="123"/>
      <c r="RD38" s="123"/>
      <c r="RE38" s="123"/>
      <c r="RF38" s="123"/>
      <c r="RG38" s="123"/>
      <c r="RH38" s="123"/>
      <c r="RI38" s="123"/>
      <c r="RJ38" s="123"/>
      <c r="RK38" s="123"/>
      <c r="RL38" s="123"/>
      <c r="RM38" s="123"/>
      <c r="RN38" s="123"/>
      <c r="RO38" s="123"/>
      <c r="RP38" s="123"/>
      <c r="RQ38" s="123"/>
      <c r="RR38" s="123"/>
      <c r="RS38" s="123"/>
      <c r="RT38" s="123"/>
      <c r="RU38" s="123"/>
      <c r="RV38" s="123"/>
      <c r="RW38" s="123"/>
      <c r="RX38" s="123"/>
      <c r="RY38" s="123"/>
      <c r="RZ38" s="123"/>
      <c r="SA38" s="123"/>
      <c r="SB38" s="123"/>
      <c r="SC38" s="123"/>
      <c r="SD38" s="123"/>
      <c r="SE38" s="123"/>
      <c r="SF38" s="123"/>
      <c r="SG38" s="123"/>
      <c r="SH38" s="123"/>
      <c r="SI38" s="123"/>
      <c r="SJ38" s="123"/>
      <c r="SK38" s="123"/>
      <c r="SL38" s="123"/>
      <c r="SM38" s="123"/>
      <c r="SN38" s="123"/>
      <c r="SO38" s="123"/>
      <c r="SP38" s="123"/>
      <c r="SQ38" s="123"/>
      <c r="SR38" s="123"/>
      <c r="SS38" s="123"/>
      <c r="ST38" s="123"/>
      <c r="SU38" s="123"/>
      <c r="SV38" s="123"/>
      <c r="SW38" s="123"/>
      <c r="SX38" s="123"/>
      <c r="SY38" s="123"/>
      <c r="SZ38" s="123"/>
      <c r="TA38" s="123"/>
      <c r="TB38" s="123"/>
      <c r="TC38" s="123"/>
      <c r="TD38" s="123"/>
      <c r="TE38" s="123"/>
      <c r="TF38" s="123"/>
      <c r="TG38" s="123"/>
      <c r="TH38" s="123"/>
      <c r="TI38" s="123"/>
      <c r="TJ38" s="123"/>
      <c r="TK38" s="123"/>
      <c r="TL38" s="123"/>
      <c r="TM38" s="123"/>
      <c r="TN38" s="123"/>
      <c r="TO38" s="123"/>
      <c r="TP38" s="123"/>
      <c r="TQ38" s="123"/>
      <c r="TR38" s="123"/>
      <c r="TS38" s="123"/>
      <c r="TT38" s="123"/>
      <c r="TU38" s="123"/>
      <c r="TV38" s="123"/>
      <c r="TW38" s="123"/>
      <c r="TX38" s="123"/>
      <c r="TY38" s="123"/>
      <c r="TZ38" s="123"/>
      <c r="UA38" s="123"/>
      <c r="UB38" s="123"/>
      <c r="UC38" s="123"/>
      <c r="UD38" s="123"/>
      <c r="UE38" s="123"/>
      <c r="UF38" s="123"/>
      <c r="UG38" s="123"/>
      <c r="UH38" s="123"/>
      <c r="UI38" s="123"/>
      <c r="UJ38" s="123"/>
      <c r="UK38" s="123"/>
      <c r="UL38" s="123"/>
      <c r="UM38" s="123"/>
      <c r="UN38" s="123"/>
      <c r="UO38" s="123"/>
      <c r="UP38" s="123"/>
      <c r="UQ38" s="123"/>
      <c r="UR38" s="123"/>
      <c r="US38" s="123"/>
      <c r="UT38" s="123"/>
      <c r="UU38" s="123"/>
      <c r="UV38" s="123"/>
      <c r="UW38" s="123"/>
      <c r="UX38" s="123"/>
      <c r="UY38" s="123"/>
      <c r="UZ38" s="123"/>
      <c r="VA38" s="123"/>
      <c r="VB38" s="123"/>
      <c r="VC38" s="123"/>
      <c r="VD38" s="123"/>
      <c r="VE38" s="123"/>
      <c r="VF38" s="123"/>
      <c r="VG38" s="123"/>
      <c r="VH38" s="123"/>
      <c r="VI38" s="123"/>
      <c r="VJ38" s="123"/>
      <c r="VK38" s="123"/>
      <c r="VL38" s="123"/>
      <c r="VM38" s="123"/>
      <c r="VN38" s="123"/>
      <c r="VO38" s="123"/>
      <c r="VP38" s="123"/>
      <c r="VQ38" s="123"/>
      <c r="VR38" s="123"/>
      <c r="VS38" s="123"/>
      <c r="VT38" s="123"/>
      <c r="VU38" s="123"/>
      <c r="VV38" s="123"/>
      <c r="VW38" s="123"/>
      <c r="VX38" s="123"/>
      <c r="VY38" s="123"/>
      <c r="VZ38" s="123"/>
      <c r="WA38" s="123"/>
      <c r="WB38" s="123"/>
      <c r="WC38" s="123"/>
      <c r="WD38" s="123"/>
      <c r="WE38" s="123"/>
      <c r="WF38" s="123"/>
      <c r="WG38" s="123"/>
      <c r="WH38" s="123"/>
      <c r="WI38" s="123"/>
      <c r="WJ38" s="123"/>
      <c r="WK38" s="123"/>
      <c r="WL38" s="123"/>
      <c r="WM38" s="123"/>
      <c r="WN38" s="123"/>
      <c r="WO38" s="123"/>
      <c r="WP38" s="123"/>
      <c r="WQ38" s="123"/>
      <c r="WR38" s="123"/>
      <c r="WS38" s="123"/>
      <c r="WT38" s="123"/>
      <c r="WU38" s="123"/>
      <c r="WV38" s="123"/>
      <c r="WW38" s="123"/>
      <c r="WX38" s="123"/>
      <c r="WY38" s="123"/>
      <c r="WZ38" s="123"/>
      <c r="XA38" s="123"/>
      <c r="XB38" s="123"/>
      <c r="XC38" s="123"/>
      <c r="XD38" s="123"/>
      <c r="XE38" s="123"/>
      <c r="XF38" s="123"/>
      <c r="XG38" s="123"/>
      <c r="XH38" s="123"/>
      <c r="XI38" s="123"/>
      <c r="XJ38" s="123"/>
      <c r="XK38" s="123"/>
      <c r="XL38" s="123"/>
      <c r="XM38" s="123"/>
      <c r="XN38" s="123"/>
      <c r="XO38" s="123"/>
      <c r="XP38" s="123"/>
      <c r="XQ38" s="123"/>
      <c r="XR38" s="123"/>
      <c r="XS38" s="123"/>
      <c r="XT38" s="123"/>
      <c r="XU38" s="123"/>
      <c r="XV38" s="123"/>
      <c r="XW38" s="123"/>
      <c r="XX38" s="123"/>
      <c r="XY38" s="123"/>
      <c r="XZ38" s="123"/>
      <c r="YA38" s="123"/>
      <c r="YB38" s="123"/>
      <c r="YC38" s="123"/>
      <c r="YD38" s="123"/>
      <c r="YE38" s="123"/>
      <c r="YF38" s="123"/>
      <c r="YG38" s="123"/>
      <c r="YH38" s="123"/>
      <c r="YI38" s="123"/>
      <c r="YJ38" s="123"/>
      <c r="YK38" s="123"/>
      <c r="YL38" s="123"/>
      <c r="YM38" s="123"/>
      <c r="YN38" s="123"/>
      <c r="YO38" s="123"/>
      <c r="YP38" s="123"/>
      <c r="YQ38" s="123"/>
      <c r="YR38" s="123"/>
      <c r="YS38" s="123"/>
      <c r="YT38" s="123"/>
      <c r="YU38" s="123"/>
      <c r="YV38" s="123"/>
      <c r="YW38" s="123"/>
      <c r="YX38" s="123"/>
      <c r="YY38" s="123"/>
      <c r="YZ38" s="123"/>
      <c r="ZA38" s="123"/>
      <c r="ZB38" s="123"/>
      <c r="ZC38" s="123"/>
      <c r="ZD38" s="123"/>
      <c r="ZE38" s="123"/>
      <c r="ZF38" s="123"/>
      <c r="ZG38" s="123"/>
      <c r="ZH38" s="123"/>
      <c r="ZI38" s="123"/>
      <c r="ZJ38" s="123"/>
      <c r="ZK38" s="123"/>
      <c r="ZL38" s="123"/>
      <c r="ZM38" s="123"/>
      <c r="ZN38" s="123"/>
      <c r="ZO38" s="123"/>
      <c r="ZP38" s="123"/>
      <c r="ZQ38" s="123"/>
      <c r="ZR38" s="123"/>
      <c r="ZS38" s="123"/>
      <c r="ZT38" s="123"/>
      <c r="ZU38" s="123"/>
      <c r="ZV38" s="123"/>
      <c r="ZW38" s="123"/>
      <c r="ZX38" s="123"/>
      <c r="ZY38" s="123"/>
      <c r="ZZ38" s="123"/>
      <c r="AAA38" s="123"/>
      <c r="AAB38" s="123"/>
      <c r="AAC38" s="123"/>
      <c r="AAD38" s="123"/>
      <c r="AAE38" s="123"/>
      <c r="AAF38" s="123"/>
      <c r="AAG38" s="123"/>
      <c r="AAH38" s="123"/>
      <c r="AAI38" s="123"/>
      <c r="AAJ38" s="123"/>
      <c r="AAK38" s="123"/>
      <c r="AAL38" s="123"/>
      <c r="AAM38" s="123"/>
      <c r="AAN38" s="123"/>
      <c r="AAO38" s="123"/>
      <c r="AAP38" s="123"/>
      <c r="AAQ38" s="123"/>
      <c r="AAR38" s="123"/>
      <c r="AAS38" s="123"/>
      <c r="AAT38" s="123"/>
      <c r="AAU38" s="123"/>
      <c r="AAV38" s="123"/>
      <c r="AAW38" s="123"/>
      <c r="AAX38" s="123"/>
      <c r="AAY38" s="123"/>
      <c r="AAZ38" s="123"/>
      <c r="ABA38" s="123"/>
      <c r="ABB38" s="123"/>
      <c r="ABC38" s="123"/>
      <c r="ABD38" s="123"/>
      <c r="ABE38" s="123"/>
      <c r="ABF38" s="123"/>
      <c r="ABG38" s="123"/>
      <c r="ABH38" s="123"/>
      <c r="ABI38" s="123"/>
      <c r="ABJ38" s="123"/>
      <c r="ABK38" s="123"/>
      <c r="ABL38" s="123"/>
      <c r="ABM38" s="123"/>
      <c r="ABN38" s="123"/>
      <c r="ABO38" s="123"/>
      <c r="ABP38" s="123"/>
      <c r="ABQ38" s="123"/>
      <c r="ABR38" s="123"/>
      <c r="ABS38" s="123"/>
      <c r="ABT38" s="123"/>
      <c r="ABU38" s="123"/>
      <c r="ABV38" s="123"/>
      <c r="ABW38" s="123"/>
      <c r="ABX38" s="123"/>
      <c r="ABY38" s="123"/>
      <c r="ABZ38" s="123"/>
      <c r="ACA38" s="123"/>
      <c r="ACB38" s="123"/>
      <c r="ACC38" s="123"/>
      <c r="ACD38" s="123"/>
      <c r="ACE38" s="123"/>
      <c r="ACF38" s="123"/>
      <c r="ACG38" s="123"/>
      <c r="ACH38" s="123"/>
      <c r="ACI38" s="123"/>
      <c r="ACJ38" s="123"/>
      <c r="ACK38" s="123"/>
      <c r="ACL38" s="123"/>
      <c r="ACM38" s="123"/>
      <c r="ACN38" s="123"/>
      <c r="ACO38" s="123"/>
      <c r="ACP38" s="123"/>
      <c r="ACQ38" s="123"/>
      <c r="ACR38" s="123"/>
      <c r="ACS38" s="123"/>
      <c r="ACT38" s="123"/>
      <c r="ACU38" s="123"/>
      <c r="ACV38" s="123"/>
      <c r="ACW38" s="123"/>
      <c r="ACX38" s="123"/>
      <c r="ACY38" s="123"/>
      <c r="ACZ38" s="123"/>
      <c r="ADA38" s="123"/>
      <c r="ADB38" s="123"/>
      <c r="ADC38" s="123"/>
      <c r="ADD38" s="123"/>
      <c r="ADE38" s="123"/>
      <c r="ADF38" s="123"/>
      <c r="ADG38" s="123"/>
      <c r="ADH38" s="123"/>
      <c r="ADI38" s="123"/>
      <c r="ADJ38" s="123"/>
      <c r="ADK38" s="123"/>
      <c r="ADL38" s="123"/>
      <c r="ADM38" s="123"/>
      <c r="ADN38" s="123"/>
      <c r="ADO38" s="123"/>
      <c r="ADP38" s="123"/>
      <c r="ADQ38" s="123"/>
      <c r="ADR38" s="123"/>
      <c r="ADS38" s="123"/>
      <c r="ADT38" s="123"/>
      <c r="ADU38" s="123"/>
      <c r="ADV38" s="123"/>
      <c r="ADW38" s="123"/>
      <c r="ADX38" s="123"/>
      <c r="ADY38" s="123"/>
      <c r="ADZ38" s="123"/>
      <c r="AEA38" s="123"/>
      <c r="AEB38" s="123"/>
      <c r="AEC38" s="123"/>
      <c r="AED38" s="123"/>
      <c r="AEE38" s="123"/>
      <c r="AEF38" s="123"/>
      <c r="AEG38" s="123"/>
      <c r="AEH38" s="123"/>
      <c r="AEI38" s="123"/>
      <c r="AEJ38" s="123"/>
      <c r="AEK38" s="123"/>
      <c r="AEL38" s="123"/>
      <c r="AEM38" s="123"/>
      <c r="AEN38" s="123"/>
      <c r="AEO38" s="123"/>
      <c r="AEP38" s="123"/>
      <c r="AEQ38" s="123"/>
      <c r="AER38" s="123"/>
      <c r="AES38" s="123"/>
      <c r="AET38" s="123"/>
      <c r="AEU38" s="123"/>
      <c r="AEV38" s="123"/>
      <c r="AEW38" s="123"/>
      <c r="AEX38" s="123"/>
      <c r="AEY38" s="123"/>
      <c r="AEZ38" s="123"/>
      <c r="AFA38" s="123"/>
      <c r="AFB38" s="123"/>
      <c r="AFC38" s="123"/>
      <c r="AFD38" s="123"/>
      <c r="AFE38" s="123"/>
      <c r="AFF38" s="123"/>
      <c r="AFG38" s="123"/>
      <c r="AFH38" s="123"/>
      <c r="AFI38" s="123"/>
      <c r="AFJ38" s="123"/>
      <c r="AFK38" s="123"/>
      <c r="AFL38" s="123"/>
      <c r="AFM38" s="123"/>
      <c r="AFN38" s="123"/>
      <c r="AFO38" s="123"/>
      <c r="AFP38" s="123"/>
      <c r="AFQ38" s="123"/>
      <c r="AFR38" s="123"/>
      <c r="AFS38" s="123"/>
      <c r="AFT38" s="123"/>
      <c r="AFU38" s="123"/>
      <c r="AFV38" s="123"/>
      <c r="AFW38" s="123"/>
      <c r="AFX38" s="123"/>
      <c r="AFY38" s="123"/>
      <c r="AFZ38" s="123"/>
      <c r="AGA38" s="123"/>
      <c r="AGB38" s="123"/>
      <c r="AGC38" s="123"/>
      <c r="AGD38" s="123"/>
      <c r="AGE38" s="123"/>
      <c r="AGF38" s="123"/>
      <c r="AGG38" s="123"/>
      <c r="AGH38" s="123"/>
      <c r="AGI38" s="123"/>
      <c r="AGJ38" s="123"/>
      <c r="AGK38" s="123"/>
      <c r="AGL38" s="123"/>
      <c r="AGM38" s="123"/>
      <c r="AGN38" s="123"/>
      <c r="AGO38" s="123"/>
      <c r="AGP38" s="123"/>
      <c r="AGQ38" s="123"/>
      <c r="AGR38" s="123"/>
      <c r="AGS38" s="123"/>
      <c r="AGT38" s="123"/>
      <c r="AGU38" s="123"/>
      <c r="AGV38" s="123"/>
      <c r="AGW38" s="123"/>
      <c r="AGX38" s="123"/>
      <c r="AGY38" s="123"/>
      <c r="AGZ38" s="123"/>
      <c r="AHA38" s="123"/>
      <c r="AHB38" s="123"/>
      <c r="AHC38" s="123"/>
      <c r="AHD38" s="123"/>
      <c r="AHE38" s="123"/>
      <c r="AHF38" s="123"/>
      <c r="AHG38" s="123"/>
      <c r="AHH38" s="123"/>
      <c r="AHI38" s="123"/>
      <c r="AHJ38" s="123"/>
      <c r="AHK38" s="123"/>
      <c r="AHL38" s="123"/>
      <c r="AHM38" s="123"/>
      <c r="AHN38" s="123"/>
      <c r="AHO38" s="123"/>
      <c r="AHP38" s="123"/>
      <c r="AHQ38" s="123"/>
      <c r="AHR38" s="123"/>
      <c r="AHS38" s="123"/>
      <c r="AHT38" s="123"/>
      <c r="AHU38" s="123"/>
      <c r="AHV38" s="123"/>
      <c r="AHW38" s="123"/>
      <c r="AHX38" s="123"/>
      <c r="AHY38" s="123"/>
      <c r="AHZ38" s="123"/>
      <c r="AIA38" s="123"/>
      <c r="AIB38" s="123"/>
      <c r="AIC38" s="123"/>
      <c r="AID38" s="123"/>
      <c r="AIE38" s="123"/>
      <c r="AIF38" s="123"/>
      <c r="AIG38" s="123"/>
      <c r="AIH38" s="123"/>
      <c r="AII38" s="123"/>
      <c r="AIJ38" s="123"/>
      <c r="AIK38" s="123"/>
      <c r="AIL38" s="123"/>
      <c r="AIM38" s="123"/>
      <c r="AIN38" s="123"/>
      <c r="AIO38" s="123"/>
      <c r="AIP38" s="123"/>
      <c r="AIQ38" s="123"/>
      <c r="AIR38" s="123"/>
      <c r="AIS38" s="123"/>
      <c r="AIT38" s="123"/>
      <c r="AIU38" s="123"/>
      <c r="AIV38" s="123"/>
      <c r="AIW38" s="123"/>
      <c r="AIX38" s="123"/>
      <c r="AIY38" s="123"/>
      <c r="AIZ38" s="123"/>
      <c r="AJA38" s="123"/>
      <c r="AJB38" s="123"/>
      <c r="AJC38" s="123"/>
      <c r="AJD38" s="123"/>
      <c r="AJE38" s="123"/>
      <c r="AJF38" s="123"/>
      <c r="AJG38" s="123"/>
      <c r="AJH38" s="123"/>
      <c r="AJI38" s="123"/>
      <c r="AJJ38" s="123"/>
      <c r="AJK38" s="123"/>
      <c r="AJL38" s="123"/>
      <c r="AJM38" s="123"/>
      <c r="AJN38" s="123"/>
      <c r="AJO38" s="123"/>
      <c r="AJP38" s="123"/>
      <c r="AJQ38" s="123"/>
      <c r="AJR38" s="123"/>
      <c r="AJS38" s="123"/>
      <c r="AJT38" s="123"/>
      <c r="AJU38" s="123"/>
      <c r="AJV38" s="123"/>
      <c r="AJW38" s="123"/>
      <c r="AJX38" s="123"/>
      <c r="AJY38" s="123"/>
      <c r="AJZ38" s="123"/>
      <c r="AKA38" s="123"/>
      <c r="AKB38" s="123"/>
      <c r="AKC38" s="123"/>
      <c r="AKD38" s="123"/>
      <c r="AKE38" s="123"/>
      <c r="AKF38" s="123"/>
      <c r="AKG38" s="123"/>
      <c r="AKH38" s="123"/>
      <c r="AKI38" s="123"/>
      <c r="AKJ38" s="123"/>
      <c r="AKK38" s="123"/>
      <c r="AKL38" s="123"/>
      <c r="AKM38" s="123"/>
      <c r="AKN38" s="123"/>
      <c r="AKO38" s="123"/>
      <c r="AKP38" s="123"/>
      <c r="AKQ38" s="123"/>
      <c r="AKR38" s="123"/>
      <c r="AKS38" s="123"/>
      <c r="AKT38" s="123"/>
      <c r="AKU38" s="123"/>
      <c r="AKV38" s="123"/>
      <c r="AKW38" s="123"/>
      <c r="AKX38" s="123"/>
      <c r="AKY38" s="123"/>
      <c r="AKZ38" s="123"/>
      <c r="ALA38" s="123"/>
      <c r="ALB38" s="123"/>
      <c r="ALC38" s="123"/>
      <c r="ALD38" s="123"/>
      <c r="ALE38" s="123"/>
      <c r="ALF38" s="123"/>
      <c r="ALG38" s="123"/>
      <c r="ALH38" s="123"/>
      <c r="ALI38" s="123"/>
      <c r="ALJ38" s="123"/>
      <c r="ALK38" s="123"/>
      <c r="ALL38" s="123"/>
      <c r="ALM38" s="123"/>
      <c r="ALN38" s="123"/>
      <c r="ALO38" s="123"/>
      <c r="ALP38" s="123"/>
      <c r="ALQ38" s="123"/>
      <c r="ALR38" s="123"/>
      <c r="ALS38" s="123"/>
      <c r="ALT38" s="123"/>
      <c r="ALU38" s="123"/>
      <c r="ALV38" s="123"/>
      <c r="ALW38" s="123"/>
      <c r="ALX38" s="123"/>
      <c r="ALY38" s="123"/>
      <c r="ALZ38" s="123"/>
      <c r="AMA38" s="123"/>
      <c r="AMB38" s="123"/>
      <c r="AMC38" s="123"/>
      <c r="AMD38" s="123"/>
      <c r="AME38" s="123"/>
      <c r="AMF38" s="123"/>
      <c r="AMG38" s="123"/>
      <c r="AMH38" s="123"/>
      <c r="AMI38" s="123"/>
      <c r="AMJ38" s="123"/>
      <c r="AMK38" s="123"/>
      <c r="AML38" s="123"/>
      <c r="AMM38" s="123"/>
      <c r="AMN38" s="123"/>
      <c r="AMO38" s="123"/>
      <c r="AMP38" s="123"/>
      <c r="AMQ38" s="123"/>
      <c r="AMR38" s="123"/>
      <c r="AMS38" s="123"/>
      <c r="AMT38" s="123"/>
      <c r="AMU38" s="123"/>
      <c r="AMV38" s="123"/>
      <c r="AMW38" s="123"/>
      <c r="AMX38" s="123"/>
      <c r="AMY38" s="123"/>
      <c r="AMZ38" s="123"/>
      <c r="ANA38" s="123"/>
      <c r="ANB38" s="123"/>
      <c r="ANC38" s="123"/>
      <c r="AND38" s="123"/>
      <c r="ANE38" s="123"/>
      <c r="ANF38" s="123"/>
      <c r="ANG38" s="123"/>
      <c r="ANH38" s="123"/>
      <c r="ANI38" s="123"/>
      <c r="ANJ38" s="123"/>
      <c r="ANK38" s="123"/>
      <c r="ANL38" s="123"/>
      <c r="ANM38" s="123"/>
      <c r="ANN38" s="123"/>
      <c r="ANO38" s="123"/>
      <c r="ANP38" s="123"/>
      <c r="ANQ38" s="123"/>
      <c r="ANR38" s="123"/>
      <c r="ANS38" s="123"/>
      <c r="ANT38" s="123"/>
      <c r="ANU38" s="123"/>
      <c r="ANV38" s="123"/>
      <c r="ANW38" s="123"/>
      <c r="ANX38" s="123"/>
      <c r="ANY38" s="123"/>
      <c r="ANZ38" s="123"/>
      <c r="AOA38" s="123"/>
      <c r="AOB38" s="123"/>
      <c r="AOC38" s="123"/>
      <c r="AOD38" s="123"/>
      <c r="AOE38" s="123"/>
      <c r="AOF38" s="123"/>
      <c r="AOG38" s="123"/>
      <c r="AOH38" s="123"/>
      <c r="AOI38" s="123"/>
      <c r="AOJ38" s="123"/>
      <c r="AOK38" s="123"/>
      <c r="AOL38" s="123"/>
      <c r="AOM38" s="123"/>
      <c r="AON38" s="123"/>
      <c r="AOO38" s="123"/>
      <c r="AOP38" s="123"/>
      <c r="AOQ38" s="123"/>
      <c r="AOR38" s="123"/>
      <c r="AOS38" s="123"/>
      <c r="AOT38" s="123"/>
      <c r="AOU38" s="123"/>
      <c r="AOV38" s="123"/>
      <c r="AOW38" s="123"/>
      <c r="AOX38" s="123"/>
      <c r="AOY38" s="123"/>
      <c r="AOZ38" s="123"/>
      <c r="APA38" s="123"/>
      <c r="APB38" s="123"/>
      <c r="APC38" s="123"/>
      <c r="APD38" s="123"/>
      <c r="APE38" s="123"/>
      <c r="APF38" s="123"/>
      <c r="APG38" s="123"/>
      <c r="APH38" s="123"/>
      <c r="API38" s="123"/>
      <c r="APJ38" s="123"/>
      <c r="APK38" s="123"/>
      <c r="APL38" s="123"/>
      <c r="APM38" s="123"/>
      <c r="APN38" s="123"/>
      <c r="APO38" s="123"/>
      <c r="APP38" s="123"/>
      <c r="APQ38" s="123"/>
      <c r="APR38" s="123"/>
      <c r="APS38" s="123"/>
      <c r="APT38" s="123"/>
      <c r="APU38" s="123"/>
      <c r="APV38" s="123"/>
      <c r="APW38" s="123"/>
      <c r="APX38" s="123"/>
      <c r="APY38" s="123"/>
      <c r="APZ38" s="123"/>
      <c r="AQA38" s="123"/>
      <c r="AQB38" s="123"/>
      <c r="AQC38" s="123"/>
      <c r="AQD38" s="123"/>
      <c r="AQE38" s="123"/>
      <c r="AQF38" s="123"/>
      <c r="AQG38" s="123"/>
      <c r="AQH38" s="123"/>
      <c r="AQI38" s="123"/>
      <c r="AQJ38" s="123"/>
      <c r="AQK38" s="123"/>
      <c r="AQL38" s="123"/>
      <c r="AQM38" s="123"/>
      <c r="AQN38" s="123"/>
      <c r="AQO38" s="123"/>
      <c r="AQP38" s="123"/>
      <c r="AQQ38" s="123"/>
      <c r="AQR38" s="123"/>
      <c r="AQS38" s="123"/>
      <c r="AQT38" s="123"/>
      <c r="AQU38" s="123"/>
      <c r="AQV38" s="123"/>
      <c r="AQW38" s="123"/>
      <c r="AQX38" s="123"/>
      <c r="AQY38" s="123"/>
      <c r="AQZ38" s="123"/>
      <c r="ARA38" s="123"/>
      <c r="ARB38" s="123"/>
      <c r="ARC38" s="123"/>
      <c r="ARD38" s="123"/>
      <c r="ARE38" s="123"/>
      <c r="ARF38" s="123"/>
      <c r="ARG38" s="123"/>
      <c r="ARH38" s="123"/>
      <c r="ARI38" s="123"/>
      <c r="ARJ38" s="123"/>
      <c r="ARK38" s="123"/>
      <c r="ARL38" s="123"/>
      <c r="ARM38" s="123"/>
      <c r="ARN38" s="123"/>
      <c r="ARO38" s="123"/>
      <c r="ARP38" s="123"/>
      <c r="ARQ38" s="123"/>
      <c r="ARR38" s="123"/>
      <c r="ARS38" s="123"/>
      <c r="ART38" s="123"/>
      <c r="ARU38" s="123"/>
      <c r="ARV38" s="123"/>
      <c r="ARW38" s="123"/>
      <c r="ARX38" s="123"/>
      <c r="ARY38" s="123"/>
      <c r="ARZ38" s="123"/>
      <c r="ASA38" s="123"/>
      <c r="ASB38" s="123"/>
      <c r="ASC38" s="123"/>
      <c r="ASD38" s="123"/>
      <c r="ASE38" s="123"/>
      <c r="ASF38" s="123"/>
      <c r="ASG38" s="123"/>
      <c r="ASH38" s="123"/>
      <c r="ASI38" s="123"/>
      <c r="ASJ38" s="123"/>
      <c r="ASK38" s="123"/>
      <c r="ASL38" s="123"/>
      <c r="ASM38" s="123"/>
      <c r="ASN38" s="123"/>
      <c r="ASO38" s="123"/>
      <c r="ASP38" s="123"/>
      <c r="ASQ38" s="123"/>
      <c r="ASR38" s="123"/>
      <c r="ASS38" s="123"/>
      <c r="AST38" s="123"/>
      <c r="ASU38" s="123"/>
      <c r="ASV38" s="123"/>
      <c r="ASW38" s="123"/>
      <c r="ASX38" s="123"/>
      <c r="ASY38" s="123"/>
      <c r="ASZ38" s="123"/>
      <c r="ATA38" s="123"/>
      <c r="ATB38" s="123"/>
      <c r="ATC38" s="123"/>
      <c r="ATD38" s="123"/>
      <c r="ATE38" s="123"/>
      <c r="ATF38" s="123"/>
      <c r="ATG38" s="123"/>
      <c r="ATH38" s="123"/>
      <c r="ATI38" s="123"/>
      <c r="ATJ38" s="123"/>
      <c r="ATK38" s="123"/>
      <c r="ATL38" s="123"/>
      <c r="ATM38" s="123"/>
      <c r="ATN38" s="123"/>
      <c r="ATO38" s="123"/>
      <c r="ATP38" s="123"/>
      <c r="ATQ38" s="123"/>
      <c r="ATR38" s="123"/>
      <c r="ATS38" s="123"/>
      <c r="ATT38" s="123"/>
      <c r="ATU38" s="123"/>
      <c r="ATV38" s="123"/>
      <c r="ATW38" s="123"/>
      <c r="ATX38" s="123"/>
      <c r="ATY38" s="123"/>
      <c r="ATZ38" s="123"/>
      <c r="AUA38" s="123"/>
      <c r="AUB38" s="123"/>
      <c r="AUC38" s="123"/>
      <c r="AUD38" s="123"/>
      <c r="AUE38" s="123"/>
      <c r="AUF38" s="123"/>
      <c r="AUG38" s="123"/>
      <c r="AUH38" s="123"/>
      <c r="AUI38" s="123"/>
      <c r="AUJ38" s="123"/>
      <c r="AUK38" s="123"/>
      <c r="AUL38" s="123"/>
      <c r="AUM38" s="123"/>
      <c r="AUN38" s="123"/>
      <c r="AUO38" s="123"/>
      <c r="AUP38" s="123"/>
      <c r="AUQ38" s="123"/>
      <c r="AUR38" s="123"/>
      <c r="AUS38" s="123"/>
      <c r="AUT38" s="123"/>
      <c r="AUU38" s="123"/>
      <c r="AUV38" s="123"/>
      <c r="AUW38" s="123"/>
      <c r="AUX38" s="123"/>
      <c r="AUY38" s="123"/>
      <c r="AUZ38" s="123"/>
      <c r="AVA38" s="123"/>
      <c r="AVB38" s="123"/>
      <c r="AVC38" s="123"/>
      <c r="AVD38" s="123"/>
      <c r="AVE38" s="123"/>
      <c r="AVF38" s="123"/>
      <c r="AVG38" s="123"/>
      <c r="AVH38" s="123"/>
      <c r="AVI38" s="123"/>
      <c r="AVJ38" s="123"/>
      <c r="AVK38" s="123"/>
      <c r="AVL38" s="123"/>
      <c r="AVM38" s="123"/>
      <c r="AVN38" s="123"/>
      <c r="AVO38" s="123"/>
      <c r="AVP38" s="123"/>
      <c r="AVQ38" s="123"/>
      <c r="AVR38" s="123"/>
      <c r="AVS38" s="123"/>
      <c r="AVT38" s="123"/>
      <c r="AVU38" s="123"/>
      <c r="AVV38" s="123"/>
      <c r="AVW38" s="123"/>
      <c r="AVX38" s="123"/>
      <c r="AVY38" s="123"/>
      <c r="AVZ38" s="123"/>
      <c r="AWA38" s="123"/>
      <c r="AWB38" s="123"/>
      <c r="AWC38" s="123"/>
      <c r="AWD38" s="123"/>
      <c r="AWE38" s="123"/>
      <c r="AWF38" s="123"/>
      <c r="AWG38" s="123"/>
      <c r="AWH38" s="123"/>
      <c r="AWI38" s="123"/>
      <c r="AWJ38" s="123"/>
      <c r="AWK38" s="123"/>
      <c r="AWL38" s="123"/>
      <c r="AWM38" s="123"/>
      <c r="AWN38" s="123"/>
      <c r="AWO38" s="123"/>
      <c r="AWP38" s="123"/>
      <c r="AWQ38" s="123"/>
      <c r="AWR38" s="123"/>
      <c r="AWS38" s="123"/>
      <c r="AWT38" s="123"/>
      <c r="AWU38" s="123"/>
      <c r="AWV38" s="123"/>
      <c r="AWW38" s="123"/>
      <c r="AWX38" s="123"/>
      <c r="AWY38" s="123"/>
      <c r="AWZ38" s="123"/>
      <c r="AXA38" s="123"/>
      <c r="AXB38" s="123"/>
      <c r="AXC38" s="123"/>
      <c r="AXD38" s="123"/>
      <c r="AXE38" s="123"/>
      <c r="AXF38" s="123"/>
      <c r="AXG38" s="123"/>
      <c r="AXH38" s="123"/>
      <c r="AXI38" s="123"/>
      <c r="AXJ38" s="123"/>
      <c r="AXK38" s="123"/>
      <c r="AXL38" s="123"/>
      <c r="AXM38" s="123"/>
      <c r="AXN38" s="123"/>
      <c r="AXO38" s="123"/>
      <c r="AXP38" s="123"/>
      <c r="AXQ38" s="123"/>
      <c r="AXR38" s="123"/>
      <c r="AXS38" s="123"/>
      <c r="AXT38" s="123"/>
      <c r="AXU38" s="123"/>
      <c r="AXV38" s="123"/>
      <c r="AXW38" s="123"/>
      <c r="AXX38" s="123"/>
      <c r="AXY38" s="123"/>
      <c r="AXZ38" s="123"/>
      <c r="AYA38" s="123"/>
      <c r="AYB38" s="123"/>
      <c r="AYC38" s="123"/>
      <c r="AYD38" s="123"/>
      <c r="AYE38" s="123"/>
      <c r="AYF38" s="123"/>
      <c r="AYG38" s="123"/>
      <c r="AYH38" s="123"/>
      <c r="AYI38" s="123"/>
      <c r="AYJ38" s="123"/>
      <c r="AYK38" s="123"/>
      <c r="AYL38" s="123"/>
      <c r="AYM38" s="123"/>
      <c r="AYN38" s="123"/>
      <c r="AYO38" s="123"/>
      <c r="AYP38" s="123"/>
      <c r="AYQ38" s="123"/>
      <c r="AYR38" s="123"/>
      <c r="AYS38" s="123"/>
      <c r="AYT38" s="123"/>
      <c r="AYU38" s="123"/>
      <c r="AYV38" s="123"/>
      <c r="AYW38" s="123"/>
      <c r="AYX38" s="123"/>
      <c r="AYY38" s="123"/>
      <c r="AYZ38" s="123"/>
      <c r="AZA38" s="123"/>
      <c r="AZB38" s="123"/>
      <c r="AZC38" s="123"/>
      <c r="AZD38" s="123"/>
      <c r="AZE38" s="123"/>
      <c r="AZF38" s="123"/>
      <c r="AZG38" s="123"/>
      <c r="AZH38" s="123"/>
      <c r="AZI38" s="123"/>
      <c r="AZJ38" s="123"/>
      <c r="AZK38" s="123"/>
      <c r="AZL38" s="123"/>
      <c r="AZM38" s="123"/>
      <c r="AZN38" s="123"/>
      <c r="AZO38" s="123"/>
      <c r="AZP38" s="123"/>
      <c r="AZQ38" s="123"/>
      <c r="AZR38" s="123"/>
      <c r="AZS38" s="123"/>
      <c r="AZT38" s="123"/>
      <c r="AZU38" s="123"/>
      <c r="AZV38" s="123"/>
      <c r="AZW38" s="123"/>
      <c r="AZX38" s="123"/>
      <c r="AZY38" s="123"/>
      <c r="AZZ38" s="123"/>
      <c r="BAA38" s="123"/>
      <c r="BAB38" s="123"/>
      <c r="BAC38" s="123"/>
      <c r="BAD38" s="123"/>
      <c r="BAE38" s="123"/>
      <c r="BAF38" s="123"/>
      <c r="BAG38" s="123"/>
      <c r="BAH38" s="123"/>
      <c r="BAI38" s="123"/>
      <c r="BAJ38" s="123"/>
      <c r="BAK38" s="123"/>
      <c r="BAL38" s="123"/>
      <c r="BAM38" s="123"/>
      <c r="BAN38" s="123"/>
      <c r="BAO38" s="123"/>
      <c r="BAP38" s="123"/>
      <c r="BAQ38" s="123"/>
      <c r="BAR38" s="123"/>
      <c r="BAS38" s="123"/>
      <c r="BAT38" s="123"/>
      <c r="BAU38" s="123"/>
      <c r="BAV38" s="123"/>
      <c r="BAW38" s="123"/>
      <c r="BAX38" s="123"/>
      <c r="BAY38" s="123"/>
      <c r="BAZ38" s="123"/>
      <c r="BBA38" s="123"/>
      <c r="BBB38" s="123"/>
      <c r="BBC38" s="123"/>
      <c r="BBD38" s="123"/>
      <c r="BBE38" s="123"/>
      <c r="BBF38" s="123"/>
      <c r="BBG38" s="123"/>
      <c r="BBH38" s="123"/>
      <c r="BBI38" s="123"/>
      <c r="BBJ38" s="123"/>
      <c r="BBK38" s="123"/>
      <c r="BBL38" s="123"/>
      <c r="BBM38" s="123"/>
      <c r="BBN38" s="123"/>
      <c r="BBO38" s="123"/>
      <c r="BBP38" s="123"/>
      <c r="BBQ38" s="123"/>
      <c r="BBR38" s="123"/>
      <c r="BBS38" s="123"/>
      <c r="BBT38" s="123"/>
      <c r="BBU38" s="123"/>
      <c r="BBV38" s="123"/>
      <c r="BBW38" s="123"/>
      <c r="BBX38" s="123"/>
      <c r="BBY38" s="123"/>
      <c r="BBZ38" s="123"/>
      <c r="BCA38" s="123"/>
      <c r="BCB38" s="123"/>
      <c r="BCC38" s="123"/>
      <c r="BCD38" s="123"/>
      <c r="BCE38" s="123"/>
      <c r="BCF38" s="123"/>
      <c r="BCG38" s="123"/>
      <c r="BCH38" s="123"/>
      <c r="BCI38" s="123"/>
      <c r="BCJ38" s="123"/>
      <c r="BCK38" s="123"/>
      <c r="BCL38" s="123"/>
      <c r="BCM38" s="123"/>
      <c r="BCN38" s="123"/>
      <c r="BCO38" s="123"/>
      <c r="BCP38" s="123"/>
      <c r="BCQ38" s="123"/>
      <c r="BCR38" s="123"/>
      <c r="BCS38" s="123"/>
      <c r="BCT38" s="123"/>
      <c r="BCU38" s="123"/>
      <c r="BCV38" s="123"/>
      <c r="BCW38" s="123"/>
      <c r="BCX38" s="123"/>
      <c r="BCY38" s="123"/>
      <c r="BCZ38" s="123"/>
      <c r="BDA38" s="123"/>
      <c r="BDB38" s="123"/>
      <c r="BDC38" s="123"/>
      <c r="BDD38" s="123"/>
      <c r="BDE38" s="123"/>
      <c r="BDF38" s="123"/>
      <c r="BDG38" s="123"/>
      <c r="BDH38" s="123"/>
      <c r="BDI38" s="123"/>
      <c r="BDJ38" s="123"/>
      <c r="BDK38" s="123"/>
      <c r="BDL38" s="123"/>
      <c r="BDM38" s="123"/>
      <c r="BDN38" s="123"/>
      <c r="BDO38" s="123"/>
      <c r="BDP38" s="123"/>
      <c r="BDQ38" s="123"/>
      <c r="BDR38" s="123"/>
      <c r="BDS38" s="123"/>
      <c r="BDT38" s="123"/>
      <c r="BDU38" s="123"/>
      <c r="BDV38" s="123"/>
      <c r="BDW38" s="123"/>
      <c r="BDX38" s="123"/>
      <c r="BDY38" s="123"/>
      <c r="BDZ38" s="123"/>
      <c r="BEA38" s="123"/>
      <c r="BEB38" s="123"/>
      <c r="BEC38" s="123"/>
      <c r="BED38" s="123"/>
      <c r="BEE38" s="123"/>
      <c r="BEF38" s="123"/>
      <c r="BEG38" s="123"/>
      <c r="BEH38" s="123"/>
      <c r="BEI38" s="123"/>
      <c r="BEJ38" s="123"/>
      <c r="BEK38" s="123"/>
      <c r="BEL38" s="123"/>
      <c r="BEM38" s="123"/>
      <c r="BEN38" s="123"/>
      <c r="BEO38" s="123"/>
      <c r="BEP38" s="123"/>
      <c r="BEQ38" s="123"/>
      <c r="BER38" s="123"/>
      <c r="BES38" s="123"/>
      <c r="BET38" s="123"/>
      <c r="BEU38" s="123"/>
      <c r="BEV38" s="123"/>
      <c r="BEW38" s="123"/>
      <c r="BEX38" s="123"/>
      <c r="BEY38" s="123"/>
      <c r="BEZ38" s="123"/>
      <c r="BFA38" s="123"/>
      <c r="BFB38" s="123"/>
      <c r="BFC38" s="123"/>
      <c r="BFD38" s="123"/>
      <c r="BFE38" s="123"/>
      <c r="BFF38" s="123"/>
      <c r="BFG38" s="123"/>
      <c r="BFH38" s="123"/>
      <c r="BFI38" s="123"/>
      <c r="BFJ38" s="123"/>
      <c r="BFK38" s="123"/>
      <c r="BFL38" s="123"/>
      <c r="BFM38" s="123"/>
      <c r="BFN38" s="123"/>
      <c r="BFO38" s="123"/>
      <c r="BFP38" s="123"/>
      <c r="BFQ38" s="123"/>
      <c r="BFR38" s="123"/>
      <c r="BFS38" s="123"/>
      <c r="BFT38" s="123"/>
      <c r="BFU38" s="123"/>
      <c r="BFV38" s="123"/>
      <c r="BFW38" s="123"/>
      <c r="BFX38" s="123"/>
      <c r="BFY38" s="123"/>
      <c r="BFZ38" s="123"/>
      <c r="BGA38" s="123"/>
      <c r="BGB38" s="123"/>
      <c r="BGC38" s="123"/>
      <c r="BGD38" s="123"/>
      <c r="BGE38" s="123"/>
      <c r="BGF38" s="123"/>
      <c r="BGG38" s="123"/>
      <c r="BGH38" s="123"/>
      <c r="BGI38" s="123"/>
      <c r="BGJ38" s="123"/>
      <c r="BGK38" s="123"/>
      <c r="BGL38" s="123"/>
      <c r="BGM38" s="123"/>
      <c r="BGN38" s="123"/>
      <c r="BGO38" s="123"/>
      <c r="BGP38" s="123"/>
      <c r="BGQ38" s="123"/>
      <c r="BGR38" s="123"/>
      <c r="BGS38" s="123"/>
      <c r="BGT38" s="123"/>
      <c r="BGU38" s="123"/>
      <c r="BGV38" s="123"/>
      <c r="BGW38" s="123"/>
      <c r="BGX38" s="123"/>
      <c r="BGY38" s="123"/>
      <c r="BGZ38" s="123"/>
      <c r="BHA38" s="123"/>
      <c r="BHB38" s="123"/>
      <c r="BHC38" s="123"/>
      <c r="BHD38" s="123"/>
      <c r="BHE38" s="123"/>
      <c r="BHF38" s="123"/>
      <c r="BHG38" s="123"/>
      <c r="BHH38" s="123"/>
      <c r="BHI38" s="123"/>
      <c r="BHJ38" s="123"/>
      <c r="BHK38" s="123"/>
      <c r="BHL38" s="123"/>
      <c r="BHM38" s="123"/>
      <c r="BHN38" s="123"/>
      <c r="BHO38" s="123"/>
      <c r="BHP38" s="123"/>
      <c r="BHQ38" s="123"/>
      <c r="BHR38" s="123"/>
      <c r="BHS38" s="123"/>
      <c r="BHT38" s="123"/>
      <c r="BHU38" s="123"/>
      <c r="BHV38" s="123"/>
      <c r="BHW38" s="123"/>
      <c r="BHX38" s="123"/>
      <c r="BHY38" s="123"/>
      <c r="BHZ38" s="123"/>
      <c r="BIA38" s="123"/>
      <c r="BIB38" s="123"/>
      <c r="BIC38" s="123"/>
      <c r="BID38" s="123"/>
      <c r="BIE38" s="123"/>
      <c r="BIF38" s="123"/>
      <c r="BIG38" s="123"/>
      <c r="BIH38" s="123"/>
      <c r="BII38" s="123"/>
      <c r="BIJ38" s="123"/>
      <c r="BIK38" s="123"/>
      <c r="BIL38" s="123"/>
      <c r="BIM38" s="123"/>
      <c r="BIN38" s="123"/>
      <c r="BIO38" s="123"/>
      <c r="BIP38" s="123"/>
      <c r="BIQ38" s="123"/>
      <c r="BIR38" s="123"/>
      <c r="BIS38" s="123"/>
      <c r="BIT38" s="123"/>
      <c r="BIU38" s="123"/>
      <c r="BIV38" s="123"/>
      <c r="BIW38" s="123"/>
      <c r="BIX38" s="123"/>
      <c r="BIY38" s="123"/>
      <c r="BIZ38" s="123"/>
      <c r="BJA38" s="123"/>
      <c r="BJB38" s="123"/>
      <c r="BJC38" s="123"/>
      <c r="BJD38" s="123"/>
      <c r="BJE38" s="123"/>
      <c r="BJF38" s="123"/>
      <c r="BJG38" s="123"/>
      <c r="BJH38" s="123"/>
      <c r="BJI38" s="123"/>
      <c r="BJJ38" s="123"/>
      <c r="BJK38" s="123"/>
      <c r="BJL38" s="123"/>
      <c r="BJM38" s="123"/>
      <c r="BJN38" s="123"/>
      <c r="BJO38" s="123"/>
      <c r="BJP38" s="123"/>
      <c r="BJQ38" s="123"/>
      <c r="BJR38" s="123"/>
      <c r="BJS38" s="123"/>
      <c r="BJT38" s="123"/>
      <c r="BJU38" s="123"/>
      <c r="BJV38" s="123"/>
      <c r="BJW38" s="123"/>
      <c r="BJX38" s="123"/>
      <c r="BJY38" s="123"/>
      <c r="BJZ38" s="123"/>
      <c r="BKA38" s="123"/>
      <c r="BKB38" s="123"/>
      <c r="BKC38" s="123"/>
      <c r="BKD38" s="123"/>
      <c r="BKE38" s="123"/>
      <c r="BKF38" s="123"/>
      <c r="BKG38" s="123"/>
      <c r="BKH38" s="123"/>
      <c r="BKI38" s="123"/>
      <c r="BKJ38" s="123"/>
      <c r="BKK38" s="123"/>
      <c r="BKL38" s="123"/>
      <c r="BKM38" s="123"/>
      <c r="BKN38" s="123"/>
      <c r="BKO38" s="123"/>
      <c r="BKP38" s="123"/>
      <c r="BKQ38" s="123"/>
      <c r="BKR38" s="123"/>
      <c r="BKS38" s="123"/>
      <c r="BKT38" s="123"/>
      <c r="BKU38" s="123"/>
      <c r="BKV38" s="123"/>
      <c r="BKW38" s="123"/>
      <c r="BKX38" s="123"/>
      <c r="BKY38" s="123"/>
      <c r="BKZ38" s="123"/>
      <c r="BLA38" s="123"/>
      <c r="BLB38" s="123"/>
      <c r="BLC38" s="123"/>
      <c r="BLD38" s="123"/>
      <c r="BLE38" s="123"/>
      <c r="BLF38" s="123"/>
      <c r="BLG38" s="123"/>
      <c r="BLH38" s="123"/>
      <c r="BLI38" s="123"/>
      <c r="BLJ38" s="123"/>
      <c r="BLK38" s="123"/>
      <c r="BLL38" s="123"/>
      <c r="BLM38" s="123"/>
      <c r="BLN38" s="123"/>
      <c r="BLO38" s="123"/>
      <c r="BLP38" s="123"/>
      <c r="BLQ38" s="123"/>
      <c r="BLR38" s="123"/>
      <c r="BLS38" s="123"/>
      <c r="BLT38" s="123"/>
      <c r="BLU38" s="123"/>
      <c r="BLV38" s="123"/>
      <c r="BLW38" s="123"/>
      <c r="BLX38" s="123"/>
      <c r="BLY38" s="123"/>
      <c r="BLZ38" s="123"/>
      <c r="BMA38" s="123"/>
      <c r="BMB38" s="123"/>
      <c r="BMC38" s="123"/>
      <c r="BMD38" s="123"/>
      <c r="BME38" s="123"/>
      <c r="BMF38" s="123"/>
      <c r="BMG38" s="123"/>
      <c r="BMH38" s="123"/>
      <c r="BMI38" s="123"/>
      <c r="BMJ38" s="123"/>
      <c r="BMK38" s="123"/>
      <c r="BML38" s="123"/>
      <c r="BMM38" s="123"/>
      <c r="BMN38" s="123"/>
      <c r="BMO38" s="123"/>
      <c r="BMP38" s="123"/>
      <c r="BMQ38" s="123"/>
      <c r="BMR38" s="123"/>
      <c r="BMS38" s="123"/>
      <c r="BMT38" s="123"/>
      <c r="BMU38" s="123"/>
      <c r="BMV38" s="123"/>
      <c r="BMW38" s="123"/>
      <c r="BMX38" s="123"/>
      <c r="BMY38" s="123"/>
      <c r="BMZ38" s="123"/>
      <c r="BNA38" s="123"/>
      <c r="BNB38" s="123"/>
      <c r="BNC38" s="123"/>
      <c r="BND38" s="123"/>
      <c r="BNE38" s="123"/>
      <c r="BNF38" s="123"/>
      <c r="BNG38" s="123"/>
      <c r="BNH38" s="123"/>
      <c r="BNI38" s="123"/>
      <c r="BNJ38" s="123"/>
      <c r="BNK38" s="123"/>
      <c r="BNL38" s="123"/>
      <c r="BNM38" s="123"/>
      <c r="BNN38" s="123"/>
      <c r="BNO38" s="123"/>
      <c r="BNP38" s="123"/>
      <c r="BNQ38" s="123"/>
      <c r="BNR38" s="123"/>
      <c r="BNS38" s="123"/>
      <c r="BNT38" s="123"/>
      <c r="BNU38" s="123"/>
      <c r="BNV38" s="123"/>
      <c r="BNW38" s="123"/>
      <c r="BNX38" s="123"/>
      <c r="BNY38" s="123"/>
      <c r="BNZ38" s="123"/>
      <c r="BOA38" s="123"/>
      <c r="BOB38" s="123"/>
      <c r="BOC38" s="123"/>
      <c r="BOD38" s="123"/>
      <c r="BOE38" s="123"/>
      <c r="BOF38" s="123"/>
      <c r="BOG38" s="123"/>
      <c r="BOH38" s="123"/>
      <c r="BOI38" s="123"/>
      <c r="BOJ38" s="123"/>
      <c r="BOK38" s="123"/>
      <c r="BOL38" s="123"/>
      <c r="BOM38" s="123"/>
      <c r="BON38" s="123"/>
      <c r="BOO38" s="123"/>
      <c r="BOP38" s="123"/>
      <c r="BOQ38" s="123"/>
      <c r="BOR38" s="123"/>
      <c r="BOS38" s="123"/>
      <c r="BOT38" s="123"/>
      <c r="BOU38" s="123"/>
      <c r="BOV38" s="123"/>
      <c r="BOW38" s="123"/>
      <c r="BOX38" s="123"/>
      <c r="BOY38" s="123"/>
      <c r="BOZ38" s="123"/>
      <c r="BPA38" s="123"/>
      <c r="BPB38" s="123"/>
      <c r="BPC38" s="123"/>
      <c r="BPD38" s="123"/>
      <c r="BPE38" s="123"/>
      <c r="BPF38" s="123"/>
      <c r="BPG38" s="123"/>
      <c r="BPH38" s="123"/>
      <c r="BPI38" s="123"/>
      <c r="BPJ38" s="123"/>
      <c r="BPK38" s="123"/>
      <c r="BPL38" s="123"/>
      <c r="BPM38" s="123"/>
      <c r="BPN38" s="123"/>
      <c r="BPO38" s="123"/>
      <c r="BPP38" s="123"/>
      <c r="BPQ38" s="123"/>
      <c r="BPR38" s="123"/>
      <c r="BPS38" s="123"/>
      <c r="BPT38" s="123"/>
      <c r="BPU38" s="123"/>
      <c r="BPV38" s="123"/>
      <c r="BPW38" s="123"/>
      <c r="BPX38" s="123"/>
      <c r="BPY38" s="123"/>
      <c r="BPZ38" s="123"/>
      <c r="BQA38" s="123"/>
      <c r="BQB38" s="123"/>
      <c r="BQC38" s="123"/>
      <c r="BQD38" s="123"/>
      <c r="BQE38" s="123"/>
      <c r="BQF38" s="123"/>
      <c r="BQG38" s="123"/>
      <c r="BQH38" s="123"/>
      <c r="BQI38" s="123"/>
      <c r="BQJ38" s="123"/>
      <c r="BQK38" s="123"/>
      <c r="BQL38" s="123"/>
      <c r="BQM38" s="123"/>
      <c r="BQN38" s="123"/>
      <c r="BQO38" s="123"/>
      <c r="BQP38" s="123"/>
      <c r="BQQ38" s="123"/>
      <c r="BQR38" s="123"/>
      <c r="BQS38" s="123"/>
      <c r="BQT38" s="123"/>
      <c r="BQU38" s="123"/>
      <c r="BQV38" s="123"/>
      <c r="BQW38" s="123"/>
      <c r="BQX38" s="123"/>
      <c r="BQY38" s="123"/>
      <c r="BQZ38" s="123"/>
      <c r="BRA38" s="123"/>
      <c r="BRB38" s="123"/>
      <c r="BRC38" s="123"/>
      <c r="BRD38" s="123"/>
      <c r="BRE38" s="123"/>
      <c r="BRF38" s="123"/>
      <c r="BRG38" s="123"/>
      <c r="BRH38" s="123"/>
      <c r="BRI38" s="123"/>
      <c r="BRJ38" s="123"/>
      <c r="BRK38" s="123"/>
      <c r="BRL38" s="123"/>
      <c r="BRM38" s="123"/>
      <c r="BRN38" s="123"/>
      <c r="BRO38" s="123"/>
      <c r="BRP38" s="123"/>
      <c r="BRQ38" s="123"/>
      <c r="BRR38" s="123"/>
      <c r="BRS38" s="123"/>
      <c r="BRT38" s="123"/>
      <c r="BRU38" s="123"/>
      <c r="BRV38" s="123"/>
      <c r="BRW38" s="123"/>
      <c r="BRX38" s="123"/>
      <c r="BRY38" s="123"/>
      <c r="BRZ38" s="123"/>
      <c r="BSA38" s="123"/>
      <c r="BSB38" s="123"/>
      <c r="BSC38" s="123"/>
      <c r="BSD38" s="123"/>
      <c r="BSE38" s="123"/>
      <c r="BSF38" s="123"/>
      <c r="BSG38" s="123"/>
      <c r="BSH38" s="123"/>
      <c r="BSI38" s="123"/>
      <c r="BSJ38" s="123"/>
      <c r="BSK38" s="123"/>
      <c r="BSL38" s="123"/>
      <c r="BSM38" s="123"/>
      <c r="BSN38" s="123"/>
      <c r="BSO38" s="123"/>
      <c r="BSP38" s="123"/>
      <c r="BSQ38" s="123"/>
      <c r="BSR38" s="123"/>
      <c r="BSS38" s="123"/>
      <c r="BST38" s="123"/>
      <c r="BSU38" s="123"/>
      <c r="BSV38" s="123"/>
      <c r="BSW38" s="123"/>
      <c r="BSX38" s="123"/>
      <c r="BSY38" s="123"/>
      <c r="BSZ38" s="123"/>
      <c r="BTA38" s="123"/>
      <c r="BTB38" s="123"/>
      <c r="BTC38" s="123"/>
      <c r="BTD38" s="123"/>
      <c r="BTE38" s="123"/>
      <c r="BTF38" s="123"/>
      <c r="BTG38" s="123"/>
      <c r="BTH38" s="123"/>
      <c r="BTI38" s="123"/>
      <c r="BTJ38" s="123"/>
      <c r="BTK38" s="123"/>
      <c r="BTL38" s="123"/>
      <c r="BTM38" s="123"/>
      <c r="BTN38" s="123"/>
      <c r="BTO38" s="123"/>
      <c r="BTP38" s="123"/>
      <c r="BTQ38" s="123"/>
      <c r="BTR38" s="123"/>
      <c r="BTS38" s="123"/>
      <c r="BTT38" s="123"/>
      <c r="BTU38" s="123"/>
      <c r="BTV38" s="123"/>
      <c r="BTW38" s="123"/>
      <c r="BTX38" s="123"/>
      <c r="BTY38" s="123"/>
      <c r="BTZ38" s="123"/>
      <c r="BUA38" s="123"/>
      <c r="BUB38" s="123"/>
      <c r="BUC38" s="123"/>
      <c r="BUD38" s="123"/>
      <c r="BUE38" s="123"/>
      <c r="BUF38" s="123"/>
      <c r="BUG38" s="123"/>
      <c r="BUH38" s="123"/>
      <c r="BUI38" s="123"/>
      <c r="BUJ38" s="123"/>
      <c r="BUK38" s="123"/>
      <c r="BUL38" s="123"/>
      <c r="BUM38" s="123"/>
      <c r="BUN38" s="123"/>
      <c r="BUO38" s="123"/>
      <c r="BUP38" s="123"/>
      <c r="BUQ38" s="123"/>
    </row>
    <row r="39" spans="1:1915" s="154" customFormat="1" x14ac:dyDescent="0.2">
      <c r="A39" s="146" t="s">
        <v>1392</v>
      </c>
      <c r="B39" s="146" t="s">
        <v>1391</v>
      </c>
      <c r="C39" s="147">
        <v>16</v>
      </c>
      <c r="D39" s="148">
        <v>4.4974400000000001</v>
      </c>
      <c r="E39" s="148">
        <v>4.4974400000000001</v>
      </c>
      <c r="F39" s="147">
        <v>1</v>
      </c>
      <c r="G39" s="148">
        <f t="shared" si="0"/>
        <v>4.4974400000000001</v>
      </c>
      <c r="H39" s="147">
        <v>1.75</v>
      </c>
      <c r="I39" s="148">
        <f t="shared" si="1"/>
        <v>7.87052</v>
      </c>
      <c r="J39" s="149" t="s">
        <v>1268</v>
      </c>
      <c r="K39" s="146" t="s">
        <v>1270</v>
      </c>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c r="BT39" s="123"/>
      <c r="BU39" s="123"/>
      <c r="BV39" s="123"/>
      <c r="BW39" s="123"/>
      <c r="BX39" s="123"/>
      <c r="BY39" s="123"/>
      <c r="BZ39" s="123"/>
      <c r="CA39" s="123"/>
      <c r="CB39" s="123"/>
      <c r="CC39" s="123"/>
      <c r="CD39" s="123"/>
      <c r="CE39" s="123"/>
      <c r="CF39" s="123"/>
      <c r="CG39" s="123"/>
      <c r="CH39" s="123"/>
      <c r="CI39" s="123"/>
      <c r="CJ39" s="123"/>
      <c r="CK39" s="123"/>
      <c r="CL39" s="123"/>
      <c r="CM39" s="123"/>
      <c r="CN39" s="123"/>
      <c r="CO39" s="123"/>
      <c r="CP39" s="123"/>
      <c r="CQ39" s="123"/>
      <c r="CR39" s="123"/>
      <c r="CS39" s="123"/>
      <c r="CT39" s="123"/>
      <c r="CU39" s="123"/>
      <c r="CV39" s="123"/>
      <c r="CW39" s="123"/>
      <c r="CX39" s="123"/>
      <c r="CY39" s="123"/>
      <c r="CZ39" s="123"/>
      <c r="DA39" s="123"/>
      <c r="DB39" s="123"/>
      <c r="DC39" s="123"/>
      <c r="DD39" s="123"/>
      <c r="DE39" s="123"/>
      <c r="DF39" s="123"/>
      <c r="DG39" s="123"/>
      <c r="DH39" s="123"/>
      <c r="DI39" s="123"/>
      <c r="DJ39" s="123"/>
      <c r="DK39" s="123"/>
      <c r="DL39" s="123"/>
      <c r="DM39" s="123"/>
      <c r="DN39" s="123"/>
      <c r="DO39" s="123"/>
      <c r="DP39" s="123"/>
      <c r="DQ39" s="123"/>
      <c r="DR39" s="123"/>
      <c r="DS39" s="123"/>
      <c r="DT39" s="123"/>
      <c r="DU39" s="123"/>
      <c r="DV39" s="123"/>
      <c r="DW39" s="123"/>
      <c r="DX39" s="123"/>
      <c r="DY39" s="123"/>
      <c r="DZ39" s="123"/>
      <c r="EA39" s="123"/>
      <c r="EB39" s="123"/>
      <c r="EC39" s="123"/>
      <c r="ED39" s="123"/>
      <c r="EE39" s="123"/>
      <c r="EF39" s="123"/>
      <c r="EG39" s="123"/>
      <c r="EH39" s="123"/>
      <c r="EI39" s="123"/>
      <c r="EJ39" s="123"/>
      <c r="EK39" s="123"/>
      <c r="EL39" s="123"/>
      <c r="EM39" s="123"/>
      <c r="EN39" s="123"/>
      <c r="EO39" s="123"/>
      <c r="EP39" s="123"/>
      <c r="EQ39" s="123"/>
      <c r="ER39" s="123"/>
      <c r="ES39" s="123"/>
      <c r="ET39" s="123"/>
      <c r="EU39" s="123"/>
      <c r="EV39" s="123"/>
      <c r="EW39" s="123"/>
      <c r="EX39" s="123"/>
      <c r="EY39" s="123"/>
      <c r="EZ39" s="123"/>
      <c r="FA39" s="123"/>
      <c r="FB39" s="123"/>
      <c r="FC39" s="123"/>
      <c r="FD39" s="123"/>
      <c r="FE39" s="123"/>
      <c r="FF39" s="123"/>
      <c r="FG39" s="123"/>
      <c r="FH39" s="123"/>
      <c r="FI39" s="123"/>
      <c r="FJ39" s="123"/>
      <c r="FK39" s="123"/>
      <c r="FL39" s="123"/>
      <c r="FM39" s="123"/>
      <c r="FN39" s="123"/>
      <c r="FO39" s="123"/>
      <c r="FP39" s="123"/>
      <c r="FQ39" s="123"/>
      <c r="FR39" s="123"/>
      <c r="FS39" s="123"/>
      <c r="FT39" s="123"/>
      <c r="FU39" s="123"/>
      <c r="FV39" s="123"/>
      <c r="FW39" s="123"/>
      <c r="FX39" s="123"/>
      <c r="FY39" s="123"/>
      <c r="FZ39" s="123"/>
      <c r="GA39" s="123"/>
      <c r="GB39" s="123"/>
      <c r="GC39" s="123"/>
      <c r="GD39" s="123"/>
      <c r="GE39" s="123"/>
      <c r="GF39" s="123"/>
      <c r="GG39" s="123"/>
      <c r="GH39" s="123"/>
      <c r="GI39" s="123"/>
      <c r="GJ39" s="123"/>
      <c r="GK39" s="123"/>
      <c r="GL39" s="123"/>
      <c r="GM39" s="123"/>
      <c r="GN39" s="123"/>
      <c r="GO39" s="123"/>
      <c r="GP39" s="123"/>
      <c r="GQ39" s="123"/>
      <c r="GR39" s="123"/>
      <c r="GS39" s="123"/>
      <c r="GT39" s="123"/>
      <c r="GU39" s="123"/>
      <c r="GV39" s="123"/>
      <c r="GW39" s="123"/>
      <c r="GX39" s="123"/>
      <c r="GY39" s="123"/>
      <c r="GZ39" s="123"/>
      <c r="HA39" s="123"/>
      <c r="HB39" s="123"/>
      <c r="HC39" s="123"/>
      <c r="HD39" s="123"/>
      <c r="HE39" s="123"/>
      <c r="HF39" s="123"/>
      <c r="HG39" s="123"/>
      <c r="HH39" s="123"/>
      <c r="HI39" s="123"/>
      <c r="HJ39" s="123"/>
      <c r="HK39" s="123"/>
      <c r="HL39" s="123"/>
      <c r="HM39" s="123"/>
      <c r="HN39" s="123"/>
      <c r="HO39" s="123"/>
      <c r="HP39" s="123"/>
      <c r="HQ39" s="123"/>
      <c r="HR39" s="123"/>
      <c r="HS39" s="123"/>
      <c r="HT39" s="123"/>
      <c r="HU39" s="123"/>
      <c r="HV39" s="123"/>
      <c r="HW39" s="123"/>
      <c r="HX39" s="123"/>
      <c r="HY39" s="123"/>
      <c r="HZ39" s="123"/>
      <c r="IA39" s="123"/>
      <c r="IB39" s="123"/>
      <c r="IC39" s="123"/>
      <c r="ID39" s="123"/>
      <c r="IE39" s="123"/>
      <c r="IF39" s="123"/>
      <c r="IG39" s="123"/>
      <c r="IH39" s="123"/>
      <c r="II39" s="123"/>
      <c r="IJ39" s="123"/>
      <c r="IK39" s="123"/>
      <c r="IL39" s="123"/>
      <c r="IM39" s="123"/>
      <c r="IN39" s="123"/>
      <c r="IO39" s="123"/>
      <c r="IP39" s="123"/>
      <c r="IQ39" s="123"/>
      <c r="IR39" s="123"/>
      <c r="IS39" s="123"/>
      <c r="IT39" s="123"/>
      <c r="IU39" s="123"/>
      <c r="IV39" s="123"/>
      <c r="IW39" s="123"/>
      <c r="IX39" s="123"/>
      <c r="IY39" s="123"/>
      <c r="IZ39" s="123"/>
      <c r="JA39" s="123"/>
      <c r="JB39" s="123"/>
      <c r="JC39" s="123"/>
      <c r="JD39" s="123"/>
      <c r="JE39" s="123"/>
      <c r="JF39" s="123"/>
      <c r="JG39" s="123"/>
      <c r="JH39" s="123"/>
      <c r="JI39" s="123"/>
      <c r="JJ39" s="123"/>
      <c r="JK39" s="123"/>
      <c r="JL39" s="123"/>
      <c r="JM39" s="123"/>
      <c r="JN39" s="123"/>
      <c r="JO39" s="123"/>
      <c r="JP39" s="123"/>
      <c r="JQ39" s="123"/>
      <c r="JR39" s="123"/>
      <c r="JS39" s="123"/>
      <c r="JT39" s="123"/>
      <c r="JU39" s="123"/>
      <c r="JV39" s="123"/>
      <c r="JW39" s="123"/>
      <c r="JX39" s="123"/>
      <c r="JY39" s="123"/>
      <c r="JZ39" s="123"/>
      <c r="KA39" s="123"/>
      <c r="KB39" s="123"/>
      <c r="KC39" s="123"/>
      <c r="KD39" s="123"/>
      <c r="KE39" s="123"/>
      <c r="KF39" s="123"/>
      <c r="KG39" s="123"/>
      <c r="KH39" s="123"/>
      <c r="KI39" s="123"/>
      <c r="KJ39" s="123"/>
      <c r="KK39" s="123"/>
      <c r="KL39" s="123"/>
      <c r="KM39" s="123"/>
      <c r="KN39" s="123"/>
      <c r="KO39" s="123"/>
      <c r="KP39" s="123"/>
      <c r="KQ39" s="123"/>
      <c r="KR39" s="123"/>
      <c r="KS39" s="123"/>
      <c r="KT39" s="123"/>
      <c r="KU39" s="123"/>
      <c r="KV39" s="123"/>
      <c r="KW39" s="123"/>
      <c r="KX39" s="123"/>
      <c r="KY39" s="123"/>
      <c r="KZ39" s="123"/>
      <c r="LA39" s="123"/>
      <c r="LB39" s="123"/>
      <c r="LC39" s="123"/>
      <c r="LD39" s="123"/>
      <c r="LE39" s="123"/>
      <c r="LF39" s="123"/>
      <c r="LG39" s="123"/>
      <c r="LH39" s="123"/>
      <c r="LI39" s="123"/>
      <c r="LJ39" s="123"/>
      <c r="LK39" s="123"/>
      <c r="LL39" s="123"/>
      <c r="LM39" s="123"/>
      <c r="LN39" s="123"/>
      <c r="LO39" s="123"/>
      <c r="LP39" s="123"/>
      <c r="LQ39" s="123"/>
      <c r="LR39" s="123"/>
      <c r="LS39" s="123"/>
      <c r="LT39" s="123"/>
      <c r="LU39" s="123"/>
      <c r="LV39" s="123"/>
      <c r="LW39" s="123"/>
      <c r="LX39" s="123"/>
      <c r="LY39" s="123"/>
      <c r="LZ39" s="123"/>
      <c r="MA39" s="123"/>
      <c r="MB39" s="123"/>
      <c r="MC39" s="123"/>
      <c r="MD39" s="123"/>
      <c r="ME39" s="123"/>
      <c r="MF39" s="123"/>
      <c r="MG39" s="123"/>
      <c r="MH39" s="123"/>
      <c r="MI39" s="123"/>
      <c r="MJ39" s="123"/>
      <c r="MK39" s="123"/>
      <c r="ML39" s="123"/>
      <c r="MM39" s="123"/>
      <c r="MN39" s="123"/>
      <c r="MO39" s="123"/>
      <c r="MP39" s="123"/>
      <c r="MQ39" s="123"/>
      <c r="MR39" s="123"/>
      <c r="MS39" s="123"/>
      <c r="MT39" s="123"/>
      <c r="MU39" s="123"/>
      <c r="MV39" s="123"/>
      <c r="MW39" s="123"/>
      <c r="MX39" s="123"/>
      <c r="MY39" s="123"/>
      <c r="MZ39" s="123"/>
      <c r="NA39" s="123"/>
      <c r="NB39" s="123"/>
      <c r="NC39" s="123"/>
      <c r="ND39" s="123"/>
      <c r="NE39" s="123"/>
      <c r="NF39" s="123"/>
      <c r="NG39" s="123"/>
      <c r="NH39" s="123"/>
      <c r="NI39" s="123"/>
      <c r="NJ39" s="123"/>
      <c r="NK39" s="123"/>
      <c r="NL39" s="123"/>
      <c r="NM39" s="123"/>
      <c r="NN39" s="123"/>
      <c r="NO39" s="123"/>
      <c r="NP39" s="123"/>
      <c r="NQ39" s="123"/>
      <c r="NR39" s="123"/>
      <c r="NS39" s="123"/>
      <c r="NT39" s="123"/>
      <c r="NU39" s="123"/>
      <c r="NV39" s="123"/>
      <c r="NW39" s="123"/>
      <c r="NX39" s="123"/>
      <c r="NY39" s="123"/>
      <c r="NZ39" s="123"/>
      <c r="OA39" s="123"/>
      <c r="OB39" s="123"/>
      <c r="OC39" s="123"/>
      <c r="OD39" s="123"/>
      <c r="OE39" s="123"/>
      <c r="OF39" s="123"/>
      <c r="OG39" s="123"/>
      <c r="OH39" s="123"/>
      <c r="OI39" s="123"/>
      <c r="OJ39" s="123"/>
      <c r="OK39" s="123"/>
      <c r="OL39" s="123"/>
      <c r="OM39" s="123"/>
      <c r="ON39" s="123"/>
      <c r="OO39" s="123"/>
      <c r="OP39" s="123"/>
      <c r="OQ39" s="123"/>
      <c r="OR39" s="123"/>
      <c r="OS39" s="123"/>
      <c r="OT39" s="123"/>
      <c r="OU39" s="123"/>
      <c r="OV39" s="123"/>
      <c r="OW39" s="123"/>
      <c r="OX39" s="123"/>
      <c r="OY39" s="123"/>
      <c r="OZ39" s="123"/>
      <c r="PA39" s="123"/>
      <c r="PB39" s="123"/>
      <c r="PC39" s="123"/>
      <c r="PD39" s="123"/>
      <c r="PE39" s="123"/>
      <c r="PF39" s="123"/>
      <c r="PG39" s="123"/>
      <c r="PH39" s="123"/>
      <c r="PI39" s="123"/>
      <c r="PJ39" s="123"/>
      <c r="PK39" s="123"/>
      <c r="PL39" s="123"/>
      <c r="PM39" s="123"/>
      <c r="PN39" s="123"/>
      <c r="PO39" s="123"/>
      <c r="PP39" s="123"/>
      <c r="PQ39" s="123"/>
      <c r="PR39" s="123"/>
      <c r="PS39" s="123"/>
      <c r="PT39" s="123"/>
      <c r="PU39" s="123"/>
      <c r="PV39" s="123"/>
      <c r="PW39" s="123"/>
      <c r="PX39" s="123"/>
      <c r="PY39" s="123"/>
      <c r="PZ39" s="123"/>
      <c r="QA39" s="123"/>
      <c r="QB39" s="123"/>
      <c r="QC39" s="123"/>
      <c r="QD39" s="123"/>
      <c r="QE39" s="123"/>
      <c r="QF39" s="123"/>
      <c r="QG39" s="123"/>
      <c r="QH39" s="123"/>
      <c r="QI39" s="123"/>
      <c r="QJ39" s="123"/>
      <c r="QK39" s="123"/>
      <c r="QL39" s="123"/>
      <c r="QM39" s="123"/>
      <c r="QN39" s="123"/>
      <c r="QO39" s="123"/>
      <c r="QP39" s="123"/>
      <c r="QQ39" s="123"/>
      <c r="QR39" s="123"/>
      <c r="QS39" s="123"/>
      <c r="QT39" s="123"/>
      <c r="QU39" s="123"/>
      <c r="QV39" s="123"/>
      <c r="QW39" s="123"/>
      <c r="QX39" s="123"/>
      <c r="QY39" s="123"/>
      <c r="QZ39" s="123"/>
      <c r="RA39" s="123"/>
      <c r="RB39" s="123"/>
      <c r="RC39" s="123"/>
      <c r="RD39" s="123"/>
      <c r="RE39" s="123"/>
      <c r="RF39" s="123"/>
      <c r="RG39" s="123"/>
      <c r="RH39" s="123"/>
      <c r="RI39" s="123"/>
      <c r="RJ39" s="123"/>
      <c r="RK39" s="123"/>
      <c r="RL39" s="123"/>
      <c r="RM39" s="123"/>
      <c r="RN39" s="123"/>
      <c r="RO39" s="123"/>
      <c r="RP39" s="123"/>
      <c r="RQ39" s="123"/>
      <c r="RR39" s="123"/>
      <c r="RS39" s="123"/>
      <c r="RT39" s="123"/>
      <c r="RU39" s="123"/>
      <c r="RV39" s="123"/>
      <c r="RW39" s="123"/>
      <c r="RX39" s="123"/>
      <c r="RY39" s="123"/>
      <c r="RZ39" s="123"/>
      <c r="SA39" s="123"/>
      <c r="SB39" s="123"/>
      <c r="SC39" s="123"/>
      <c r="SD39" s="123"/>
      <c r="SE39" s="123"/>
      <c r="SF39" s="123"/>
      <c r="SG39" s="123"/>
      <c r="SH39" s="123"/>
      <c r="SI39" s="123"/>
      <c r="SJ39" s="123"/>
      <c r="SK39" s="123"/>
      <c r="SL39" s="123"/>
      <c r="SM39" s="123"/>
      <c r="SN39" s="123"/>
      <c r="SO39" s="123"/>
      <c r="SP39" s="123"/>
      <c r="SQ39" s="123"/>
      <c r="SR39" s="123"/>
      <c r="SS39" s="123"/>
      <c r="ST39" s="123"/>
      <c r="SU39" s="123"/>
      <c r="SV39" s="123"/>
      <c r="SW39" s="123"/>
      <c r="SX39" s="123"/>
      <c r="SY39" s="123"/>
      <c r="SZ39" s="123"/>
      <c r="TA39" s="123"/>
      <c r="TB39" s="123"/>
      <c r="TC39" s="123"/>
      <c r="TD39" s="123"/>
      <c r="TE39" s="123"/>
      <c r="TF39" s="123"/>
      <c r="TG39" s="123"/>
      <c r="TH39" s="123"/>
      <c r="TI39" s="123"/>
      <c r="TJ39" s="123"/>
      <c r="TK39" s="123"/>
      <c r="TL39" s="123"/>
      <c r="TM39" s="123"/>
      <c r="TN39" s="123"/>
      <c r="TO39" s="123"/>
      <c r="TP39" s="123"/>
      <c r="TQ39" s="123"/>
      <c r="TR39" s="123"/>
      <c r="TS39" s="123"/>
      <c r="TT39" s="123"/>
      <c r="TU39" s="123"/>
      <c r="TV39" s="123"/>
      <c r="TW39" s="123"/>
      <c r="TX39" s="123"/>
      <c r="TY39" s="123"/>
      <c r="TZ39" s="123"/>
      <c r="UA39" s="123"/>
      <c r="UB39" s="123"/>
      <c r="UC39" s="123"/>
      <c r="UD39" s="123"/>
      <c r="UE39" s="123"/>
      <c r="UF39" s="123"/>
      <c r="UG39" s="123"/>
      <c r="UH39" s="123"/>
      <c r="UI39" s="123"/>
      <c r="UJ39" s="123"/>
      <c r="UK39" s="123"/>
      <c r="UL39" s="123"/>
      <c r="UM39" s="123"/>
      <c r="UN39" s="123"/>
      <c r="UO39" s="123"/>
      <c r="UP39" s="123"/>
      <c r="UQ39" s="123"/>
      <c r="UR39" s="123"/>
      <c r="US39" s="123"/>
      <c r="UT39" s="123"/>
      <c r="UU39" s="123"/>
      <c r="UV39" s="123"/>
      <c r="UW39" s="123"/>
      <c r="UX39" s="123"/>
      <c r="UY39" s="123"/>
      <c r="UZ39" s="123"/>
      <c r="VA39" s="123"/>
      <c r="VB39" s="123"/>
      <c r="VC39" s="123"/>
      <c r="VD39" s="123"/>
      <c r="VE39" s="123"/>
      <c r="VF39" s="123"/>
      <c r="VG39" s="123"/>
      <c r="VH39" s="123"/>
      <c r="VI39" s="123"/>
      <c r="VJ39" s="123"/>
      <c r="VK39" s="123"/>
      <c r="VL39" s="123"/>
      <c r="VM39" s="123"/>
      <c r="VN39" s="123"/>
      <c r="VO39" s="123"/>
      <c r="VP39" s="123"/>
      <c r="VQ39" s="123"/>
      <c r="VR39" s="123"/>
      <c r="VS39" s="123"/>
      <c r="VT39" s="123"/>
      <c r="VU39" s="123"/>
      <c r="VV39" s="123"/>
      <c r="VW39" s="123"/>
      <c r="VX39" s="123"/>
      <c r="VY39" s="123"/>
      <c r="VZ39" s="123"/>
      <c r="WA39" s="123"/>
      <c r="WB39" s="123"/>
      <c r="WC39" s="123"/>
      <c r="WD39" s="123"/>
      <c r="WE39" s="123"/>
      <c r="WF39" s="123"/>
      <c r="WG39" s="123"/>
      <c r="WH39" s="123"/>
      <c r="WI39" s="123"/>
      <c r="WJ39" s="123"/>
      <c r="WK39" s="123"/>
      <c r="WL39" s="123"/>
      <c r="WM39" s="123"/>
      <c r="WN39" s="123"/>
      <c r="WO39" s="123"/>
      <c r="WP39" s="123"/>
      <c r="WQ39" s="123"/>
      <c r="WR39" s="123"/>
      <c r="WS39" s="123"/>
      <c r="WT39" s="123"/>
      <c r="WU39" s="123"/>
      <c r="WV39" s="123"/>
      <c r="WW39" s="123"/>
      <c r="WX39" s="123"/>
      <c r="WY39" s="123"/>
      <c r="WZ39" s="123"/>
      <c r="XA39" s="123"/>
      <c r="XB39" s="123"/>
      <c r="XC39" s="123"/>
      <c r="XD39" s="123"/>
      <c r="XE39" s="123"/>
      <c r="XF39" s="123"/>
      <c r="XG39" s="123"/>
      <c r="XH39" s="123"/>
      <c r="XI39" s="123"/>
      <c r="XJ39" s="123"/>
      <c r="XK39" s="123"/>
      <c r="XL39" s="123"/>
      <c r="XM39" s="123"/>
      <c r="XN39" s="123"/>
      <c r="XO39" s="123"/>
      <c r="XP39" s="123"/>
      <c r="XQ39" s="123"/>
      <c r="XR39" s="123"/>
      <c r="XS39" s="123"/>
      <c r="XT39" s="123"/>
      <c r="XU39" s="123"/>
      <c r="XV39" s="123"/>
      <c r="XW39" s="123"/>
      <c r="XX39" s="123"/>
      <c r="XY39" s="123"/>
      <c r="XZ39" s="123"/>
      <c r="YA39" s="123"/>
      <c r="YB39" s="123"/>
      <c r="YC39" s="123"/>
      <c r="YD39" s="123"/>
      <c r="YE39" s="123"/>
      <c r="YF39" s="123"/>
      <c r="YG39" s="123"/>
      <c r="YH39" s="123"/>
      <c r="YI39" s="123"/>
      <c r="YJ39" s="123"/>
      <c r="YK39" s="123"/>
      <c r="YL39" s="123"/>
      <c r="YM39" s="123"/>
      <c r="YN39" s="123"/>
      <c r="YO39" s="123"/>
      <c r="YP39" s="123"/>
      <c r="YQ39" s="123"/>
      <c r="YR39" s="123"/>
      <c r="YS39" s="123"/>
      <c r="YT39" s="123"/>
      <c r="YU39" s="123"/>
      <c r="YV39" s="123"/>
      <c r="YW39" s="123"/>
      <c r="YX39" s="123"/>
      <c r="YY39" s="123"/>
      <c r="YZ39" s="123"/>
      <c r="ZA39" s="123"/>
      <c r="ZB39" s="123"/>
      <c r="ZC39" s="123"/>
      <c r="ZD39" s="123"/>
      <c r="ZE39" s="123"/>
      <c r="ZF39" s="123"/>
      <c r="ZG39" s="123"/>
      <c r="ZH39" s="123"/>
      <c r="ZI39" s="123"/>
      <c r="ZJ39" s="123"/>
      <c r="ZK39" s="123"/>
      <c r="ZL39" s="123"/>
      <c r="ZM39" s="123"/>
      <c r="ZN39" s="123"/>
      <c r="ZO39" s="123"/>
      <c r="ZP39" s="123"/>
      <c r="ZQ39" s="123"/>
      <c r="ZR39" s="123"/>
      <c r="ZS39" s="123"/>
      <c r="ZT39" s="123"/>
      <c r="ZU39" s="123"/>
      <c r="ZV39" s="123"/>
      <c r="ZW39" s="123"/>
      <c r="ZX39" s="123"/>
      <c r="ZY39" s="123"/>
      <c r="ZZ39" s="123"/>
      <c r="AAA39" s="123"/>
      <c r="AAB39" s="123"/>
      <c r="AAC39" s="123"/>
      <c r="AAD39" s="123"/>
      <c r="AAE39" s="123"/>
      <c r="AAF39" s="123"/>
      <c r="AAG39" s="123"/>
      <c r="AAH39" s="123"/>
      <c r="AAI39" s="123"/>
      <c r="AAJ39" s="123"/>
      <c r="AAK39" s="123"/>
      <c r="AAL39" s="123"/>
      <c r="AAM39" s="123"/>
      <c r="AAN39" s="123"/>
      <c r="AAO39" s="123"/>
      <c r="AAP39" s="123"/>
      <c r="AAQ39" s="123"/>
      <c r="AAR39" s="123"/>
      <c r="AAS39" s="123"/>
      <c r="AAT39" s="123"/>
      <c r="AAU39" s="123"/>
      <c r="AAV39" s="123"/>
      <c r="AAW39" s="123"/>
      <c r="AAX39" s="123"/>
      <c r="AAY39" s="123"/>
      <c r="AAZ39" s="123"/>
      <c r="ABA39" s="123"/>
      <c r="ABB39" s="123"/>
      <c r="ABC39" s="123"/>
      <c r="ABD39" s="123"/>
      <c r="ABE39" s="123"/>
      <c r="ABF39" s="123"/>
      <c r="ABG39" s="123"/>
      <c r="ABH39" s="123"/>
      <c r="ABI39" s="123"/>
      <c r="ABJ39" s="123"/>
      <c r="ABK39" s="123"/>
      <c r="ABL39" s="123"/>
      <c r="ABM39" s="123"/>
      <c r="ABN39" s="123"/>
      <c r="ABO39" s="123"/>
      <c r="ABP39" s="123"/>
      <c r="ABQ39" s="123"/>
      <c r="ABR39" s="123"/>
      <c r="ABS39" s="123"/>
      <c r="ABT39" s="123"/>
      <c r="ABU39" s="123"/>
      <c r="ABV39" s="123"/>
      <c r="ABW39" s="123"/>
      <c r="ABX39" s="123"/>
      <c r="ABY39" s="123"/>
      <c r="ABZ39" s="123"/>
      <c r="ACA39" s="123"/>
      <c r="ACB39" s="123"/>
      <c r="ACC39" s="123"/>
      <c r="ACD39" s="123"/>
      <c r="ACE39" s="123"/>
      <c r="ACF39" s="123"/>
      <c r="ACG39" s="123"/>
      <c r="ACH39" s="123"/>
      <c r="ACI39" s="123"/>
      <c r="ACJ39" s="123"/>
      <c r="ACK39" s="123"/>
      <c r="ACL39" s="123"/>
      <c r="ACM39" s="123"/>
      <c r="ACN39" s="123"/>
      <c r="ACO39" s="123"/>
      <c r="ACP39" s="123"/>
      <c r="ACQ39" s="123"/>
      <c r="ACR39" s="123"/>
      <c r="ACS39" s="123"/>
      <c r="ACT39" s="123"/>
      <c r="ACU39" s="123"/>
      <c r="ACV39" s="123"/>
      <c r="ACW39" s="123"/>
      <c r="ACX39" s="123"/>
      <c r="ACY39" s="123"/>
      <c r="ACZ39" s="123"/>
      <c r="ADA39" s="123"/>
      <c r="ADB39" s="123"/>
      <c r="ADC39" s="123"/>
      <c r="ADD39" s="123"/>
      <c r="ADE39" s="123"/>
      <c r="ADF39" s="123"/>
      <c r="ADG39" s="123"/>
      <c r="ADH39" s="123"/>
      <c r="ADI39" s="123"/>
      <c r="ADJ39" s="123"/>
      <c r="ADK39" s="123"/>
      <c r="ADL39" s="123"/>
      <c r="ADM39" s="123"/>
      <c r="ADN39" s="123"/>
      <c r="ADO39" s="123"/>
      <c r="ADP39" s="123"/>
      <c r="ADQ39" s="123"/>
      <c r="ADR39" s="123"/>
      <c r="ADS39" s="123"/>
      <c r="ADT39" s="123"/>
      <c r="ADU39" s="123"/>
      <c r="ADV39" s="123"/>
      <c r="ADW39" s="123"/>
      <c r="ADX39" s="123"/>
      <c r="ADY39" s="123"/>
      <c r="ADZ39" s="123"/>
      <c r="AEA39" s="123"/>
      <c r="AEB39" s="123"/>
      <c r="AEC39" s="123"/>
      <c r="AED39" s="123"/>
      <c r="AEE39" s="123"/>
      <c r="AEF39" s="123"/>
      <c r="AEG39" s="123"/>
      <c r="AEH39" s="123"/>
      <c r="AEI39" s="123"/>
      <c r="AEJ39" s="123"/>
      <c r="AEK39" s="123"/>
      <c r="AEL39" s="123"/>
      <c r="AEM39" s="123"/>
      <c r="AEN39" s="123"/>
      <c r="AEO39" s="123"/>
      <c r="AEP39" s="123"/>
      <c r="AEQ39" s="123"/>
      <c r="AER39" s="123"/>
      <c r="AES39" s="123"/>
      <c r="AET39" s="123"/>
      <c r="AEU39" s="123"/>
      <c r="AEV39" s="123"/>
      <c r="AEW39" s="123"/>
      <c r="AEX39" s="123"/>
      <c r="AEY39" s="123"/>
      <c r="AEZ39" s="123"/>
      <c r="AFA39" s="123"/>
      <c r="AFB39" s="123"/>
      <c r="AFC39" s="123"/>
      <c r="AFD39" s="123"/>
      <c r="AFE39" s="123"/>
      <c r="AFF39" s="123"/>
      <c r="AFG39" s="123"/>
      <c r="AFH39" s="123"/>
      <c r="AFI39" s="123"/>
      <c r="AFJ39" s="123"/>
      <c r="AFK39" s="123"/>
      <c r="AFL39" s="123"/>
      <c r="AFM39" s="123"/>
      <c r="AFN39" s="123"/>
      <c r="AFO39" s="123"/>
      <c r="AFP39" s="123"/>
      <c r="AFQ39" s="123"/>
      <c r="AFR39" s="123"/>
      <c r="AFS39" s="123"/>
      <c r="AFT39" s="123"/>
      <c r="AFU39" s="123"/>
      <c r="AFV39" s="123"/>
      <c r="AFW39" s="123"/>
      <c r="AFX39" s="123"/>
      <c r="AFY39" s="123"/>
      <c r="AFZ39" s="123"/>
      <c r="AGA39" s="123"/>
      <c r="AGB39" s="123"/>
      <c r="AGC39" s="123"/>
      <c r="AGD39" s="123"/>
      <c r="AGE39" s="123"/>
      <c r="AGF39" s="123"/>
      <c r="AGG39" s="123"/>
      <c r="AGH39" s="123"/>
      <c r="AGI39" s="123"/>
      <c r="AGJ39" s="123"/>
      <c r="AGK39" s="123"/>
      <c r="AGL39" s="123"/>
      <c r="AGM39" s="123"/>
      <c r="AGN39" s="123"/>
      <c r="AGO39" s="123"/>
      <c r="AGP39" s="123"/>
      <c r="AGQ39" s="123"/>
      <c r="AGR39" s="123"/>
      <c r="AGS39" s="123"/>
      <c r="AGT39" s="123"/>
      <c r="AGU39" s="123"/>
      <c r="AGV39" s="123"/>
      <c r="AGW39" s="123"/>
      <c r="AGX39" s="123"/>
      <c r="AGY39" s="123"/>
      <c r="AGZ39" s="123"/>
      <c r="AHA39" s="123"/>
      <c r="AHB39" s="123"/>
      <c r="AHC39" s="123"/>
      <c r="AHD39" s="123"/>
      <c r="AHE39" s="123"/>
      <c r="AHF39" s="123"/>
      <c r="AHG39" s="123"/>
      <c r="AHH39" s="123"/>
      <c r="AHI39" s="123"/>
      <c r="AHJ39" s="123"/>
      <c r="AHK39" s="123"/>
      <c r="AHL39" s="123"/>
      <c r="AHM39" s="123"/>
      <c r="AHN39" s="123"/>
      <c r="AHO39" s="123"/>
      <c r="AHP39" s="123"/>
      <c r="AHQ39" s="123"/>
      <c r="AHR39" s="123"/>
      <c r="AHS39" s="123"/>
      <c r="AHT39" s="123"/>
      <c r="AHU39" s="123"/>
      <c r="AHV39" s="123"/>
      <c r="AHW39" s="123"/>
      <c r="AHX39" s="123"/>
      <c r="AHY39" s="123"/>
      <c r="AHZ39" s="123"/>
      <c r="AIA39" s="123"/>
      <c r="AIB39" s="123"/>
      <c r="AIC39" s="123"/>
      <c r="AID39" s="123"/>
      <c r="AIE39" s="123"/>
      <c r="AIF39" s="123"/>
      <c r="AIG39" s="123"/>
      <c r="AIH39" s="123"/>
      <c r="AII39" s="123"/>
      <c r="AIJ39" s="123"/>
      <c r="AIK39" s="123"/>
      <c r="AIL39" s="123"/>
      <c r="AIM39" s="123"/>
      <c r="AIN39" s="123"/>
      <c r="AIO39" s="123"/>
      <c r="AIP39" s="123"/>
      <c r="AIQ39" s="123"/>
      <c r="AIR39" s="123"/>
      <c r="AIS39" s="123"/>
      <c r="AIT39" s="123"/>
      <c r="AIU39" s="123"/>
      <c r="AIV39" s="123"/>
      <c r="AIW39" s="123"/>
      <c r="AIX39" s="123"/>
      <c r="AIY39" s="123"/>
      <c r="AIZ39" s="123"/>
      <c r="AJA39" s="123"/>
      <c r="AJB39" s="123"/>
      <c r="AJC39" s="123"/>
      <c r="AJD39" s="123"/>
      <c r="AJE39" s="123"/>
      <c r="AJF39" s="123"/>
      <c r="AJG39" s="123"/>
      <c r="AJH39" s="123"/>
      <c r="AJI39" s="123"/>
      <c r="AJJ39" s="123"/>
      <c r="AJK39" s="123"/>
      <c r="AJL39" s="123"/>
      <c r="AJM39" s="123"/>
      <c r="AJN39" s="123"/>
      <c r="AJO39" s="123"/>
      <c r="AJP39" s="123"/>
      <c r="AJQ39" s="123"/>
      <c r="AJR39" s="123"/>
      <c r="AJS39" s="123"/>
      <c r="AJT39" s="123"/>
      <c r="AJU39" s="123"/>
      <c r="AJV39" s="123"/>
      <c r="AJW39" s="123"/>
      <c r="AJX39" s="123"/>
      <c r="AJY39" s="123"/>
      <c r="AJZ39" s="123"/>
      <c r="AKA39" s="123"/>
      <c r="AKB39" s="123"/>
      <c r="AKC39" s="123"/>
      <c r="AKD39" s="123"/>
      <c r="AKE39" s="123"/>
      <c r="AKF39" s="123"/>
      <c r="AKG39" s="123"/>
      <c r="AKH39" s="123"/>
      <c r="AKI39" s="123"/>
      <c r="AKJ39" s="123"/>
      <c r="AKK39" s="123"/>
      <c r="AKL39" s="123"/>
      <c r="AKM39" s="123"/>
      <c r="AKN39" s="123"/>
      <c r="AKO39" s="123"/>
      <c r="AKP39" s="123"/>
      <c r="AKQ39" s="123"/>
      <c r="AKR39" s="123"/>
      <c r="AKS39" s="123"/>
      <c r="AKT39" s="123"/>
      <c r="AKU39" s="123"/>
      <c r="AKV39" s="123"/>
      <c r="AKW39" s="123"/>
      <c r="AKX39" s="123"/>
      <c r="AKY39" s="123"/>
      <c r="AKZ39" s="123"/>
      <c r="ALA39" s="123"/>
      <c r="ALB39" s="123"/>
      <c r="ALC39" s="123"/>
      <c r="ALD39" s="123"/>
      <c r="ALE39" s="123"/>
      <c r="ALF39" s="123"/>
      <c r="ALG39" s="123"/>
      <c r="ALH39" s="123"/>
      <c r="ALI39" s="123"/>
      <c r="ALJ39" s="123"/>
      <c r="ALK39" s="123"/>
      <c r="ALL39" s="123"/>
      <c r="ALM39" s="123"/>
      <c r="ALN39" s="123"/>
      <c r="ALO39" s="123"/>
      <c r="ALP39" s="123"/>
      <c r="ALQ39" s="123"/>
      <c r="ALR39" s="123"/>
      <c r="ALS39" s="123"/>
      <c r="ALT39" s="123"/>
      <c r="ALU39" s="123"/>
      <c r="ALV39" s="123"/>
      <c r="ALW39" s="123"/>
      <c r="ALX39" s="123"/>
      <c r="ALY39" s="123"/>
      <c r="ALZ39" s="123"/>
      <c r="AMA39" s="123"/>
      <c r="AMB39" s="123"/>
      <c r="AMC39" s="123"/>
      <c r="AMD39" s="123"/>
      <c r="AME39" s="123"/>
      <c r="AMF39" s="123"/>
      <c r="AMG39" s="123"/>
      <c r="AMH39" s="123"/>
      <c r="AMI39" s="123"/>
      <c r="AMJ39" s="123"/>
      <c r="AMK39" s="123"/>
      <c r="AML39" s="123"/>
      <c r="AMM39" s="123"/>
      <c r="AMN39" s="123"/>
      <c r="AMO39" s="123"/>
      <c r="AMP39" s="123"/>
      <c r="AMQ39" s="123"/>
      <c r="AMR39" s="123"/>
      <c r="AMS39" s="123"/>
      <c r="AMT39" s="123"/>
      <c r="AMU39" s="123"/>
      <c r="AMV39" s="123"/>
      <c r="AMW39" s="123"/>
      <c r="AMX39" s="123"/>
      <c r="AMY39" s="123"/>
      <c r="AMZ39" s="123"/>
      <c r="ANA39" s="123"/>
      <c r="ANB39" s="123"/>
      <c r="ANC39" s="123"/>
      <c r="AND39" s="123"/>
      <c r="ANE39" s="123"/>
      <c r="ANF39" s="123"/>
      <c r="ANG39" s="123"/>
      <c r="ANH39" s="123"/>
      <c r="ANI39" s="123"/>
      <c r="ANJ39" s="123"/>
      <c r="ANK39" s="123"/>
      <c r="ANL39" s="123"/>
      <c r="ANM39" s="123"/>
      <c r="ANN39" s="123"/>
      <c r="ANO39" s="123"/>
      <c r="ANP39" s="123"/>
      <c r="ANQ39" s="123"/>
      <c r="ANR39" s="123"/>
      <c r="ANS39" s="123"/>
      <c r="ANT39" s="123"/>
      <c r="ANU39" s="123"/>
      <c r="ANV39" s="123"/>
      <c r="ANW39" s="123"/>
      <c r="ANX39" s="123"/>
      <c r="ANY39" s="123"/>
      <c r="ANZ39" s="123"/>
      <c r="AOA39" s="123"/>
      <c r="AOB39" s="123"/>
      <c r="AOC39" s="123"/>
      <c r="AOD39" s="123"/>
      <c r="AOE39" s="123"/>
      <c r="AOF39" s="123"/>
      <c r="AOG39" s="123"/>
      <c r="AOH39" s="123"/>
      <c r="AOI39" s="123"/>
      <c r="AOJ39" s="123"/>
      <c r="AOK39" s="123"/>
      <c r="AOL39" s="123"/>
      <c r="AOM39" s="123"/>
      <c r="AON39" s="123"/>
      <c r="AOO39" s="123"/>
      <c r="AOP39" s="123"/>
      <c r="AOQ39" s="123"/>
      <c r="AOR39" s="123"/>
      <c r="AOS39" s="123"/>
      <c r="AOT39" s="123"/>
      <c r="AOU39" s="123"/>
      <c r="AOV39" s="123"/>
      <c r="AOW39" s="123"/>
      <c r="AOX39" s="123"/>
      <c r="AOY39" s="123"/>
      <c r="AOZ39" s="123"/>
      <c r="APA39" s="123"/>
      <c r="APB39" s="123"/>
      <c r="APC39" s="123"/>
      <c r="APD39" s="123"/>
      <c r="APE39" s="123"/>
      <c r="APF39" s="123"/>
      <c r="APG39" s="123"/>
      <c r="APH39" s="123"/>
      <c r="API39" s="123"/>
      <c r="APJ39" s="123"/>
      <c r="APK39" s="123"/>
      <c r="APL39" s="123"/>
      <c r="APM39" s="123"/>
      <c r="APN39" s="123"/>
      <c r="APO39" s="123"/>
      <c r="APP39" s="123"/>
      <c r="APQ39" s="123"/>
      <c r="APR39" s="123"/>
      <c r="APS39" s="123"/>
      <c r="APT39" s="123"/>
      <c r="APU39" s="123"/>
      <c r="APV39" s="123"/>
      <c r="APW39" s="123"/>
      <c r="APX39" s="123"/>
      <c r="APY39" s="123"/>
      <c r="APZ39" s="123"/>
      <c r="AQA39" s="123"/>
      <c r="AQB39" s="123"/>
      <c r="AQC39" s="123"/>
      <c r="AQD39" s="123"/>
      <c r="AQE39" s="123"/>
      <c r="AQF39" s="123"/>
      <c r="AQG39" s="123"/>
      <c r="AQH39" s="123"/>
      <c r="AQI39" s="123"/>
      <c r="AQJ39" s="123"/>
      <c r="AQK39" s="123"/>
      <c r="AQL39" s="123"/>
      <c r="AQM39" s="123"/>
      <c r="AQN39" s="123"/>
      <c r="AQO39" s="123"/>
      <c r="AQP39" s="123"/>
      <c r="AQQ39" s="123"/>
      <c r="AQR39" s="123"/>
      <c r="AQS39" s="123"/>
      <c r="AQT39" s="123"/>
      <c r="AQU39" s="123"/>
      <c r="AQV39" s="123"/>
      <c r="AQW39" s="123"/>
      <c r="AQX39" s="123"/>
      <c r="AQY39" s="123"/>
      <c r="AQZ39" s="123"/>
      <c r="ARA39" s="123"/>
      <c r="ARB39" s="123"/>
      <c r="ARC39" s="123"/>
      <c r="ARD39" s="123"/>
      <c r="ARE39" s="123"/>
      <c r="ARF39" s="123"/>
      <c r="ARG39" s="123"/>
      <c r="ARH39" s="123"/>
      <c r="ARI39" s="123"/>
      <c r="ARJ39" s="123"/>
      <c r="ARK39" s="123"/>
      <c r="ARL39" s="123"/>
      <c r="ARM39" s="123"/>
      <c r="ARN39" s="123"/>
      <c r="ARO39" s="123"/>
      <c r="ARP39" s="123"/>
      <c r="ARQ39" s="123"/>
      <c r="ARR39" s="123"/>
      <c r="ARS39" s="123"/>
      <c r="ART39" s="123"/>
      <c r="ARU39" s="123"/>
      <c r="ARV39" s="123"/>
      <c r="ARW39" s="123"/>
      <c r="ARX39" s="123"/>
      <c r="ARY39" s="123"/>
      <c r="ARZ39" s="123"/>
      <c r="ASA39" s="123"/>
      <c r="ASB39" s="123"/>
      <c r="ASC39" s="123"/>
      <c r="ASD39" s="123"/>
      <c r="ASE39" s="123"/>
      <c r="ASF39" s="123"/>
      <c r="ASG39" s="123"/>
      <c r="ASH39" s="123"/>
      <c r="ASI39" s="123"/>
      <c r="ASJ39" s="123"/>
      <c r="ASK39" s="123"/>
      <c r="ASL39" s="123"/>
      <c r="ASM39" s="123"/>
      <c r="ASN39" s="123"/>
      <c r="ASO39" s="123"/>
      <c r="ASP39" s="123"/>
      <c r="ASQ39" s="123"/>
      <c r="ASR39" s="123"/>
      <c r="ASS39" s="123"/>
      <c r="AST39" s="123"/>
      <c r="ASU39" s="123"/>
      <c r="ASV39" s="123"/>
      <c r="ASW39" s="123"/>
      <c r="ASX39" s="123"/>
      <c r="ASY39" s="123"/>
      <c r="ASZ39" s="123"/>
      <c r="ATA39" s="123"/>
      <c r="ATB39" s="123"/>
      <c r="ATC39" s="123"/>
      <c r="ATD39" s="123"/>
      <c r="ATE39" s="123"/>
      <c r="ATF39" s="123"/>
      <c r="ATG39" s="123"/>
      <c r="ATH39" s="123"/>
      <c r="ATI39" s="123"/>
      <c r="ATJ39" s="123"/>
      <c r="ATK39" s="123"/>
      <c r="ATL39" s="123"/>
      <c r="ATM39" s="123"/>
      <c r="ATN39" s="123"/>
      <c r="ATO39" s="123"/>
      <c r="ATP39" s="123"/>
      <c r="ATQ39" s="123"/>
      <c r="ATR39" s="123"/>
      <c r="ATS39" s="123"/>
      <c r="ATT39" s="123"/>
      <c r="ATU39" s="123"/>
      <c r="ATV39" s="123"/>
      <c r="ATW39" s="123"/>
      <c r="ATX39" s="123"/>
      <c r="ATY39" s="123"/>
      <c r="ATZ39" s="123"/>
      <c r="AUA39" s="123"/>
      <c r="AUB39" s="123"/>
      <c r="AUC39" s="123"/>
      <c r="AUD39" s="123"/>
      <c r="AUE39" s="123"/>
      <c r="AUF39" s="123"/>
      <c r="AUG39" s="123"/>
      <c r="AUH39" s="123"/>
      <c r="AUI39" s="123"/>
      <c r="AUJ39" s="123"/>
      <c r="AUK39" s="123"/>
      <c r="AUL39" s="123"/>
      <c r="AUM39" s="123"/>
      <c r="AUN39" s="123"/>
      <c r="AUO39" s="123"/>
      <c r="AUP39" s="123"/>
      <c r="AUQ39" s="123"/>
      <c r="AUR39" s="123"/>
      <c r="AUS39" s="123"/>
      <c r="AUT39" s="123"/>
      <c r="AUU39" s="123"/>
      <c r="AUV39" s="123"/>
      <c r="AUW39" s="123"/>
      <c r="AUX39" s="123"/>
      <c r="AUY39" s="123"/>
      <c r="AUZ39" s="123"/>
      <c r="AVA39" s="123"/>
      <c r="AVB39" s="123"/>
      <c r="AVC39" s="123"/>
      <c r="AVD39" s="123"/>
      <c r="AVE39" s="123"/>
      <c r="AVF39" s="123"/>
      <c r="AVG39" s="123"/>
      <c r="AVH39" s="123"/>
      <c r="AVI39" s="123"/>
      <c r="AVJ39" s="123"/>
      <c r="AVK39" s="123"/>
      <c r="AVL39" s="123"/>
      <c r="AVM39" s="123"/>
      <c r="AVN39" s="123"/>
      <c r="AVO39" s="123"/>
      <c r="AVP39" s="123"/>
      <c r="AVQ39" s="123"/>
      <c r="AVR39" s="123"/>
      <c r="AVS39" s="123"/>
      <c r="AVT39" s="123"/>
      <c r="AVU39" s="123"/>
      <c r="AVV39" s="123"/>
      <c r="AVW39" s="123"/>
      <c r="AVX39" s="123"/>
      <c r="AVY39" s="123"/>
      <c r="AVZ39" s="123"/>
      <c r="AWA39" s="123"/>
      <c r="AWB39" s="123"/>
      <c r="AWC39" s="123"/>
      <c r="AWD39" s="123"/>
      <c r="AWE39" s="123"/>
      <c r="AWF39" s="123"/>
      <c r="AWG39" s="123"/>
      <c r="AWH39" s="123"/>
      <c r="AWI39" s="123"/>
      <c r="AWJ39" s="123"/>
      <c r="AWK39" s="123"/>
      <c r="AWL39" s="123"/>
      <c r="AWM39" s="123"/>
      <c r="AWN39" s="123"/>
      <c r="AWO39" s="123"/>
      <c r="AWP39" s="123"/>
      <c r="AWQ39" s="123"/>
      <c r="AWR39" s="123"/>
      <c r="AWS39" s="123"/>
      <c r="AWT39" s="123"/>
      <c r="AWU39" s="123"/>
      <c r="AWV39" s="123"/>
      <c r="AWW39" s="123"/>
      <c r="AWX39" s="123"/>
      <c r="AWY39" s="123"/>
      <c r="AWZ39" s="123"/>
      <c r="AXA39" s="123"/>
      <c r="AXB39" s="123"/>
      <c r="AXC39" s="123"/>
      <c r="AXD39" s="123"/>
      <c r="AXE39" s="123"/>
      <c r="AXF39" s="123"/>
      <c r="AXG39" s="123"/>
      <c r="AXH39" s="123"/>
      <c r="AXI39" s="123"/>
      <c r="AXJ39" s="123"/>
      <c r="AXK39" s="123"/>
      <c r="AXL39" s="123"/>
      <c r="AXM39" s="123"/>
      <c r="AXN39" s="123"/>
      <c r="AXO39" s="123"/>
      <c r="AXP39" s="123"/>
      <c r="AXQ39" s="123"/>
      <c r="AXR39" s="123"/>
      <c r="AXS39" s="123"/>
      <c r="AXT39" s="123"/>
      <c r="AXU39" s="123"/>
      <c r="AXV39" s="123"/>
      <c r="AXW39" s="123"/>
      <c r="AXX39" s="123"/>
      <c r="AXY39" s="123"/>
      <c r="AXZ39" s="123"/>
      <c r="AYA39" s="123"/>
      <c r="AYB39" s="123"/>
      <c r="AYC39" s="123"/>
      <c r="AYD39" s="123"/>
      <c r="AYE39" s="123"/>
      <c r="AYF39" s="123"/>
      <c r="AYG39" s="123"/>
      <c r="AYH39" s="123"/>
      <c r="AYI39" s="123"/>
      <c r="AYJ39" s="123"/>
      <c r="AYK39" s="123"/>
      <c r="AYL39" s="123"/>
      <c r="AYM39" s="123"/>
      <c r="AYN39" s="123"/>
      <c r="AYO39" s="123"/>
      <c r="AYP39" s="123"/>
      <c r="AYQ39" s="123"/>
      <c r="AYR39" s="123"/>
      <c r="AYS39" s="123"/>
      <c r="AYT39" s="123"/>
      <c r="AYU39" s="123"/>
      <c r="AYV39" s="123"/>
      <c r="AYW39" s="123"/>
      <c r="AYX39" s="123"/>
      <c r="AYY39" s="123"/>
      <c r="AYZ39" s="123"/>
      <c r="AZA39" s="123"/>
      <c r="AZB39" s="123"/>
      <c r="AZC39" s="123"/>
      <c r="AZD39" s="123"/>
      <c r="AZE39" s="123"/>
      <c r="AZF39" s="123"/>
      <c r="AZG39" s="123"/>
      <c r="AZH39" s="123"/>
      <c r="AZI39" s="123"/>
      <c r="AZJ39" s="123"/>
      <c r="AZK39" s="123"/>
      <c r="AZL39" s="123"/>
      <c r="AZM39" s="123"/>
      <c r="AZN39" s="123"/>
      <c r="AZO39" s="123"/>
      <c r="AZP39" s="123"/>
      <c r="AZQ39" s="123"/>
      <c r="AZR39" s="123"/>
      <c r="AZS39" s="123"/>
      <c r="AZT39" s="123"/>
      <c r="AZU39" s="123"/>
      <c r="AZV39" s="123"/>
      <c r="AZW39" s="123"/>
      <c r="AZX39" s="123"/>
      <c r="AZY39" s="123"/>
      <c r="AZZ39" s="123"/>
      <c r="BAA39" s="123"/>
      <c r="BAB39" s="123"/>
      <c r="BAC39" s="123"/>
      <c r="BAD39" s="123"/>
      <c r="BAE39" s="123"/>
      <c r="BAF39" s="123"/>
      <c r="BAG39" s="123"/>
      <c r="BAH39" s="123"/>
      <c r="BAI39" s="123"/>
      <c r="BAJ39" s="123"/>
      <c r="BAK39" s="123"/>
      <c r="BAL39" s="123"/>
      <c r="BAM39" s="123"/>
      <c r="BAN39" s="123"/>
      <c r="BAO39" s="123"/>
      <c r="BAP39" s="123"/>
      <c r="BAQ39" s="123"/>
      <c r="BAR39" s="123"/>
      <c r="BAS39" s="123"/>
      <c r="BAT39" s="123"/>
      <c r="BAU39" s="123"/>
      <c r="BAV39" s="123"/>
      <c r="BAW39" s="123"/>
      <c r="BAX39" s="123"/>
      <c r="BAY39" s="123"/>
      <c r="BAZ39" s="123"/>
      <c r="BBA39" s="123"/>
      <c r="BBB39" s="123"/>
      <c r="BBC39" s="123"/>
      <c r="BBD39" s="123"/>
      <c r="BBE39" s="123"/>
      <c r="BBF39" s="123"/>
      <c r="BBG39" s="123"/>
      <c r="BBH39" s="123"/>
      <c r="BBI39" s="123"/>
      <c r="BBJ39" s="123"/>
      <c r="BBK39" s="123"/>
      <c r="BBL39" s="123"/>
      <c r="BBM39" s="123"/>
      <c r="BBN39" s="123"/>
      <c r="BBO39" s="123"/>
      <c r="BBP39" s="123"/>
      <c r="BBQ39" s="123"/>
      <c r="BBR39" s="123"/>
      <c r="BBS39" s="123"/>
      <c r="BBT39" s="123"/>
      <c r="BBU39" s="123"/>
      <c r="BBV39" s="123"/>
      <c r="BBW39" s="123"/>
      <c r="BBX39" s="123"/>
      <c r="BBY39" s="123"/>
      <c r="BBZ39" s="123"/>
      <c r="BCA39" s="123"/>
      <c r="BCB39" s="123"/>
      <c r="BCC39" s="123"/>
      <c r="BCD39" s="123"/>
      <c r="BCE39" s="123"/>
      <c r="BCF39" s="123"/>
      <c r="BCG39" s="123"/>
      <c r="BCH39" s="123"/>
      <c r="BCI39" s="123"/>
      <c r="BCJ39" s="123"/>
      <c r="BCK39" s="123"/>
      <c r="BCL39" s="123"/>
      <c r="BCM39" s="123"/>
      <c r="BCN39" s="123"/>
      <c r="BCO39" s="123"/>
      <c r="BCP39" s="123"/>
      <c r="BCQ39" s="123"/>
      <c r="BCR39" s="123"/>
      <c r="BCS39" s="123"/>
      <c r="BCT39" s="123"/>
      <c r="BCU39" s="123"/>
      <c r="BCV39" s="123"/>
      <c r="BCW39" s="123"/>
      <c r="BCX39" s="123"/>
      <c r="BCY39" s="123"/>
      <c r="BCZ39" s="123"/>
      <c r="BDA39" s="123"/>
      <c r="BDB39" s="123"/>
      <c r="BDC39" s="123"/>
      <c r="BDD39" s="123"/>
      <c r="BDE39" s="123"/>
      <c r="BDF39" s="123"/>
      <c r="BDG39" s="123"/>
      <c r="BDH39" s="123"/>
      <c r="BDI39" s="123"/>
      <c r="BDJ39" s="123"/>
      <c r="BDK39" s="123"/>
      <c r="BDL39" s="123"/>
      <c r="BDM39" s="123"/>
      <c r="BDN39" s="123"/>
      <c r="BDO39" s="123"/>
      <c r="BDP39" s="123"/>
      <c r="BDQ39" s="123"/>
      <c r="BDR39" s="123"/>
      <c r="BDS39" s="123"/>
      <c r="BDT39" s="123"/>
      <c r="BDU39" s="123"/>
      <c r="BDV39" s="123"/>
      <c r="BDW39" s="123"/>
      <c r="BDX39" s="123"/>
      <c r="BDY39" s="123"/>
      <c r="BDZ39" s="123"/>
      <c r="BEA39" s="123"/>
      <c r="BEB39" s="123"/>
      <c r="BEC39" s="123"/>
      <c r="BED39" s="123"/>
      <c r="BEE39" s="123"/>
      <c r="BEF39" s="123"/>
      <c r="BEG39" s="123"/>
      <c r="BEH39" s="123"/>
      <c r="BEI39" s="123"/>
      <c r="BEJ39" s="123"/>
      <c r="BEK39" s="123"/>
      <c r="BEL39" s="123"/>
      <c r="BEM39" s="123"/>
      <c r="BEN39" s="123"/>
      <c r="BEO39" s="123"/>
      <c r="BEP39" s="123"/>
      <c r="BEQ39" s="123"/>
      <c r="BER39" s="123"/>
      <c r="BES39" s="123"/>
      <c r="BET39" s="123"/>
      <c r="BEU39" s="123"/>
      <c r="BEV39" s="123"/>
      <c r="BEW39" s="123"/>
      <c r="BEX39" s="123"/>
      <c r="BEY39" s="123"/>
      <c r="BEZ39" s="123"/>
      <c r="BFA39" s="123"/>
      <c r="BFB39" s="123"/>
      <c r="BFC39" s="123"/>
      <c r="BFD39" s="123"/>
      <c r="BFE39" s="123"/>
      <c r="BFF39" s="123"/>
      <c r="BFG39" s="123"/>
      <c r="BFH39" s="123"/>
      <c r="BFI39" s="123"/>
      <c r="BFJ39" s="123"/>
      <c r="BFK39" s="123"/>
      <c r="BFL39" s="123"/>
      <c r="BFM39" s="123"/>
      <c r="BFN39" s="123"/>
      <c r="BFO39" s="123"/>
      <c r="BFP39" s="123"/>
      <c r="BFQ39" s="123"/>
      <c r="BFR39" s="123"/>
      <c r="BFS39" s="123"/>
      <c r="BFT39" s="123"/>
      <c r="BFU39" s="123"/>
      <c r="BFV39" s="123"/>
      <c r="BFW39" s="123"/>
      <c r="BFX39" s="123"/>
      <c r="BFY39" s="123"/>
      <c r="BFZ39" s="123"/>
      <c r="BGA39" s="123"/>
      <c r="BGB39" s="123"/>
      <c r="BGC39" s="123"/>
      <c r="BGD39" s="123"/>
      <c r="BGE39" s="123"/>
      <c r="BGF39" s="123"/>
      <c r="BGG39" s="123"/>
      <c r="BGH39" s="123"/>
      <c r="BGI39" s="123"/>
      <c r="BGJ39" s="123"/>
      <c r="BGK39" s="123"/>
      <c r="BGL39" s="123"/>
      <c r="BGM39" s="123"/>
      <c r="BGN39" s="123"/>
      <c r="BGO39" s="123"/>
      <c r="BGP39" s="123"/>
      <c r="BGQ39" s="123"/>
      <c r="BGR39" s="123"/>
      <c r="BGS39" s="123"/>
      <c r="BGT39" s="123"/>
      <c r="BGU39" s="123"/>
      <c r="BGV39" s="123"/>
      <c r="BGW39" s="123"/>
      <c r="BGX39" s="123"/>
      <c r="BGY39" s="123"/>
      <c r="BGZ39" s="123"/>
      <c r="BHA39" s="123"/>
      <c r="BHB39" s="123"/>
      <c r="BHC39" s="123"/>
      <c r="BHD39" s="123"/>
      <c r="BHE39" s="123"/>
      <c r="BHF39" s="123"/>
      <c r="BHG39" s="123"/>
      <c r="BHH39" s="123"/>
      <c r="BHI39" s="123"/>
      <c r="BHJ39" s="123"/>
      <c r="BHK39" s="123"/>
      <c r="BHL39" s="123"/>
      <c r="BHM39" s="123"/>
      <c r="BHN39" s="123"/>
      <c r="BHO39" s="123"/>
      <c r="BHP39" s="123"/>
      <c r="BHQ39" s="123"/>
      <c r="BHR39" s="123"/>
      <c r="BHS39" s="123"/>
      <c r="BHT39" s="123"/>
      <c r="BHU39" s="123"/>
      <c r="BHV39" s="123"/>
      <c r="BHW39" s="123"/>
      <c r="BHX39" s="123"/>
      <c r="BHY39" s="123"/>
      <c r="BHZ39" s="123"/>
      <c r="BIA39" s="123"/>
      <c r="BIB39" s="123"/>
      <c r="BIC39" s="123"/>
      <c r="BID39" s="123"/>
      <c r="BIE39" s="123"/>
      <c r="BIF39" s="123"/>
      <c r="BIG39" s="123"/>
      <c r="BIH39" s="123"/>
      <c r="BII39" s="123"/>
      <c r="BIJ39" s="123"/>
      <c r="BIK39" s="123"/>
      <c r="BIL39" s="123"/>
      <c r="BIM39" s="123"/>
      <c r="BIN39" s="123"/>
      <c r="BIO39" s="123"/>
      <c r="BIP39" s="123"/>
      <c r="BIQ39" s="123"/>
      <c r="BIR39" s="123"/>
      <c r="BIS39" s="123"/>
      <c r="BIT39" s="123"/>
      <c r="BIU39" s="123"/>
      <c r="BIV39" s="123"/>
      <c r="BIW39" s="123"/>
      <c r="BIX39" s="123"/>
      <c r="BIY39" s="123"/>
      <c r="BIZ39" s="123"/>
      <c r="BJA39" s="123"/>
      <c r="BJB39" s="123"/>
      <c r="BJC39" s="123"/>
      <c r="BJD39" s="123"/>
      <c r="BJE39" s="123"/>
      <c r="BJF39" s="123"/>
      <c r="BJG39" s="123"/>
      <c r="BJH39" s="123"/>
      <c r="BJI39" s="123"/>
      <c r="BJJ39" s="123"/>
      <c r="BJK39" s="123"/>
      <c r="BJL39" s="123"/>
      <c r="BJM39" s="123"/>
      <c r="BJN39" s="123"/>
      <c r="BJO39" s="123"/>
      <c r="BJP39" s="123"/>
      <c r="BJQ39" s="123"/>
      <c r="BJR39" s="123"/>
      <c r="BJS39" s="123"/>
      <c r="BJT39" s="123"/>
      <c r="BJU39" s="123"/>
      <c r="BJV39" s="123"/>
      <c r="BJW39" s="123"/>
      <c r="BJX39" s="123"/>
      <c r="BJY39" s="123"/>
      <c r="BJZ39" s="123"/>
      <c r="BKA39" s="123"/>
      <c r="BKB39" s="123"/>
      <c r="BKC39" s="123"/>
      <c r="BKD39" s="123"/>
      <c r="BKE39" s="123"/>
      <c r="BKF39" s="123"/>
      <c r="BKG39" s="123"/>
      <c r="BKH39" s="123"/>
      <c r="BKI39" s="123"/>
      <c r="BKJ39" s="123"/>
      <c r="BKK39" s="123"/>
      <c r="BKL39" s="123"/>
      <c r="BKM39" s="123"/>
      <c r="BKN39" s="123"/>
      <c r="BKO39" s="123"/>
      <c r="BKP39" s="123"/>
      <c r="BKQ39" s="123"/>
      <c r="BKR39" s="123"/>
      <c r="BKS39" s="123"/>
      <c r="BKT39" s="123"/>
      <c r="BKU39" s="123"/>
      <c r="BKV39" s="123"/>
      <c r="BKW39" s="123"/>
      <c r="BKX39" s="123"/>
      <c r="BKY39" s="123"/>
      <c r="BKZ39" s="123"/>
      <c r="BLA39" s="123"/>
      <c r="BLB39" s="123"/>
      <c r="BLC39" s="123"/>
      <c r="BLD39" s="123"/>
      <c r="BLE39" s="123"/>
      <c r="BLF39" s="123"/>
      <c r="BLG39" s="123"/>
      <c r="BLH39" s="123"/>
      <c r="BLI39" s="123"/>
      <c r="BLJ39" s="123"/>
      <c r="BLK39" s="123"/>
      <c r="BLL39" s="123"/>
      <c r="BLM39" s="123"/>
      <c r="BLN39" s="123"/>
      <c r="BLO39" s="123"/>
      <c r="BLP39" s="123"/>
      <c r="BLQ39" s="123"/>
      <c r="BLR39" s="123"/>
      <c r="BLS39" s="123"/>
      <c r="BLT39" s="123"/>
      <c r="BLU39" s="123"/>
      <c r="BLV39" s="123"/>
      <c r="BLW39" s="123"/>
      <c r="BLX39" s="123"/>
      <c r="BLY39" s="123"/>
      <c r="BLZ39" s="123"/>
      <c r="BMA39" s="123"/>
      <c r="BMB39" s="123"/>
      <c r="BMC39" s="123"/>
      <c r="BMD39" s="123"/>
      <c r="BME39" s="123"/>
      <c r="BMF39" s="123"/>
      <c r="BMG39" s="123"/>
      <c r="BMH39" s="123"/>
      <c r="BMI39" s="123"/>
      <c r="BMJ39" s="123"/>
      <c r="BMK39" s="123"/>
      <c r="BML39" s="123"/>
      <c r="BMM39" s="123"/>
      <c r="BMN39" s="123"/>
      <c r="BMO39" s="123"/>
      <c r="BMP39" s="123"/>
      <c r="BMQ39" s="123"/>
      <c r="BMR39" s="123"/>
      <c r="BMS39" s="123"/>
      <c r="BMT39" s="123"/>
      <c r="BMU39" s="123"/>
      <c r="BMV39" s="123"/>
      <c r="BMW39" s="123"/>
      <c r="BMX39" s="123"/>
      <c r="BMY39" s="123"/>
      <c r="BMZ39" s="123"/>
      <c r="BNA39" s="123"/>
      <c r="BNB39" s="123"/>
      <c r="BNC39" s="123"/>
      <c r="BND39" s="123"/>
      <c r="BNE39" s="123"/>
      <c r="BNF39" s="123"/>
      <c r="BNG39" s="123"/>
      <c r="BNH39" s="123"/>
      <c r="BNI39" s="123"/>
      <c r="BNJ39" s="123"/>
      <c r="BNK39" s="123"/>
      <c r="BNL39" s="123"/>
      <c r="BNM39" s="123"/>
      <c r="BNN39" s="123"/>
      <c r="BNO39" s="123"/>
      <c r="BNP39" s="123"/>
      <c r="BNQ39" s="123"/>
      <c r="BNR39" s="123"/>
      <c r="BNS39" s="123"/>
      <c r="BNT39" s="123"/>
      <c r="BNU39" s="123"/>
      <c r="BNV39" s="123"/>
      <c r="BNW39" s="123"/>
      <c r="BNX39" s="123"/>
      <c r="BNY39" s="123"/>
      <c r="BNZ39" s="123"/>
      <c r="BOA39" s="123"/>
      <c r="BOB39" s="123"/>
      <c r="BOC39" s="123"/>
      <c r="BOD39" s="123"/>
      <c r="BOE39" s="123"/>
      <c r="BOF39" s="123"/>
      <c r="BOG39" s="123"/>
      <c r="BOH39" s="123"/>
      <c r="BOI39" s="123"/>
      <c r="BOJ39" s="123"/>
      <c r="BOK39" s="123"/>
      <c r="BOL39" s="123"/>
      <c r="BOM39" s="123"/>
      <c r="BON39" s="123"/>
      <c r="BOO39" s="123"/>
      <c r="BOP39" s="123"/>
      <c r="BOQ39" s="123"/>
      <c r="BOR39" s="123"/>
      <c r="BOS39" s="123"/>
      <c r="BOT39" s="123"/>
      <c r="BOU39" s="123"/>
      <c r="BOV39" s="123"/>
      <c r="BOW39" s="123"/>
      <c r="BOX39" s="123"/>
      <c r="BOY39" s="123"/>
      <c r="BOZ39" s="123"/>
      <c r="BPA39" s="123"/>
      <c r="BPB39" s="123"/>
      <c r="BPC39" s="123"/>
      <c r="BPD39" s="123"/>
      <c r="BPE39" s="123"/>
      <c r="BPF39" s="123"/>
      <c r="BPG39" s="123"/>
      <c r="BPH39" s="123"/>
      <c r="BPI39" s="123"/>
      <c r="BPJ39" s="123"/>
      <c r="BPK39" s="123"/>
      <c r="BPL39" s="123"/>
      <c r="BPM39" s="123"/>
      <c r="BPN39" s="123"/>
      <c r="BPO39" s="123"/>
      <c r="BPP39" s="123"/>
      <c r="BPQ39" s="123"/>
      <c r="BPR39" s="123"/>
      <c r="BPS39" s="123"/>
      <c r="BPT39" s="123"/>
      <c r="BPU39" s="123"/>
      <c r="BPV39" s="123"/>
      <c r="BPW39" s="123"/>
      <c r="BPX39" s="123"/>
      <c r="BPY39" s="123"/>
      <c r="BPZ39" s="123"/>
      <c r="BQA39" s="123"/>
      <c r="BQB39" s="123"/>
      <c r="BQC39" s="123"/>
      <c r="BQD39" s="123"/>
      <c r="BQE39" s="123"/>
      <c r="BQF39" s="123"/>
      <c r="BQG39" s="123"/>
      <c r="BQH39" s="123"/>
      <c r="BQI39" s="123"/>
      <c r="BQJ39" s="123"/>
      <c r="BQK39" s="123"/>
      <c r="BQL39" s="123"/>
      <c r="BQM39" s="123"/>
      <c r="BQN39" s="123"/>
      <c r="BQO39" s="123"/>
      <c r="BQP39" s="123"/>
      <c r="BQQ39" s="123"/>
      <c r="BQR39" s="123"/>
      <c r="BQS39" s="123"/>
      <c r="BQT39" s="123"/>
      <c r="BQU39" s="123"/>
      <c r="BQV39" s="123"/>
      <c r="BQW39" s="123"/>
      <c r="BQX39" s="123"/>
      <c r="BQY39" s="123"/>
      <c r="BQZ39" s="123"/>
      <c r="BRA39" s="123"/>
      <c r="BRB39" s="123"/>
      <c r="BRC39" s="123"/>
      <c r="BRD39" s="123"/>
      <c r="BRE39" s="123"/>
      <c r="BRF39" s="123"/>
      <c r="BRG39" s="123"/>
      <c r="BRH39" s="123"/>
      <c r="BRI39" s="123"/>
      <c r="BRJ39" s="123"/>
      <c r="BRK39" s="123"/>
      <c r="BRL39" s="123"/>
      <c r="BRM39" s="123"/>
      <c r="BRN39" s="123"/>
      <c r="BRO39" s="123"/>
      <c r="BRP39" s="123"/>
      <c r="BRQ39" s="123"/>
      <c r="BRR39" s="123"/>
      <c r="BRS39" s="123"/>
      <c r="BRT39" s="123"/>
      <c r="BRU39" s="123"/>
      <c r="BRV39" s="123"/>
      <c r="BRW39" s="123"/>
      <c r="BRX39" s="123"/>
      <c r="BRY39" s="123"/>
      <c r="BRZ39" s="123"/>
      <c r="BSA39" s="123"/>
      <c r="BSB39" s="123"/>
      <c r="BSC39" s="123"/>
      <c r="BSD39" s="123"/>
      <c r="BSE39" s="123"/>
      <c r="BSF39" s="123"/>
      <c r="BSG39" s="123"/>
      <c r="BSH39" s="123"/>
      <c r="BSI39" s="123"/>
      <c r="BSJ39" s="123"/>
      <c r="BSK39" s="123"/>
      <c r="BSL39" s="123"/>
      <c r="BSM39" s="123"/>
      <c r="BSN39" s="123"/>
      <c r="BSO39" s="123"/>
      <c r="BSP39" s="123"/>
      <c r="BSQ39" s="123"/>
      <c r="BSR39" s="123"/>
      <c r="BSS39" s="123"/>
      <c r="BST39" s="123"/>
      <c r="BSU39" s="123"/>
      <c r="BSV39" s="123"/>
      <c r="BSW39" s="123"/>
      <c r="BSX39" s="123"/>
      <c r="BSY39" s="123"/>
      <c r="BSZ39" s="123"/>
      <c r="BTA39" s="123"/>
      <c r="BTB39" s="123"/>
      <c r="BTC39" s="123"/>
      <c r="BTD39" s="123"/>
      <c r="BTE39" s="123"/>
      <c r="BTF39" s="123"/>
      <c r="BTG39" s="123"/>
      <c r="BTH39" s="123"/>
      <c r="BTI39" s="123"/>
      <c r="BTJ39" s="123"/>
      <c r="BTK39" s="123"/>
      <c r="BTL39" s="123"/>
      <c r="BTM39" s="123"/>
      <c r="BTN39" s="123"/>
      <c r="BTO39" s="123"/>
      <c r="BTP39" s="123"/>
      <c r="BTQ39" s="123"/>
      <c r="BTR39" s="123"/>
      <c r="BTS39" s="123"/>
      <c r="BTT39" s="123"/>
      <c r="BTU39" s="123"/>
      <c r="BTV39" s="123"/>
      <c r="BTW39" s="123"/>
      <c r="BTX39" s="123"/>
      <c r="BTY39" s="123"/>
      <c r="BTZ39" s="123"/>
      <c r="BUA39" s="123"/>
      <c r="BUB39" s="123"/>
      <c r="BUC39" s="123"/>
      <c r="BUD39" s="123"/>
      <c r="BUE39" s="123"/>
      <c r="BUF39" s="123"/>
      <c r="BUG39" s="123"/>
      <c r="BUH39" s="123"/>
      <c r="BUI39" s="123"/>
      <c r="BUJ39" s="123"/>
      <c r="BUK39" s="123"/>
      <c r="BUL39" s="123"/>
      <c r="BUM39" s="123"/>
      <c r="BUN39" s="123"/>
      <c r="BUO39" s="123"/>
      <c r="BUP39" s="123"/>
      <c r="BUQ39" s="123"/>
    </row>
    <row r="40" spans="1:1915" s="154" customFormat="1" x14ac:dyDescent="0.2">
      <c r="A40" s="146" t="s">
        <v>1393</v>
      </c>
      <c r="B40" s="146" t="s">
        <v>1391</v>
      </c>
      <c r="C40" s="147">
        <v>18.309999999999999</v>
      </c>
      <c r="D40" s="148">
        <v>5.8850100000000003</v>
      </c>
      <c r="E40" s="148">
        <v>5.8850100000000003</v>
      </c>
      <c r="F40" s="147">
        <v>1</v>
      </c>
      <c r="G40" s="148">
        <f t="shared" si="0"/>
        <v>5.8850100000000003</v>
      </c>
      <c r="H40" s="147">
        <v>1.75</v>
      </c>
      <c r="I40" s="148">
        <f t="shared" si="1"/>
        <v>10.298769999999999</v>
      </c>
      <c r="J40" s="149" t="s">
        <v>1268</v>
      </c>
      <c r="K40" s="146" t="s">
        <v>1270</v>
      </c>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3"/>
      <c r="BS40" s="123"/>
      <c r="BT40" s="123"/>
      <c r="BU40" s="123"/>
      <c r="BV40" s="123"/>
      <c r="BW40" s="123"/>
      <c r="BX40" s="123"/>
      <c r="BY40" s="123"/>
      <c r="BZ40" s="123"/>
      <c r="CA40" s="123"/>
      <c r="CB40" s="123"/>
      <c r="CC40" s="123"/>
      <c r="CD40" s="123"/>
      <c r="CE40" s="123"/>
      <c r="CF40" s="123"/>
      <c r="CG40" s="123"/>
      <c r="CH40" s="123"/>
      <c r="CI40" s="123"/>
      <c r="CJ40" s="123"/>
      <c r="CK40" s="123"/>
      <c r="CL40" s="123"/>
      <c r="CM40" s="123"/>
      <c r="CN40" s="123"/>
      <c r="CO40" s="123"/>
      <c r="CP40" s="123"/>
      <c r="CQ40" s="123"/>
      <c r="CR40" s="123"/>
      <c r="CS40" s="123"/>
      <c r="CT40" s="123"/>
      <c r="CU40" s="123"/>
      <c r="CV40" s="123"/>
      <c r="CW40" s="123"/>
      <c r="CX40" s="123"/>
      <c r="CY40" s="123"/>
      <c r="CZ40" s="123"/>
      <c r="DA40" s="123"/>
      <c r="DB40" s="123"/>
      <c r="DC40" s="123"/>
      <c r="DD40" s="123"/>
      <c r="DE40" s="123"/>
      <c r="DF40" s="123"/>
      <c r="DG40" s="123"/>
      <c r="DH40" s="123"/>
      <c r="DI40" s="123"/>
      <c r="DJ40" s="123"/>
      <c r="DK40" s="123"/>
      <c r="DL40" s="123"/>
      <c r="DM40" s="123"/>
      <c r="DN40" s="123"/>
      <c r="DO40" s="123"/>
      <c r="DP40" s="123"/>
      <c r="DQ40" s="123"/>
      <c r="DR40" s="123"/>
      <c r="DS40" s="123"/>
      <c r="DT40" s="123"/>
      <c r="DU40" s="123"/>
      <c r="DV40" s="123"/>
      <c r="DW40" s="123"/>
      <c r="DX40" s="123"/>
      <c r="DY40" s="123"/>
      <c r="DZ40" s="123"/>
      <c r="EA40" s="123"/>
      <c r="EB40" s="123"/>
      <c r="EC40" s="123"/>
      <c r="ED40" s="123"/>
      <c r="EE40" s="123"/>
      <c r="EF40" s="123"/>
      <c r="EG40" s="123"/>
      <c r="EH40" s="123"/>
      <c r="EI40" s="123"/>
      <c r="EJ40" s="123"/>
      <c r="EK40" s="123"/>
      <c r="EL40" s="123"/>
      <c r="EM40" s="123"/>
      <c r="EN40" s="123"/>
      <c r="EO40" s="123"/>
      <c r="EP40" s="123"/>
      <c r="EQ40" s="123"/>
      <c r="ER40" s="123"/>
      <c r="ES40" s="123"/>
      <c r="ET40" s="123"/>
      <c r="EU40" s="123"/>
      <c r="EV40" s="123"/>
      <c r="EW40" s="123"/>
      <c r="EX40" s="123"/>
      <c r="EY40" s="123"/>
      <c r="EZ40" s="123"/>
      <c r="FA40" s="123"/>
      <c r="FB40" s="123"/>
      <c r="FC40" s="123"/>
      <c r="FD40" s="123"/>
      <c r="FE40" s="123"/>
      <c r="FF40" s="123"/>
      <c r="FG40" s="123"/>
      <c r="FH40" s="123"/>
      <c r="FI40" s="123"/>
      <c r="FJ40" s="123"/>
      <c r="FK40" s="123"/>
      <c r="FL40" s="123"/>
      <c r="FM40" s="123"/>
      <c r="FN40" s="123"/>
      <c r="FO40" s="123"/>
      <c r="FP40" s="123"/>
      <c r="FQ40" s="123"/>
      <c r="FR40" s="123"/>
      <c r="FS40" s="123"/>
      <c r="FT40" s="123"/>
      <c r="FU40" s="123"/>
      <c r="FV40" s="123"/>
      <c r="FW40" s="123"/>
      <c r="FX40" s="123"/>
      <c r="FY40" s="123"/>
      <c r="FZ40" s="123"/>
      <c r="GA40" s="123"/>
      <c r="GB40" s="123"/>
      <c r="GC40" s="123"/>
      <c r="GD40" s="123"/>
      <c r="GE40" s="123"/>
      <c r="GF40" s="123"/>
      <c r="GG40" s="123"/>
      <c r="GH40" s="123"/>
      <c r="GI40" s="123"/>
      <c r="GJ40" s="123"/>
      <c r="GK40" s="123"/>
      <c r="GL40" s="123"/>
      <c r="GM40" s="123"/>
      <c r="GN40" s="123"/>
      <c r="GO40" s="123"/>
      <c r="GP40" s="123"/>
      <c r="GQ40" s="123"/>
      <c r="GR40" s="123"/>
      <c r="GS40" s="123"/>
      <c r="GT40" s="123"/>
      <c r="GU40" s="123"/>
      <c r="GV40" s="123"/>
      <c r="GW40" s="123"/>
      <c r="GX40" s="123"/>
      <c r="GY40" s="123"/>
      <c r="GZ40" s="123"/>
      <c r="HA40" s="123"/>
      <c r="HB40" s="123"/>
      <c r="HC40" s="123"/>
      <c r="HD40" s="123"/>
      <c r="HE40" s="123"/>
      <c r="HF40" s="123"/>
      <c r="HG40" s="123"/>
      <c r="HH40" s="123"/>
      <c r="HI40" s="123"/>
      <c r="HJ40" s="123"/>
      <c r="HK40" s="123"/>
      <c r="HL40" s="123"/>
      <c r="HM40" s="123"/>
      <c r="HN40" s="123"/>
      <c r="HO40" s="123"/>
      <c r="HP40" s="123"/>
      <c r="HQ40" s="123"/>
      <c r="HR40" s="123"/>
      <c r="HS40" s="123"/>
      <c r="HT40" s="123"/>
      <c r="HU40" s="123"/>
      <c r="HV40" s="123"/>
      <c r="HW40" s="123"/>
      <c r="HX40" s="123"/>
      <c r="HY40" s="123"/>
      <c r="HZ40" s="123"/>
      <c r="IA40" s="123"/>
      <c r="IB40" s="123"/>
      <c r="IC40" s="123"/>
      <c r="ID40" s="123"/>
      <c r="IE40" s="123"/>
      <c r="IF40" s="123"/>
      <c r="IG40" s="123"/>
      <c r="IH40" s="123"/>
      <c r="II40" s="123"/>
      <c r="IJ40" s="123"/>
      <c r="IK40" s="123"/>
      <c r="IL40" s="123"/>
      <c r="IM40" s="123"/>
      <c r="IN40" s="123"/>
      <c r="IO40" s="123"/>
      <c r="IP40" s="123"/>
      <c r="IQ40" s="123"/>
      <c r="IR40" s="123"/>
      <c r="IS40" s="123"/>
      <c r="IT40" s="123"/>
      <c r="IU40" s="123"/>
      <c r="IV40" s="123"/>
      <c r="IW40" s="123"/>
      <c r="IX40" s="123"/>
      <c r="IY40" s="123"/>
      <c r="IZ40" s="123"/>
      <c r="JA40" s="123"/>
      <c r="JB40" s="123"/>
      <c r="JC40" s="123"/>
      <c r="JD40" s="123"/>
      <c r="JE40" s="123"/>
      <c r="JF40" s="123"/>
      <c r="JG40" s="123"/>
      <c r="JH40" s="123"/>
      <c r="JI40" s="123"/>
      <c r="JJ40" s="123"/>
      <c r="JK40" s="123"/>
      <c r="JL40" s="123"/>
      <c r="JM40" s="123"/>
      <c r="JN40" s="123"/>
      <c r="JO40" s="123"/>
      <c r="JP40" s="123"/>
      <c r="JQ40" s="123"/>
      <c r="JR40" s="123"/>
      <c r="JS40" s="123"/>
      <c r="JT40" s="123"/>
      <c r="JU40" s="123"/>
      <c r="JV40" s="123"/>
      <c r="JW40" s="123"/>
      <c r="JX40" s="123"/>
      <c r="JY40" s="123"/>
      <c r="JZ40" s="123"/>
      <c r="KA40" s="123"/>
      <c r="KB40" s="123"/>
      <c r="KC40" s="123"/>
      <c r="KD40" s="123"/>
      <c r="KE40" s="123"/>
      <c r="KF40" s="123"/>
      <c r="KG40" s="123"/>
      <c r="KH40" s="123"/>
      <c r="KI40" s="123"/>
      <c r="KJ40" s="123"/>
      <c r="KK40" s="123"/>
      <c r="KL40" s="123"/>
      <c r="KM40" s="123"/>
      <c r="KN40" s="123"/>
      <c r="KO40" s="123"/>
      <c r="KP40" s="123"/>
      <c r="KQ40" s="123"/>
      <c r="KR40" s="123"/>
      <c r="KS40" s="123"/>
      <c r="KT40" s="123"/>
      <c r="KU40" s="123"/>
      <c r="KV40" s="123"/>
      <c r="KW40" s="123"/>
      <c r="KX40" s="123"/>
      <c r="KY40" s="123"/>
      <c r="KZ40" s="123"/>
      <c r="LA40" s="123"/>
      <c r="LB40" s="123"/>
      <c r="LC40" s="123"/>
      <c r="LD40" s="123"/>
      <c r="LE40" s="123"/>
      <c r="LF40" s="123"/>
      <c r="LG40" s="123"/>
      <c r="LH40" s="123"/>
      <c r="LI40" s="123"/>
      <c r="LJ40" s="123"/>
      <c r="LK40" s="123"/>
      <c r="LL40" s="123"/>
      <c r="LM40" s="123"/>
      <c r="LN40" s="123"/>
      <c r="LO40" s="123"/>
      <c r="LP40" s="123"/>
      <c r="LQ40" s="123"/>
      <c r="LR40" s="123"/>
      <c r="LS40" s="123"/>
      <c r="LT40" s="123"/>
      <c r="LU40" s="123"/>
      <c r="LV40" s="123"/>
      <c r="LW40" s="123"/>
      <c r="LX40" s="123"/>
      <c r="LY40" s="123"/>
      <c r="LZ40" s="123"/>
      <c r="MA40" s="123"/>
      <c r="MB40" s="123"/>
      <c r="MC40" s="123"/>
      <c r="MD40" s="123"/>
      <c r="ME40" s="123"/>
      <c r="MF40" s="123"/>
      <c r="MG40" s="123"/>
      <c r="MH40" s="123"/>
      <c r="MI40" s="123"/>
      <c r="MJ40" s="123"/>
      <c r="MK40" s="123"/>
      <c r="ML40" s="123"/>
      <c r="MM40" s="123"/>
      <c r="MN40" s="123"/>
      <c r="MO40" s="123"/>
      <c r="MP40" s="123"/>
      <c r="MQ40" s="123"/>
      <c r="MR40" s="123"/>
      <c r="MS40" s="123"/>
      <c r="MT40" s="123"/>
      <c r="MU40" s="123"/>
      <c r="MV40" s="123"/>
      <c r="MW40" s="123"/>
      <c r="MX40" s="123"/>
      <c r="MY40" s="123"/>
      <c r="MZ40" s="123"/>
      <c r="NA40" s="123"/>
      <c r="NB40" s="123"/>
      <c r="NC40" s="123"/>
      <c r="ND40" s="123"/>
      <c r="NE40" s="123"/>
      <c r="NF40" s="123"/>
      <c r="NG40" s="123"/>
      <c r="NH40" s="123"/>
      <c r="NI40" s="123"/>
      <c r="NJ40" s="123"/>
      <c r="NK40" s="123"/>
      <c r="NL40" s="123"/>
      <c r="NM40" s="123"/>
      <c r="NN40" s="123"/>
      <c r="NO40" s="123"/>
      <c r="NP40" s="123"/>
      <c r="NQ40" s="123"/>
      <c r="NR40" s="123"/>
      <c r="NS40" s="123"/>
      <c r="NT40" s="123"/>
      <c r="NU40" s="123"/>
      <c r="NV40" s="123"/>
      <c r="NW40" s="123"/>
      <c r="NX40" s="123"/>
      <c r="NY40" s="123"/>
      <c r="NZ40" s="123"/>
      <c r="OA40" s="123"/>
      <c r="OB40" s="123"/>
      <c r="OC40" s="123"/>
      <c r="OD40" s="123"/>
      <c r="OE40" s="123"/>
      <c r="OF40" s="123"/>
      <c r="OG40" s="123"/>
      <c r="OH40" s="123"/>
      <c r="OI40" s="123"/>
      <c r="OJ40" s="123"/>
      <c r="OK40" s="123"/>
      <c r="OL40" s="123"/>
      <c r="OM40" s="123"/>
      <c r="ON40" s="123"/>
      <c r="OO40" s="123"/>
      <c r="OP40" s="123"/>
      <c r="OQ40" s="123"/>
      <c r="OR40" s="123"/>
      <c r="OS40" s="123"/>
      <c r="OT40" s="123"/>
      <c r="OU40" s="123"/>
      <c r="OV40" s="123"/>
      <c r="OW40" s="123"/>
      <c r="OX40" s="123"/>
      <c r="OY40" s="123"/>
      <c r="OZ40" s="123"/>
      <c r="PA40" s="123"/>
      <c r="PB40" s="123"/>
      <c r="PC40" s="123"/>
      <c r="PD40" s="123"/>
      <c r="PE40" s="123"/>
      <c r="PF40" s="123"/>
      <c r="PG40" s="123"/>
      <c r="PH40" s="123"/>
      <c r="PI40" s="123"/>
      <c r="PJ40" s="123"/>
      <c r="PK40" s="123"/>
      <c r="PL40" s="123"/>
      <c r="PM40" s="123"/>
      <c r="PN40" s="123"/>
      <c r="PO40" s="123"/>
      <c r="PP40" s="123"/>
      <c r="PQ40" s="123"/>
      <c r="PR40" s="123"/>
      <c r="PS40" s="123"/>
      <c r="PT40" s="123"/>
      <c r="PU40" s="123"/>
      <c r="PV40" s="123"/>
      <c r="PW40" s="123"/>
      <c r="PX40" s="123"/>
      <c r="PY40" s="123"/>
      <c r="PZ40" s="123"/>
      <c r="QA40" s="123"/>
      <c r="QB40" s="123"/>
      <c r="QC40" s="123"/>
      <c r="QD40" s="123"/>
      <c r="QE40" s="123"/>
      <c r="QF40" s="123"/>
      <c r="QG40" s="123"/>
      <c r="QH40" s="123"/>
      <c r="QI40" s="123"/>
      <c r="QJ40" s="123"/>
      <c r="QK40" s="123"/>
      <c r="QL40" s="123"/>
      <c r="QM40" s="123"/>
      <c r="QN40" s="123"/>
      <c r="QO40" s="123"/>
      <c r="QP40" s="123"/>
      <c r="QQ40" s="123"/>
      <c r="QR40" s="123"/>
      <c r="QS40" s="123"/>
      <c r="QT40" s="123"/>
      <c r="QU40" s="123"/>
      <c r="QV40" s="123"/>
      <c r="QW40" s="123"/>
      <c r="QX40" s="123"/>
      <c r="QY40" s="123"/>
      <c r="QZ40" s="123"/>
      <c r="RA40" s="123"/>
      <c r="RB40" s="123"/>
      <c r="RC40" s="123"/>
      <c r="RD40" s="123"/>
      <c r="RE40" s="123"/>
      <c r="RF40" s="123"/>
      <c r="RG40" s="123"/>
      <c r="RH40" s="123"/>
      <c r="RI40" s="123"/>
      <c r="RJ40" s="123"/>
      <c r="RK40" s="123"/>
      <c r="RL40" s="123"/>
      <c r="RM40" s="123"/>
      <c r="RN40" s="123"/>
      <c r="RO40" s="123"/>
      <c r="RP40" s="123"/>
      <c r="RQ40" s="123"/>
      <c r="RR40" s="123"/>
      <c r="RS40" s="123"/>
      <c r="RT40" s="123"/>
      <c r="RU40" s="123"/>
      <c r="RV40" s="123"/>
      <c r="RW40" s="123"/>
      <c r="RX40" s="123"/>
      <c r="RY40" s="123"/>
      <c r="RZ40" s="123"/>
      <c r="SA40" s="123"/>
      <c r="SB40" s="123"/>
      <c r="SC40" s="123"/>
      <c r="SD40" s="123"/>
      <c r="SE40" s="123"/>
      <c r="SF40" s="123"/>
      <c r="SG40" s="123"/>
      <c r="SH40" s="123"/>
      <c r="SI40" s="123"/>
      <c r="SJ40" s="123"/>
      <c r="SK40" s="123"/>
      <c r="SL40" s="123"/>
      <c r="SM40" s="123"/>
      <c r="SN40" s="123"/>
      <c r="SO40" s="123"/>
      <c r="SP40" s="123"/>
      <c r="SQ40" s="123"/>
      <c r="SR40" s="123"/>
      <c r="SS40" s="123"/>
      <c r="ST40" s="123"/>
      <c r="SU40" s="123"/>
      <c r="SV40" s="123"/>
      <c r="SW40" s="123"/>
      <c r="SX40" s="123"/>
      <c r="SY40" s="123"/>
      <c r="SZ40" s="123"/>
      <c r="TA40" s="123"/>
      <c r="TB40" s="123"/>
      <c r="TC40" s="123"/>
      <c r="TD40" s="123"/>
      <c r="TE40" s="123"/>
      <c r="TF40" s="123"/>
      <c r="TG40" s="123"/>
      <c r="TH40" s="123"/>
      <c r="TI40" s="123"/>
      <c r="TJ40" s="123"/>
      <c r="TK40" s="123"/>
      <c r="TL40" s="123"/>
      <c r="TM40" s="123"/>
      <c r="TN40" s="123"/>
      <c r="TO40" s="123"/>
      <c r="TP40" s="123"/>
      <c r="TQ40" s="123"/>
      <c r="TR40" s="123"/>
      <c r="TS40" s="123"/>
      <c r="TT40" s="123"/>
      <c r="TU40" s="123"/>
      <c r="TV40" s="123"/>
      <c r="TW40" s="123"/>
      <c r="TX40" s="123"/>
      <c r="TY40" s="123"/>
      <c r="TZ40" s="123"/>
      <c r="UA40" s="123"/>
      <c r="UB40" s="123"/>
      <c r="UC40" s="123"/>
      <c r="UD40" s="123"/>
      <c r="UE40" s="123"/>
      <c r="UF40" s="123"/>
      <c r="UG40" s="123"/>
      <c r="UH40" s="123"/>
      <c r="UI40" s="123"/>
      <c r="UJ40" s="123"/>
      <c r="UK40" s="123"/>
      <c r="UL40" s="123"/>
      <c r="UM40" s="123"/>
      <c r="UN40" s="123"/>
      <c r="UO40" s="123"/>
      <c r="UP40" s="123"/>
      <c r="UQ40" s="123"/>
      <c r="UR40" s="123"/>
      <c r="US40" s="123"/>
      <c r="UT40" s="123"/>
      <c r="UU40" s="123"/>
      <c r="UV40" s="123"/>
      <c r="UW40" s="123"/>
      <c r="UX40" s="123"/>
      <c r="UY40" s="123"/>
      <c r="UZ40" s="123"/>
      <c r="VA40" s="123"/>
      <c r="VB40" s="123"/>
      <c r="VC40" s="123"/>
      <c r="VD40" s="123"/>
      <c r="VE40" s="123"/>
      <c r="VF40" s="123"/>
      <c r="VG40" s="123"/>
      <c r="VH40" s="123"/>
      <c r="VI40" s="123"/>
      <c r="VJ40" s="123"/>
      <c r="VK40" s="123"/>
      <c r="VL40" s="123"/>
      <c r="VM40" s="123"/>
      <c r="VN40" s="123"/>
      <c r="VO40" s="123"/>
      <c r="VP40" s="123"/>
      <c r="VQ40" s="123"/>
      <c r="VR40" s="123"/>
      <c r="VS40" s="123"/>
      <c r="VT40" s="123"/>
      <c r="VU40" s="123"/>
      <c r="VV40" s="123"/>
      <c r="VW40" s="123"/>
      <c r="VX40" s="123"/>
      <c r="VY40" s="123"/>
      <c r="VZ40" s="123"/>
      <c r="WA40" s="123"/>
      <c r="WB40" s="123"/>
      <c r="WC40" s="123"/>
      <c r="WD40" s="123"/>
      <c r="WE40" s="123"/>
      <c r="WF40" s="123"/>
      <c r="WG40" s="123"/>
      <c r="WH40" s="123"/>
      <c r="WI40" s="123"/>
      <c r="WJ40" s="123"/>
      <c r="WK40" s="123"/>
      <c r="WL40" s="123"/>
      <c r="WM40" s="123"/>
      <c r="WN40" s="123"/>
      <c r="WO40" s="123"/>
      <c r="WP40" s="123"/>
      <c r="WQ40" s="123"/>
      <c r="WR40" s="123"/>
      <c r="WS40" s="123"/>
      <c r="WT40" s="123"/>
      <c r="WU40" s="123"/>
      <c r="WV40" s="123"/>
      <c r="WW40" s="123"/>
      <c r="WX40" s="123"/>
      <c r="WY40" s="123"/>
      <c r="WZ40" s="123"/>
      <c r="XA40" s="123"/>
      <c r="XB40" s="123"/>
      <c r="XC40" s="123"/>
      <c r="XD40" s="123"/>
      <c r="XE40" s="123"/>
      <c r="XF40" s="123"/>
      <c r="XG40" s="123"/>
      <c r="XH40" s="123"/>
      <c r="XI40" s="123"/>
      <c r="XJ40" s="123"/>
      <c r="XK40" s="123"/>
      <c r="XL40" s="123"/>
      <c r="XM40" s="123"/>
      <c r="XN40" s="123"/>
      <c r="XO40" s="123"/>
      <c r="XP40" s="123"/>
      <c r="XQ40" s="123"/>
      <c r="XR40" s="123"/>
      <c r="XS40" s="123"/>
      <c r="XT40" s="123"/>
      <c r="XU40" s="123"/>
      <c r="XV40" s="123"/>
      <c r="XW40" s="123"/>
      <c r="XX40" s="123"/>
      <c r="XY40" s="123"/>
      <c r="XZ40" s="123"/>
      <c r="YA40" s="123"/>
      <c r="YB40" s="123"/>
      <c r="YC40" s="123"/>
      <c r="YD40" s="123"/>
      <c r="YE40" s="123"/>
      <c r="YF40" s="123"/>
      <c r="YG40" s="123"/>
      <c r="YH40" s="123"/>
      <c r="YI40" s="123"/>
      <c r="YJ40" s="123"/>
      <c r="YK40" s="123"/>
      <c r="YL40" s="123"/>
      <c r="YM40" s="123"/>
      <c r="YN40" s="123"/>
      <c r="YO40" s="123"/>
      <c r="YP40" s="123"/>
      <c r="YQ40" s="123"/>
      <c r="YR40" s="123"/>
      <c r="YS40" s="123"/>
      <c r="YT40" s="123"/>
      <c r="YU40" s="123"/>
      <c r="YV40" s="123"/>
      <c r="YW40" s="123"/>
      <c r="YX40" s="123"/>
      <c r="YY40" s="123"/>
      <c r="YZ40" s="123"/>
      <c r="ZA40" s="123"/>
      <c r="ZB40" s="123"/>
      <c r="ZC40" s="123"/>
      <c r="ZD40" s="123"/>
      <c r="ZE40" s="123"/>
      <c r="ZF40" s="123"/>
      <c r="ZG40" s="123"/>
      <c r="ZH40" s="123"/>
      <c r="ZI40" s="123"/>
      <c r="ZJ40" s="123"/>
      <c r="ZK40" s="123"/>
      <c r="ZL40" s="123"/>
      <c r="ZM40" s="123"/>
      <c r="ZN40" s="123"/>
      <c r="ZO40" s="123"/>
      <c r="ZP40" s="123"/>
      <c r="ZQ40" s="123"/>
      <c r="ZR40" s="123"/>
      <c r="ZS40" s="123"/>
      <c r="ZT40" s="123"/>
      <c r="ZU40" s="123"/>
      <c r="ZV40" s="123"/>
      <c r="ZW40" s="123"/>
      <c r="ZX40" s="123"/>
      <c r="ZY40" s="123"/>
      <c r="ZZ40" s="123"/>
      <c r="AAA40" s="123"/>
      <c r="AAB40" s="123"/>
      <c r="AAC40" s="123"/>
      <c r="AAD40" s="123"/>
      <c r="AAE40" s="123"/>
      <c r="AAF40" s="123"/>
      <c r="AAG40" s="123"/>
      <c r="AAH40" s="123"/>
      <c r="AAI40" s="123"/>
      <c r="AAJ40" s="123"/>
      <c r="AAK40" s="123"/>
      <c r="AAL40" s="123"/>
      <c r="AAM40" s="123"/>
      <c r="AAN40" s="123"/>
      <c r="AAO40" s="123"/>
      <c r="AAP40" s="123"/>
      <c r="AAQ40" s="123"/>
      <c r="AAR40" s="123"/>
      <c r="AAS40" s="123"/>
      <c r="AAT40" s="123"/>
      <c r="AAU40" s="123"/>
      <c r="AAV40" s="123"/>
      <c r="AAW40" s="123"/>
      <c r="AAX40" s="123"/>
      <c r="AAY40" s="123"/>
      <c r="AAZ40" s="123"/>
      <c r="ABA40" s="123"/>
      <c r="ABB40" s="123"/>
      <c r="ABC40" s="123"/>
      <c r="ABD40" s="123"/>
      <c r="ABE40" s="123"/>
      <c r="ABF40" s="123"/>
      <c r="ABG40" s="123"/>
      <c r="ABH40" s="123"/>
      <c r="ABI40" s="123"/>
      <c r="ABJ40" s="123"/>
      <c r="ABK40" s="123"/>
      <c r="ABL40" s="123"/>
      <c r="ABM40" s="123"/>
      <c r="ABN40" s="123"/>
      <c r="ABO40" s="123"/>
      <c r="ABP40" s="123"/>
      <c r="ABQ40" s="123"/>
      <c r="ABR40" s="123"/>
      <c r="ABS40" s="123"/>
      <c r="ABT40" s="123"/>
      <c r="ABU40" s="123"/>
      <c r="ABV40" s="123"/>
      <c r="ABW40" s="123"/>
      <c r="ABX40" s="123"/>
      <c r="ABY40" s="123"/>
      <c r="ABZ40" s="123"/>
      <c r="ACA40" s="123"/>
      <c r="ACB40" s="123"/>
      <c r="ACC40" s="123"/>
      <c r="ACD40" s="123"/>
      <c r="ACE40" s="123"/>
      <c r="ACF40" s="123"/>
      <c r="ACG40" s="123"/>
      <c r="ACH40" s="123"/>
      <c r="ACI40" s="123"/>
      <c r="ACJ40" s="123"/>
      <c r="ACK40" s="123"/>
      <c r="ACL40" s="123"/>
      <c r="ACM40" s="123"/>
      <c r="ACN40" s="123"/>
      <c r="ACO40" s="123"/>
      <c r="ACP40" s="123"/>
      <c r="ACQ40" s="123"/>
      <c r="ACR40" s="123"/>
      <c r="ACS40" s="123"/>
      <c r="ACT40" s="123"/>
      <c r="ACU40" s="123"/>
      <c r="ACV40" s="123"/>
      <c r="ACW40" s="123"/>
      <c r="ACX40" s="123"/>
      <c r="ACY40" s="123"/>
      <c r="ACZ40" s="123"/>
      <c r="ADA40" s="123"/>
      <c r="ADB40" s="123"/>
      <c r="ADC40" s="123"/>
      <c r="ADD40" s="123"/>
      <c r="ADE40" s="123"/>
      <c r="ADF40" s="123"/>
      <c r="ADG40" s="123"/>
      <c r="ADH40" s="123"/>
      <c r="ADI40" s="123"/>
      <c r="ADJ40" s="123"/>
      <c r="ADK40" s="123"/>
      <c r="ADL40" s="123"/>
      <c r="ADM40" s="123"/>
      <c r="ADN40" s="123"/>
      <c r="ADO40" s="123"/>
      <c r="ADP40" s="123"/>
      <c r="ADQ40" s="123"/>
      <c r="ADR40" s="123"/>
      <c r="ADS40" s="123"/>
      <c r="ADT40" s="123"/>
      <c r="ADU40" s="123"/>
      <c r="ADV40" s="123"/>
      <c r="ADW40" s="123"/>
      <c r="ADX40" s="123"/>
      <c r="ADY40" s="123"/>
      <c r="ADZ40" s="123"/>
      <c r="AEA40" s="123"/>
      <c r="AEB40" s="123"/>
      <c r="AEC40" s="123"/>
      <c r="AED40" s="123"/>
      <c r="AEE40" s="123"/>
      <c r="AEF40" s="123"/>
      <c r="AEG40" s="123"/>
      <c r="AEH40" s="123"/>
      <c r="AEI40" s="123"/>
      <c r="AEJ40" s="123"/>
      <c r="AEK40" s="123"/>
      <c r="AEL40" s="123"/>
      <c r="AEM40" s="123"/>
      <c r="AEN40" s="123"/>
      <c r="AEO40" s="123"/>
      <c r="AEP40" s="123"/>
      <c r="AEQ40" s="123"/>
      <c r="AER40" s="123"/>
      <c r="AES40" s="123"/>
      <c r="AET40" s="123"/>
      <c r="AEU40" s="123"/>
      <c r="AEV40" s="123"/>
      <c r="AEW40" s="123"/>
      <c r="AEX40" s="123"/>
      <c r="AEY40" s="123"/>
      <c r="AEZ40" s="123"/>
      <c r="AFA40" s="123"/>
      <c r="AFB40" s="123"/>
      <c r="AFC40" s="123"/>
      <c r="AFD40" s="123"/>
      <c r="AFE40" s="123"/>
      <c r="AFF40" s="123"/>
      <c r="AFG40" s="123"/>
      <c r="AFH40" s="123"/>
      <c r="AFI40" s="123"/>
      <c r="AFJ40" s="123"/>
      <c r="AFK40" s="123"/>
      <c r="AFL40" s="123"/>
      <c r="AFM40" s="123"/>
      <c r="AFN40" s="123"/>
      <c r="AFO40" s="123"/>
      <c r="AFP40" s="123"/>
      <c r="AFQ40" s="123"/>
      <c r="AFR40" s="123"/>
      <c r="AFS40" s="123"/>
      <c r="AFT40" s="123"/>
      <c r="AFU40" s="123"/>
      <c r="AFV40" s="123"/>
      <c r="AFW40" s="123"/>
      <c r="AFX40" s="123"/>
      <c r="AFY40" s="123"/>
      <c r="AFZ40" s="123"/>
      <c r="AGA40" s="123"/>
      <c r="AGB40" s="123"/>
      <c r="AGC40" s="123"/>
      <c r="AGD40" s="123"/>
      <c r="AGE40" s="123"/>
      <c r="AGF40" s="123"/>
      <c r="AGG40" s="123"/>
      <c r="AGH40" s="123"/>
      <c r="AGI40" s="123"/>
      <c r="AGJ40" s="123"/>
      <c r="AGK40" s="123"/>
      <c r="AGL40" s="123"/>
      <c r="AGM40" s="123"/>
      <c r="AGN40" s="123"/>
      <c r="AGO40" s="123"/>
      <c r="AGP40" s="123"/>
      <c r="AGQ40" s="123"/>
      <c r="AGR40" s="123"/>
      <c r="AGS40" s="123"/>
      <c r="AGT40" s="123"/>
      <c r="AGU40" s="123"/>
      <c r="AGV40" s="123"/>
      <c r="AGW40" s="123"/>
      <c r="AGX40" s="123"/>
      <c r="AGY40" s="123"/>
      <c r="AGZ40" s="123"/>
      <c r="AHA40" s="123"/>
      <c r="AHB40" s="123"/>
      <c r="AHC40" s="123"/>
      <c r="AHD40" s="123"/>
      <c r="AHE40" s="123"/>
      <c r="AHF40" s="123"/>
      <c r="AHG40" s="123"/>
      <c r="AHH40" s="123"/>
      <c r="AHI40" s="123"/>
      <c r="AHJ40" s="123"/>
      <c r="AHK40" s="123"/>
      <c r="AHL40" s="123"/>
      <c r="AHM40" s="123"/>
      <c r="AHN40" s="123"/>
      <c r="AHO40" s="123"/>
      <c r="AHP40" s="123"/>
      <c r="AHQ40" s="123"/>
      <c r="AHR40" s="123"/>
      <c r="AHS40" s="123"/>
      <c r="AHT40" s="123"/>
      <c r="AHU40" s="123"/>
      <c r="AHV40" s="123"/>
      <c r="AHW40" s="123"/>
      <c r="AHX40" s="123"/>
      <c r="AHY40" s="123"/>
      <c r="AHZ40" s="123"/>
      <c r="AIA40" s="123"/>
      <c r="AIB40" s="123"/>
      <c r="AIC40" s="123"/>
      <c r="AID40" s="123"/>
      <c r="AIE40" s="123"/>
      <c r="AIF40" s="123"/>
      <c r="AIG40" s="123"/>
      <c r="AIH40" s="123"/>
      <c r="AII40" s="123"/>
      <c r="AIJ40" s="123"/>
      <c r="AIK40" s="123"/>
      <c r="AIL40" s="123"/>
      <c r="AIM40" s="123"/>
      <c r="AIN40" s="123"/>
      <c r="AIO40" s="123"/>
      <c r="AIP40" s="123"/>
      <c r="AIQ40" s="123"/>
      <c r="AIR40" s="123"/>
      <c r="AIS40" s="123"/>
      <c r="AIT40" s="123"/>
      <c r="AIU40" s="123"/>
      <c r="AIV40" s="123"/>
      <c r="AIW40" s="123"/>
      <c r="AIX40" s="123"/>
      <c r="AIY40" s="123"/>
      <c r="AIZ40" s="123"/>
      <c r="AJA40" s="123"/>
      <c r="AJB40" s="123"/>
      <c r="AJC40" s="123"/>
      <c r="AJD40" s="123"/>
      <c r="AJE40" s="123"/>
      <c r="AJF40" s="123"/>
      <c r="AJG40" s="123"/>
      <c r="AJH40" s="123"/>
      <c r="AJI40" s="123"/>
      <c r="AJJ40" s="123"/>
      <c r="AJK40" s="123"/>
      <c r="AJL40" s="123"/>
      <c r="AJM40" s="123"/>
      <c r="AJN40" s="123"/>
      <c r="AJO40" s="123"/>
      <c r="AJP40" s="123"/>
      <c r="AJQ40" s="123"/>
      <c r="AJR40" s="123"/>
      <c r="AJS40" s="123"/>
      <c r="AJT40" s="123"/>
      <c r="AJU40" s="123"/>
      <c r="AJV40" s="123"/>
      <c r="AJW40" s="123"/>
      <c r="AJX40" s="123"/>
      <c r="AJY40" s="123"/>
      <c r="AJZ40" s="123"/>
      <c r="AKA40" s="123"/>
      <c r="AKB40" s="123"/>
      <c r="AKC40" s="123"/>
      <c r="AKD40" s="123"/>
      <c r="AKE40" s="123"/>
      <c r="AKF40" s="123"/>
      <c r="AKG40" s="123"/>
      <c r="AKH40" s="123"/>
      <c r="AKI40" s="123"/>
      <c r="AKJ40" s="123"/>
      <c r="AKK40" s="123"/>
      <c r="AKL40" s="123"/>
      <c r="AKM40" s="123"/>
      <c r="AKN40" s="123"/>
      <c r="AKO40" s="123"/>
      <c r="AKP40" s="123"/>
      <c r="AKQ40" s="123"/>
      <c r="AKR40" s="123"/>
      <c r="AKS40" s="123"/>
      <c r="AKT40" s="123"/>
      <c r="AKU40" s="123"/>
      <c r="AKV40" s="123"/>
      <c r="AKW40" s="123"/>
      <c r="AKX40" s="123"/>
      <c r="AKY40" s="123"/>
      <c r="AKZ40" s="123"/>
      <c r="ALA40" s="123"/>
      <c r="ALB40" s="123"/>
      <c r="ALC40" s="123"/>
      <c r="ALD40" s="123"/>
      <c r="ALE40" s="123"/>
      <c r="ALF40" s="123"/>
      <c r="ALG40" s="123"/>
      <c r="ALH40" s="123"/>
      <c r="ALI40" s="123"/>
      <c r="ALJ40" s="123"/>
      <c r="ALK40" s="123"/>
      <c r="ALL40" s="123"/>
      <c r="ALM40" s="123"/>
      <c r="ALN40" s="123"/>
      <c r="ALO40" s="123"/>
      <c r="ALP40" s="123"/>
      <c r="ALQ40" s="123"/>
      <c r="ALR40" s="123"/>
      <c r="ALS40" s="123"/>
      <c r="ALT40" s="123"/>
      <c r="ALU40" s="123"/>
      <c r="ALV40" s="123"/>
      <c r="ALW40" s="123"/>
      <c r="ALX40" s="123"/>
      <c r="ALY40" s="123"/>
      <c r="ALZ40" s="123"/>
      <c r="AMA40" s="123"/>
      <c r="AMB40" s="123"/>
      <c r="AMC40" s="123"/>
      <c r="AMD40" s="123"/>
      <c r="AME40" s="123"/>
      <c r="AMF40" s="123"/>
      <c r="AMG40" s="123"/>
      <c r="AMH40" s="123"/>
      <c r="AMI40" s="123"/>
      <c r="AMJ40" s="123"/>
      <c r="AMK40" s="123"/>
      <c r="AML40" s="123"/>
      <c r="AMM40" s="123"/>
      <c r="AMN40" s="123"/>
      <c r="AMO40" s="123"/>
      <c r="AMP40" s="123"/>
      <c r="AMQ40" s="123"/>
      <c r="AMR40" s="123"/>
      <c r="AMS40" s="123"/>
      <c r="AMT40" s="123"/>
      <c r="AMU40" s="123"/>
      <c r="AMV40" s="123"/>
      <c r="AMW40" s="123"/>
      <c r="AMX40" s="123"/>
      <c r="AMY40" s="123"/>
      <c r="AMZ40" s="123"/>
      <c r="ANA40" s="123"/>
      <c r="ANB40" s="123"/>
      <c r="ANC40" s="123"/>
      <c r="AND40" s="123"/>
      <c r="ANE40" s="123"/>
      <c r="ANF40" s="123"/>
      <c r="ANG40" s="123"/>
      <c r="ANH40" s="123"/>
      <c r="ANI40" s="123"/>
      <c r="ANJ40" s="123"/>
      <c r="ANK40" s="123"/>
      <c r="ANL40" s="123"/>
      <c r="ANM40" s="123"/>
      <c r="ANN40" s="123"/>
      <c r="ANO40" s="123"/>
      <c r="ANP40" s="123"/>
      <c r="ANQ40" s="123"/>
      <c r="ANR40" s="123"/>
      <c r="ANS40" s="123"/>
      <c r="ANT40" s="123"/>
      <c r="ANU40" s="123"/>
      <c r="ANV40" s="123"/>
      <c r="ANW40" s="123"/>
      <c r="ANX40" s="123"/>
      <c r="ANY40" s="123"/>
      <c r="ANZ40" s="123"/>
      <c r="AOA40" s="123"/>
      <c r="AOB40" s="123"/>
      <c r="AOC40" s="123"/>
      <c r="AOD40" s="123"/>
      <c r="AOE40" s="123"/>
      <c r="AOF40" s="123"/>
      <c r="AOG40" s="123"/>
      <c r="AOH40" s="123"/>
      <c r="AOI40" s="123"/>
      <c r="AOJ40" s="123"/>
      <c r="AOK40" s="123"/>
      <c r="AOL40" s="123"/>
      <c r="AOM40" s="123"/>
      <c r="AON40" s="123"/>
      <c r="AOO40" s="123"/>
      <c r="AOP40" s="123"/>
      <c r="AOQ40" s="123"/>
      <c r="AOR40" s="123"/>
      <c r="AOS40" s="123"/>
      <c r="AOT40" s="123"/>
      <c r="AOU40" s="123"/>
      <c r="AOV40" s="123"/>
      <c r="AOW40" s="123"/>
      <c r="AOX40" s="123"/>
      <c r="AOY40" s="123"/>
      <c r="AOZ40" s="123"/>
      <c r="APA40" s="123"/>
      <c r="APB40" s="123"/>
      <c r="APC40" s="123"/>
      <c r="APD40" s="123"/>
      <c r="APE40" s="123"/>
      <c r="APF40" s="123"/>
      <c r="APG40" s="123"/>
      <c r="APH40" s="123"/>
      <c r="API40" s="123"/>
      <c r="APJ40" s="123"/>
      <c r="APK40" s="123"/>
      <c r="APL40" s="123"/>
      <c r="APM40" s="123"/>
      <c r="APN40" s="123"/>
      <c r="APO40" s="123"/>
      <c r="APP40" s="123"/>
      <c r="APQ40" s="123"/>
      <c r="APR40" s="123"/>
      <c r="APS40" s="123"/>
      <c r="APT40" s="123"/>
      <c r="APU40" s="123"/>
      <c r="APV40" s="123"/>
      <c r="APW40" s="123"/>
      <c r="APX40" s="123"/>
      <c r="APY40" s="123"/>
      <c r="APZ40" s="123"/>
      <c r="AQA40" s="123"/>
      <c r="AQB40" s="123"/>
      <c r="AQC40" s="123"/>
      <c r="AQD40" s="123"/>
      <c r="AQE40" s="123"/>
      <c r="AQF40" s="123"/>
      <c r="AQG40" s="123"/>
      <c r="AQH40" s="123"/>
      <c r="AQI40" s="123"/>
      <c r="AQJ40" s="123"/>
      <c r="AQK40" s="123"/>
      <c r="AQL40" s="123"/>
      <c r="AQM40" s="123"/>
      <c r="AQN40" s="123"/>
      <c r="AQO40" s="123"/>
      <c r="AQP40" s="123"/>
      <c r="AQQ40" s="123"/>
      <c r="AQR40" s="123"/>
      <c r="AQS40" s="123"/>
      <c r="AQT40" s="123"/>
      <c r="AQU40" s="123"/>
      <c r="AQV40" s="123"/>
      <c r="AQW40" s="123"/>
      <c r="AQX40" s="123"/>
      <c r="AQY40" s="123"/>
      <c r="AQZ40" s="123"/>
      <c r="ARA40" s="123"/>
      <c r="ARB40" s="123"/>
      <c r="ARC40" s="123"/>
      <c r="ARD40" s="123"/>
      <c r="ARE40" s="123"/>
      <c r="ARF40" s="123"/>
      <c r="ARG40" s="123"/>
      <c r="ARH40" s="123"/>
      <c r="ARI40" s="123"/>
      <c r="ARJ40" s="123"/>
      <c r="ARK40" s="123"/>
      <c r="ARL40" s="123"/>
      <c r="ARM40" s="123"/>
      <c r="ARN40" s="123"/>
      <c r="ARO40" s="123"/>
      <c r="ARP40" s="123"/>
      <c r="ARQ40" s="123"/>
      <c r="ARR40" s="123"/>
      <c r="ARS40" s="123"/>
      <c r="ART40" s="123"/>
      <c r="ARU40" s="123"/>
      <c r="ARV40" s="123"/>
      <c r="ARW40" s="123"/>
      <c r="ARX40" s="123"/>
      <c r="ARY40" s="123"/>
      <c r="ARZ40" s="123"/>
      <c r="ASA40" s="123"/>
      <c r="ASB40" s="123"/>
      <c r="ASC40" s="123"/>
      <c r="ASD40" s="123"/>
      <c r="ASE40" s="123"/>
      <c r="ASF40" s="123"/>
      <c r="ASG40" s="123"/>
      <c r="ASH40" s="123"/>
      <c r="ASI40" s="123"/>
      <c r="ASJ40" s="123"/>
      <c r="ASK40" s="123"/>
      <c r="ASL40" s="123"/>
      <c r="ASM40" s="123"/>
      <c r="ASN40" s="123"/>
      <c r="ASO40" s="123"/>
      <c r="ASP40" s="123"/>
      <c r="ASQ40" s="123"/>
      <c r="ASR40" s="123"/>
      <c r="ASS40" s="123"/>
      <c r="AST40" s="123"/>
      <c r="ASU40" s="123"/>
      <c r="ASV40" s="123"/>
      <c r="ASW40" s="123"/>
      <c r="ASX40" s="123"/>
      <c r="ASY40" s="123"/>
      <c r="ASZ40" s="123"/>
      <c r="ATA40" s="123"/>
      <c r="ATB40" s="123"/>
      <c r="ATC40" s="123"/>
      <c r="ATD40" s="123"/>
      <c r="ATE40" s="123"/>
      <c r="ATF40" s="123"/>
      <c r="ATG40" s="123"/>
      <c r="ATH40" s="123"/>
      <c r="ATI40" s="123"/>
      <c r="ATJ40" s="123"/>
      <c r="ATK40" s="123"/>
      <c r="ATL40" s="123"/>
      <c r="ATM40" s="123"/>
      <c r="ATN40" s="123"/>
      <c r="ATO40" s="123"/>
      <c r="ATP40" s="123"/>
      <c r="ATQ40" s="123"/>
      <c r="ATR40" s="123"/>
      <c r="ATS40" s="123"/>
      <c r="ATT40" s="123"/>
      <c r="ATU40" s="123"/>
      <c r="ATV40" s="123"/>
      <c r="ATW40" s="123"/>
      <c r="ATX40" s="123"/>
      <c r="ATY40" s="123"/>
      <c r="ATZ40" s="123"/>
      <c r="AUA40" s="123"/>
      <c r="AUB40" s="123"/>
      <c r="AUC40" s="123"/>
      <c r="AUD40" s="123"/>
      <c r="AUE40" s="123"/>
      <c r="AUF40" s="123"/>
      <c r="AUG40" s="123"/>
      <c r="AUH40" s="123"/>
      <c r="AUI40" s="123"/>
      <c r="AUJ40" s="123"/>
      <c r="AUK40" s="123"/>
      <c r="AUL40" s="123"/>
      <c r="AUM40" s="123"/>
      <c r="AUN40" s="123"/>
      <c r="AUO40" s="123"/>
      <c r="AUP40" s="123"/>
      <c r="AUQ40" s="123"/>
      <c r="AUR40" s="123"/>
      <c r="AUS40" s="123"/>
      <c r="AUT40" s="123"/>
      <c r="AUU40" s="123"/>
      <c r="AUV40" s="123"/>
      <c r="AUW40" s="123"/>
      <c r="AUX40" s="123"/>
      <c r="AUY40" s="123"/>
      <c r="AUZ40" s="123"/>
      <c r="AVA40" s="123"/>
      <c r="AVB40" s="123"/>
      <c r="AVC40" s="123"/>
      <c r="AVD40" s="123"/>
      <c r="AVE40" s="123"/>
      <c r="AVF40" s="123"/>
      <c r="AVG40" s="123"/>
      <c r="AVH40" s="123"/>
      <c r="AVI40" s="123"/>
      <c r="AVJ40" s="123"/>
      <c r="AVK40" s="123"/>
      <c r="AVL40" s="123"/>
      <c r="AVM40" s="123"/>
      <c r="AVN40" s="123"/>
      <c r="AVO40" s="123"/>
      <c r="AVP40" s="123"/>
      <c r="AVQ40" s="123"/>
      <c r="AVR40" s="123"/>
      <c r="AVS40" s="123"/>
      <c r="AVT40" s="123"/>
      <c r="AVU40" s="123"/>
      <c r="AVV40" s="123"/>
      <c r="AVW40" s="123"/>
      <c r="AVX40" s="123"/>
      <c r="AVY40" s="123"/>
      <c r="AVZ40" s="123"/>
      <c r="AWA40" s="123"/>
      <c r="AWB40" s="123"/>
      <c r="AWC40" s="123"/>
      <c r="AWD40" s="123"/>
      <c r="AWE40" s="123"/>
      <c r="AWF40" s="123"/>
      <c r="AWG40" s="123"/>
      <c r="AWH40" s="123"/>
      <c r="AWI40" s="123"/>
      <c r="AWJ40" s="123"/>
      <c r="AWK40" s="123"/>
      <c r="AWL40" s="123"/>
      <c r="AWM40" s="123"/>
      <c r="AWN40" s="123"/>
      <c r="AWO40" s="123"/>
      <c r="AWP40" s="123"/>
      <c r="AWQ40" s="123"/>
      <c r="AWR40" s="123"/>
      <c r="AWS40" s="123"/>
      <c r="AWT40" s="123"/>
      <c r="AWU40" s="123"/>
      <c r="AWV40" s="123"/>
      <c r="AWW40" s="123"/>
      <c r="AWX40" s="123"/>
      <c r="AWY40" s="123"/>
      <c r="AWZ40" s="123"/>
      <c r="AXA40" s="123"/>
      <c r="AXB40" s="123"/>
      <c r="AXC40" s="123"/>
      <c r="AXD40" s="123"/>
      <c r="AXE40" s="123"/>
      <c r="AXF40" s="123"/>
      <c r="AXG40" s="123"/>
      <c r="AXH40" s="123"/>
      <c r="AXI40" s="123"/>
      <c r="AXJ40" s="123"/>
      <c r="AXK40" s="123"/>
      <c r="AXL40" s="123"/>
      <c r="AXM40" s="123"/>
      <c r="AXN40" s="123"/>
      <c r="AXO40" s="123"/>
      <c r="AXP40" s="123"/>
      <c r="AXQ40" s="123"/>
      <c r="AXR40" s="123"/>
      <c r="AXS40" s="123"/>
      <c r="AXT40" s="123"/>
      <c r="AXU40" s="123"/>
      <c r="AXV40" s="123"/>
      <c r="AXW40" s="123"/>
      <c r="AXX40" s="123"/>
      <c r="AXY40" s="123"/>
      <c r="AXZ40" s="123"/>
      <c r="AYA40" s="123"/>
      <c r="AYB40" s="123"/>
      <c r="AYC40" s="123"/>
      <c r="AYD40" s="123"/>
      <c r="AYE40" s="123"/>
      <c r="AYF40" s="123"/>
      <c r="AYG40" s="123"/>
      <c r="AYH40" s="123"/>
      <c r="AYI40" s="123"/>
      <c r="AYJ40" s="123"/>
      <c r="AYK40" s="123"/>
      <c r="AYL40" s="123"/>
      <c r="AYM40" s="123"/>
      <c r="AYN40" s="123"/>
      <c r="AYO40" s="123"/>
      <c r="AYP40" s="123"/>
      <c r="AYQ40" s="123"/>
      <c r="AYR40" s="123"/>
      <c r="AYS40" s="123"/>
      <c r="AYT40" s="123"/>
      <c r="AYU40" s="123"/>
      <c r="AYV40" s="123"/>
      <c r="AYW40" s="123"/>
      <c r="AYX40" s="123"/>
      <c r="AYY40" s="123"/>
      <c r="AYZ40" s="123"/>
      <c r="AZA40" s="123"/>
      <c r="AZB40" s="123"/>
      <c r="AZC40" s="123"/>
      <c r="AZD40" s="123"/>
      <c r="AZE40" s="123"/>
      <c r="AZF40" s="123"/>
      <c r="AZG40" s="123"/>
      <c r="AZH40" s="123"/>
      <c r="AZI40" s="123"/>
      <c r="AZJ40" s="123"/>
      <c r="AZK40" s="123"/>
      <c r="AZL40" s="123"/>
      <c r="AZM40" s="123"/>
      <c r="AZN40" s="123"/>
      <c r="AZO40" s="123"/>
      <c r="AZP40" s="123"/>
      <c r="AZQ40" s="123"/>
      <c r="AZR40" s="123"/>
      <c r="AZS40" s="123"/>
      <c r="AZT40" s="123"/>
      <c r="AZU40" s="123"/>
      <c r="AZV40" s="123"/>
      <c r="AZW40" s="123"/>
      <c r="AZX40" s="123"/>
      <c r="AZY40" s="123"/>
      <c r="AZZ40" s="123"/>
      <c r="BAA40" s="123"/>
      <c r="BAB40" s="123"/>
      <c r="BAC40" s="123"/>
      <c r="BAD40" s="123"/>
      <c r="BAE40" s="123"/>
      <c r="BAF40" s="123"/>
      <c r="BAG40" s="123"/>
      <c r="BAH40" s="123"/>
      <c r="BAI40" s="123"/>
      <c r="BAJ40" s="123"/>
      <c r="BAK40" s="123"/>
      <c r="BAL40" s="123"/>
      <c r="BAM40" s="123"/>
      <c r="BAN40" s="123"/>
      <c r="BAO40" s="123"/>
      <c r="BAP40" s="123"/>
      <c r="BAQ40" s="123"/>
      <c r="BAR40" s="123"/>
      <c r="BAS40" s="123"/>
      <c r="BAT40" s="123"/>
      <c r="BAU40" s="123"/>
      <c r="BAV40" s="123"/>
      <c r="BAW40" s="123"/>
      <c r="BAX40" s="123"/>
      <c r="BAY40" s="123"/>
      <c r="BAZ40" s="123"/>
      <c r="BBA40" s="123"/>
      <c r="BBB40" s="123"/>
      <c r="BBC40" s="123"/>
      <c r="BBD40" s="123"/>
      <c r="BBE40" s="123"/>
      <c r="BBF40" s="123"/>
      <c r="BBG40" s="123"/>
      <c r="BBH40" s="123"/>
      <c r="BBI40" s="123"/>
      <c r="BBJ40" s="123"/>
      <c r="BBK40" s="123"/>
      <c r="BBL40" s="123"/>
      <c r="BBM40" s="123"/>
      <c r="BBN40" s="123"/>
      <c r="BBO40" s="123"/>
      <c r="BBP40" s="123"/>
      <c r="BBQ40" s="123"/>
      <c r="BBR40" s="123"/>
      <c r="BBS40" s="123"/>
      <c r="BBT40" s="123"/>
      <c r="BBU40" s="123"/>
      <c r="BBV40" s="123"/>
      <c r="BBW40" s="123"/>
      <c r="BBX40" s="123"/>
      <c r="BBY40" s="123"/>
      <c r="BBZ40" s="123"/>
      <c r="BCA40" s="123"/>
      <c r="BCB40" s="123"/>
      <c r="BCC40" s="123"/>
      <c r="BCD40" s="123"/>
      <c r="BCE40" s="123"/>
      <c r="BCF40" s="123"/>
      <c r="BCG40" s="123"/>
      <c r="BCH40" s="123"/>
      <c r="BCI40" s="123"/>
      <c r="BCJ40" s="123"/>
      <c r="BCK40" s="123"/>
      <c r="BCL40" s="123"/>
      <c r="BCM40" s="123"/>
      <c r="BCN40" s="123"/>
      <c r="BCO40" s="123"/>
      <c r="BCP40" s="123"/>
      <c r="BCQ40" s="123"/>
      <c r="BCR40" s="123"/>
      <c r="BCS40" s="123"/>
      <c r="BCT40" s="123"/>
      <c r="BCU40" s="123"/>
      <c r="BCV40" s="123"/>
      <c r="BCW40" s="123"/>
      <c r="BCX40" s="123"/>
      <c r="BCY40" s="123"/>
      <c r="BCZ40" s="123"/>
      <c r="BDA40" s="123"/>
      <c r="BDB40" s="123"/>
      <c r="BDC40" s="123"/>
      <c r="BDD40" s="123"/>
      <c r="BDE40" s="123"/>
      <c r="BDF40" s="123"/>
      <c r="BDG40" s="123"/>
      <c r="BDH40" s="123"/>
      <c r="BDI40" s="123"/>
      <c r="BDJ40" s="123"/>
      <c r="BDK40" s="123"/>
      <c r="BDL40" s="123"/>
      <c r="BDM40" s="123"/>
      <c r="BDN40" s="123"/>
      <c r="BDO40" s="123"/>
      <c r="BDP40" s="123"/>
      <c r="BDQ40" s="123"/>
      <c r="BDR40" s="123"/>
      <c r="BDS40" s="123"/>
      <c r="BDT40" s="123"/>
      <c r="BDU40" s="123"/>
      <c r="BDV40" s="123"/>
      <c r="BDW40" s="123"/>
      <c r="BDX40" s="123"/>
      <c r="BDY40" s="123"/>
      <c r="BDZ40" s="123"/>
      <c r="BEA40" s="123"/>
      <c r="BEB40" s="123"/>
      <c r="BEC40" s="123"/>
      <c r="BED40" s="123"/>
      <c r="BEE40" s="123"/>
      <c r="BEF40" s="123"/>
      <c r="BEG40" s="123"/>
      <c r="BEH40" s="123"/>
      <c r="BEI40" s="123"/>
      <c r="BEJ40" s="123"/>
      <c r="BEK40" s="123"/>
      <c r="BEL40" s="123"/>
      <c r="BEM40" s="123"/>
      <c r="BEN40" s="123"/>
      <c r="BEO40" s="123"/>
      <c r="BEP40" s="123"/>
      <c r="BEQ40" s="123"/>
      <c r="BER40" s="123"/>
      <c r="BES40" s="123"/>
      <c r="BET40" s="123"/>
      <c r="BEU40" s="123"/>
      <c r="BEV40" s="123"/>
      <c r="BEW40" s="123"/>
      <c r="BEX40" s="123"/>
      <c r="BEY40" s="123"/>
      <c r="BEZ40" s="123"/>
      <c r="BFA40" s="123"/>
      <c r="BFB40" s="123"/>
      <c r="BFC40" s="123"/>
      <c r="BFD40" s="123"/>
      <c r="BFE40" s="123"/>
      <c r="BFF40" s="123"/>
      <c r="BFG40" s="123"/>
      <c r="BFH40" s="123"/>
      <c r="BFI40" s="123"/>
      <c r="BFJ40" s="123"/>
      <c r="BFK40" s="123"/>
      <c r="BFL40" s="123"/>
      <c r="BFM40" s="123"/>
      <c r="BFN40" s="123"/>
      <c r="BFO40" s="123"/>
      <c r="BFP40" s="123"/>
      <c r="BFQ40" s="123"/>
      <c r="BFR40" s="123"/>
      <c r="BFS40" s="123"/>
      <c r="BFT40" s="123"/>
      <c r="BFU40" s="123"/>
      <c r="BFV40" s="123"/>
      <c r="BFW40" s="123"/>
      <c r="BFX40" s="123"/>
      <c r="BFY40" s="123"/>
      <c r="BFZ40" s="123"/>
      <c r="BGA40" s="123"/>
      <c r="BGB40" s="123"/>
      <c r="BGC40" s="123"/>
      <c r="BGD40" s="123"/>
      <c r="BGE40" s="123"/>
      <c r="BGF40" s="123"/>
      <c r="BGG40" s="123"/>
      <c r="BGH40" s="123"/>
      <c r="BGI40" s="123"/>
      <c r="BGJ40" s="123"/>
      <c r="BGK40" s="123"/>
      <c r="BGL40" s="123"/>
      <c r="BGM40" s="123"/>
      <c r="BGN40" s="123"/>
      <c r="BGO40" s="123"/>
      <c r="BGP40" s="123"/>
      <c r="BGQ40" s="123"/>
      <c r="BGR40" s="123"/>
      <c r="BGS40" s="123"/>
      <c r="BGT40" s="123"/>
      <c r="BGU40" s="123"/>
      <c r="BGV40" s="123"/>
      <c r="BGW40" s="123"/>
      <c r="BGX40" s="123"/>
      <c r="BGY40" s="123"/>
      <c r="BGZ40" s="123"/>
      <c r="BHA40" s="123"/>
      <c r="BHB40" s="123"/>
      <c r="BHC40" s="123"/>
      <c r="BHD40" s="123"/>
      <c r="BHE40" s="123"/>
      <c r="BHF40" s="123"/>
      <c r="BHG40" s="123"/>
      <c r="BHH40" s="123"/>
      <c r="BHI40" s="123"/>
      <c r="BHJ40" s="123"/>
      <c r="BHK40" s="123"/>
      <c r="BHL40" s="123"/>
      <c r="BHM40" s="123"/>
      <c r="BHN40" s="123"/>
      <c r="BHO40" s="123"/>
      <c r="BHP40" s="123"/>
      <c r="BHQ40" s="123"/>
      <c r="BHR40" s="123"/>
      <c r="BHS40" s="123"/>
      <c r="BHT40" s="123"/>
      <c r="BHU40" s="123"/>
      <c r="BHV40" s="123"/>
      <c r="BHW40" s="123"/>
      <c r="BHX40" s="123"/>
      <c r="BHY40" s="123"/>
      <c r="BHZ40" s="123"/>
      <c r="BIA40" s="123"/>
      <c r="BIB40" s="123"/>
      <c r="BIC40" s="123"/>
      <c r="BID40" s="123"/>
      <c r="BIE40" s="123"/>
      <c r="BIF40" s="123"/>
      <c r="BIG40" s="123"/>
      <c r="BIH40" s="123"/>
      <c r="BII40" s="123"/>
      <c r="BIJ40" s="123"/>
      <c r="BIK40" s="123"/>
      <c r="BIL40" s="123"/>
      <c r="BIM40" s="123"/>
      <c r="BIN40" s="123"/>
      <c r="BIO40" s="123"/>
      <c r="BIP40" s="123"/>
      <c r="BIQ40" s="123"/>
      <c r="BIR40" s="123"/>
      <c r="BIS40" s="123"/>
      <c r="BIT40" s="123"/>
      <c r="BIU40" s="123"/>
      <c r="BIV40" s="123"/>
      <c r="BIW40" s="123"/>
      <c r="BIX40" s="123"/>
      <c r="BIY40" s="123"/>
      <c r="BIZ40" s="123"/>
      <c r="BJA40" s="123"/>
      <c r="BJB40" s="123"/>
      <c r="BJC40" s="123"/>
      <c r="BJD40" s="123"/>
      <c r="BJE40" s="123"/>
      <c r="BJF40" s="123"/>
      <c r="BJG40" s="123"/>
      <c r="BJH40" s="123"/>
      <c r="BJI40" s="123"/>
      <c r="BJJ40" s="123"/>
      <c r="BJK40" s="123"/>
      <c r="BJL40" s="123"/>
      <c r="BJM40" s="123"/>
      <c r="BJN40" s="123"/>
      <c r="BJO40" s="123"/>
      <c r="BJP40" s="123"/>
      <c r="BJQ40" s="123"/>
      <c r="BJR40" s="123"/>
      <c r="BJS40" s="123"/>
      <c r="BJT40" s="123"/>
      <c r="BJU40" s="123"/>
      <c r="BJV40" s="123"/>
      <c r="BJW40" s="123"/>
      <c r="BJX40" s="123"/>
      <c r="BJY40" s="123"/>
      <c r="BJZ40" s="123"/>
      <c r="BKA40" s="123"/>
      <c r="BKB40" s="123"/>
      <c r="BKC40" s="123"/>
      <c r="BKD40" s="123"/>
      <c r="BKE40" s="123"/>
      <c r="BKF40" s="123"/>
      <c r="BKG40" s="123"/>
      <c r="BKH40" s="123"/>
      <c r="BKI40" s="123"/>
      <c r="BKJ40" s="123"/>
      <c r="BKK40" s="123"/>
      <c r="BKL40" s="123"/>
      <c r="BKM40" s="123"/>
      <c r="BKN40" s="123"/>
      <c r="BKO40" s="123"/>
      <c r="BKP40" s="123"/>
      <c r="BKQ40" s="123"/>
      <c r="BKR40" s="123"/>
      <c r="BKS40" s="123"/>
      <c r="BKT40" s="123"/>
      <c r="BKU40" s="123"/>
      <c r="BKV40" s="123"/>
      <c r="BKW40" s="123"/>
      <c r="BKX40" s="123"/>
      <c r="BKY40" s="123"/>
      <c r="BKZ40" s="123"/>
      <c r="BLA40" s="123"/>
      <c r="BLB40" s="123"/>
      <c r="BLC40" s="123"/>
      <c r="BLD40" s="123"/>
      <c r="BLE40" s="123"/>
      <c r="BLF40" s="123"/>
      <c r="BLG40" s="123"/>
      <c r="BLH40" s="123"/>
      <c r="BLI40" s="123"/>
      <c r="BLJ40" s="123"/>
      <c r="BLK40" s="123"/>
      <c r="BLL40" s="123"/>
      <c r="BLM40" s="123"/>
      <c r="BLN40" s="123"/>
      <c r="BLO40" s="123"/>
      <c r="BLP40" s="123"/>
      <c r="BLQ40" s="123"/>
      <c r="BLR40" s="123"/>
      <c r="BLS40" s="123"/>
      <c r="BLT40" s="123"/>
      <c r="BLU40" s="123"/>
      <c r="BLV40" s="123"/>
      <c r="BLW40" s="123"/>
      <c r="BLX40" s="123"/>
      <c r="BLY40" s="123"/>
      <c r="BLZ40" s="123"/>
      <c r="BMA40" s="123"/>
      <c r="BMB40" s="123"/>
      <c r="BMC40" s="123"/>
      <c r="BMD40" s="123"/>
      <c r="BME40" s="123"/>
      <c r="BMF40" s="123"/>
      <c r="BMG40" s="123"/>
      <c r="BMH40" s="123"/>
      <c r="BMI40" s="123"/>
      <c r="BMJ40" s="123"/>
      <c r="BMK40" s="123"/>
      <c r="BML40" s="123"/>
      <c r="BMM40" s="123"/>
      <c r="BMN40" s="123"/>
      <c r="BMO40" s="123"/>
      <c r="BMP40" s="123"/>
      <c r="BMQ40" s="123"/>
      <c r="BMR40" s="123"/>
      <c r="BMS40" s="123"/>
      <c r="BMT40" s="123"/>
      <c r="BMU40" s="123"/>
      <c r="BMV40" s="123"/>
      <c r="BMW40" s="123"/>
      <c r="BMX40" s="123"/>
      <c r="BMY40" s="123"/>
      <c r="BMZ40" s="123"/>
      <c r="BNA40" s="123"/>
      <c r="BNB40" s="123"/>
      <c r="BNC40" s="123"/>
      <c r="BND40" s="123"/>
      <c r="BNE40" s="123"/>
      <c r="BNF40" s="123"/>
      <c r="BNG40" s="123"/>
      <c r="BNH40" s="123"/>
      <c r="BNI40" s="123"/>
      <c r="BNJ40" s="123"/>
      <c r="BNK40" s="123"/>
      <c r="BNL40" s="123"/>
      <c r="BNM40" s="123"/>
      <c r="BNN40" s="123"/>
      <c r="BNO40" s="123"/>
      <c r="BNP40" s="123"/>
      <c r="BNQ40" s="123"/>
      <c r="BNR40" s="123"/>
      <c r="BNS40" s="123"/>
      <c r="BNT40" s="123"/>
      <c r="BNU40" s="123"/>
      <c r="BNV40" s="123"/>
      <c r="BNW40" s="123"/>
      <c r="BNX40" s="123"/>
      <c r="BNY40" s="123"/>
      <c r="BNZ40" s="123"/>
      <c r="BOA40" s="123"/>
      <c r="BOB40" s="123"/>
      <c r="BOC40" s="123"/>
      <c r="BOD40" s="123"/>
      <c r="BOE40" s="123"/>
      <c r="BOF40" s="123"/>
      <c r="BOG40" s="123"/>
      <c r="BOH40" s="123"/>
      <c r="BOI40" s="123"/>
      <c r="BOJ40" s="123"/>
      <c r="BOK40" s="123"/>
      <c r="BOL40" s="123"/>
      <c r="BOM40" s="123"/>
      <c r="BON40" s="123"/>
      <c r="BOO40" s="123"/>
      <c r="BOP40" s="123"/>
      <c r="BOQ40" s="123"/>
      <c r="BOR40" s="123"/>
      <c r="BOS40" s="123"/>
      <c r="BOT40" s="123"/>
      <c r="BOU40" s="123"/>
      <c r="BOV40" s="123"/>
      <c r="BOW40" s="123"/>
      <c r="BOX40" s="123"/>
      <c r="BOY40" s="123"/>
      <c r="BOZ40" s="123"/>
      <c r="BPA40" s="123"/>
      <c r="BPB40" s="123"/>
      <c r="BPC40" s="123"/>
      <c r="BPD40" s="123"/>
      <c r="BPE40" s="123"/>
      <c r="BPF40" s="123"/>
      <c r="BPG40" s="123"/>
      <c r="BPH40" s="123"/>
      <c r="BPI40" s="123"/>
      <c r="BPJ40" s="123"/>
      <c r="BPK40" s="123"/>
      <c r="BPL40" s="123"/>
      <c r="BPM40" s="123"/>
      <c r="BPN40" s="123"/>
      <c r="BPO40" s="123"/>
      <c r="BPP40" s="123"/>
      <c r="BPQ40" s="123"/>
      <c r="BPR40" s="123"/>
      <c r="BPS40" s="123"/>
      <c r="BPT40" s="123"/>
      <c r="BPU40" s="123"/>
      <c r="BPV40" s="123"/>
      <c r="BPW40" s="123"/>
      <c r="BPX40" s="123"/>
      <c r="BPY40" s="123"/>
      <c r="BPZ40" s="123"/>
      <c r="BQA40" s="123"/>
      <c r="BQB40" s="123"/>
      <c r="BQC40" s="123"/>
      <c r="BQD40" s="123"/>
      <c r="BQE40" s="123"/>
      <c r="BQF40" s="123"/>
      <c r="BQG40" s="123"/>
      <c r="BQH40" s="123"/>
      <c r="BQI40" s="123"/>
      <c r="BQJ40" s="123"/>
      <c r="BQK40" s="123"/>
      <c r="BQL40" s="123"/>
      <c r="BQM40" s="123"/>
      <c r="BQN40" s="123"/>
      <c r="BQO40" s="123"/>
      <c r="BQP40" s="123"/>
      <c r="BQQ40" s="123"/>
      <c r="BQR40" s="123"/>
      <c r="BQS40" s="123"/>
      <c r="BQT40" s="123"/>
      <c r="BQU40" s="123"/>
      <c r="BQV40" s="123"/>
      <c r="BQW40" s="123"/>
      <c r="BQX40" s="123"/>
      <c r="BQY40" s="123"/>
      <c r="BQZ40" s="123"/>
      <c r="BRA40" s="123"/>
      <c r="BRB40" s="123"/>
      <c r="BRC40" s="123"/>
      <c r="BRD40" s="123"/>
      <c r="BRE40" s="123"/>
      <c r="BRF40" s="123"/>
      <c r="BRG40" s="123"/>
      <c r="BRH40" s="123"/>
      <c r="BRI40" s="123"/>
      <c r="BRJ40" s="123"/>
      <c r="BRK40" s="123"/>
      <c r="BRL40" s="123"/>
      <c r="BRM40" s="123"/>
      <c r="BRN40" s="123"/>
      <c r="BRO40" s="123"/>
      <c r="BRP40" s="123"/>
      <c r="BRQ40" s="123"/>
      <c r="BRR40" s="123"/>
      <c r="BRS40" s="123"/>
      <c r="BRT40" s="123"/>
      <c r="BRU40" s="123"/>
      <c r="BRV40" s="123"/>
      <c r="BRW40" s="123"/>
      <c r="BRX40" s="123"/>
      <c r="BRY40" s="123"/>
      <c r="BRZ40" s="123"/>
      <c r="BSA40" s="123"/>
      <c r="BSB40" s="123"/>
      <c r="BSC40" s="123"/>
      <c r="BSD40" s="123"/>
      <c r="BSE40" s="123"/>
      <c r="BSF40" s="123"/>
      <c r="BSG40" s="123"/>
      <c r="BSH40" s="123"/>
      <c r="BSI40" s="123"/>
      <c r="BSJ40" s="123"/>
      <c r="BSK40" s="123"/>
      <c r="BSL40" s="123"/>
      <c r="BSM40" s="123"/>
      <c r="BSN40" s="123"/>
      <c r="BSO40" s="123"/>
      <c r="BSP40" s="123"/>
      <c r="BSQ40" s="123"/>
      <c r="BSR40" s="123"/>
      <c r="BSS40" s="123"/>
      <c r="BST40" s="123"/>
      <c r="BSU40" s="123"/>
      <c r="BSV40" s="123"/>
      <c r="BSW40" s="123"/>
      <c r="BSX40" s="123"/>
      <c r="BSY40" s="123"/>
      <c r="BSZ40" s="123"/>
      <c r="BTA40" s="123"/>
      <c r="BTB40" s="123"/>
      <c r="BTC40" s="123"/>
      <c r="BTD40" s="123"/>
      <c r="BTE40" s="123"/>
      <c r="BTF40" s="123"/>
      <c r="BTG40" s="123"/>
      <c r="BTH40" s="123"/>
      <c r="BTI40" s="123"/>
      <c r="BTJ40" s="123"/>
      <c r="BTK40" s="123"/>
      <c r="BTL40" s="123"/>
      <c r="BTM40" s="123"/>
      <c r="BTN40" s="123"/>
      <c r="BTO40" s="123"/>
      <c r="BTP40" s="123"/>
      <c r="BTQ40" s="123"/>
      <c r="BTR40" s="123"/>
      <c r="BTS40" s="123"/>
      <c r="BTT40" s="123"/>
      <c r="BTU40" s="123"/>
      <c r="BTV40" s="123"/>
      <c r="BTW40" s="123"/>
      <c r="BTX40" s="123"/>
      <c r="BTY40" s="123"/>
      <c r="BTZ40" s="123"/>
      <c r="BUA40" s="123"/>
      <c r="BUB40" s="123"/>
      <c r="BUC40" s="123"/>
      <c r="BUD40" s="123"/>
      <c r="BUE40" s="123"/>
      <c r="BUF40" s="123"/>
      <c r="BUG40" s="123"/>
      <c r="BUH40" s="123"/>
      <c r="BUI40" s="123"/>
      <c r="BUJ40" s="123"/>
      <c r="BUK40" s="123"/>
      <c r="BUL40" s="123"/>
      <c r="BUM40" s="123"/>
      <c r="BUN40" s="123"/>
      <c r="BUO40" s="123"/>
      <c r="BUP40" s="123"/>
      <c r="BUQ40" s="123"/>
    </row>
    <row r="41" spans="1:1915" s="154" customFormat="1" x14ac:dyDescent="0.2">
      <c r="A41" s="150" t="s">
        <v>1394</v>
      </c>
      <c r="B41" s="150" t="s">
        <v>1391</v>
      </c>
      <c r="C41" s="151">
        <v>22.8</v>
      </c>
      <c r="D41" s="152">
        <v>9.2305200000000003</v>
      </c>
      <c r="E41" s="152">
        <v>9.2305200000000003</v>
      </c>
      <c r="F41" s="151">
        <v>1</v>
      </c>
      <c r="G41" s="152">
        <f t="shared" si="0"/>
        <v>9.2305200000000003</v>
      </c>
      <c r="H41" s="151">
        <v>1.75</v>
      </c>
      <c r="I41" s="152">
        <f t="shared" si="1"/>
        <v>16.153410000000001</v>
      </c>
      <c r="J41" s="153" t="s">
        <v>1268</v>
      </c>
      <c r="K41" s="150" t="s">
        <v>1270</v>
      </c>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3"/>
      <c r="BM41" s="123"/>
      <c r="BN41" s="123"/>
      <c r="BO41" s="123"/>
      <c r="BP41" s="123"/>
      <c r="BQ41" s="123"/>
      <c r="BR41" s="123"/>
      <c r="BS41" s="123"/>
      <c r="BT41" s="123"/>
      <c r="BU41" s="123"/>
      <c r="BV41" s="123"/>
      <c r="BW41" s="123"/>
      <c r="BX41" s="123"/>
      <c r="BY41" s="123"/>
      <c r="BZ41" s="123"/>
      <c r="CA41" s="123"/>
      <c r="CB41" s="123"/>
      <c r="CC41" s="123"/>
      <c r="CD41" s="123"/>
      <c r="CE41" s="123"/>
      <c r="CF41" s="123"/>
      <c r="CG41" s="123"/>
      <c r="CH41" s="123"/>
      <c r="CI41" s="123"/>
      <c r="CJ41" s="123"/>
      <c r="CK41" s="123"/>
      <c r="CL41" s="123"/>
      <c r="CM41" s="123"/>
      <c r="CN41" s="123"/>
      <c r="CO41" s="123"/>
      <c r="CP41" s="123"/>
      <c r="CQ41" s="123"/>
      <c r="CR41" s="123"/>
      <c r="CS41" s="123"/>
      <c r="CT41" s="123"/>
      <c r="CU41" s="123"/>
      <c r="CV41" s="123"/>
      <c r="CW41" s="123"/>
      <c r="CX41" s="123"/>
      <c r="CY41" s="123"/>
      <c r="CZ41" s="123"/>
      <c r="DA41" s="123"/>
      <c r="DB41" s="123"/>
      <c r="DC41" s="123"/>
      <c r="DD41" s="123"/>
      <c r="DE41" s="123"/>
      <c r="DF41" s="123"/>
      <c r="DG41" s="123"/>
      <c r="DH41" s="123"/>
      <c r="DI41" s="123"/>
      <c r="DJ41" s="123"/>
      <c r="DK41" s="123"/>
      <c r="DL41" s="123"/>
      <c r="DM41" s="123"/>
      <c r="DN41" s="123"/>
      <c r="DO41" s="123"/>
      <c r="DP41" s="123"/>
      <c r="DQ41" s="123"/>
      <c r="DR41" s="123"/>
      <c r="DS41" s="123"/>
      <c r="DT41" s="123"/>
      <c r="DU41" s="123"/>
      <c r="DV41" s="123"/>
      <c r="DW41" s="123"/>
      <c r="DX41" s="123"/>
      <c r="DY41" s="123"/>
      <c r="DZ41" s="123"/>
      <c r="EA41" s="123"/>
      <c r="EB41" s="123"/>
      <c r="EC41" s="123"/>
      <c r="ED41" s="123"/>
      <c r="EE41" s="123"/>
      <c r="EF41" s="123"/>
      <c r="EG41" s="123"/>
      <c r="EH41" s="123"/>
      <c r="EI41" s="123"/>
      <c r="EJ41" s="123"/>
      <c r="EK41" s="123"/>
      <c r="EL41" s="123"/>
      <c r="EM41" s="123"/>
      <c r="EN41" s="123"/>
      <c r="EO41" s="123"/>
      <c r="EP41" s="123"/>
      <c r="EQ41" s="123"/>
      <c r="ER41" s="123"/>
      <c r="ES41" s="123"/>
      <c r="ET41" s="123"/>
      <c r="EU41" s="123"/>
      <c r="EV41" s="123"/>
      <c r="EW41" s="123"/>
      <c r="EX41" s="123"/>
      <c r="EY41" s="123"/>
      <c r="EZ41" s="123"/>
      <c r="FA41" s="123"/>
      <c r="FB41" s="123"/>
      <c r="FC41" s="123"/>
      <c r="FD41" s="123"/>
      <c r="FE41" s="123"/>
      <c r="FF41" s="123"/>
      <c r="FG41" s="123"/>
      <c r="FH41" s="123"/>
      <c r="FI41" s="123"/>
      <c r="FJ41" s="123"/>
      <c r="FK41" s="123"/>
      <c r="FL41" s="123"/>
      <c r="FM41" s="123"/>
      <c r="FN41" s="123"/>
      <c r="FO41" s="123"/>
      <c r="FP41" s="123"/>
      <c r="FQ41" s="123"/>
      <c r="FR41" s="123"/>
      <c r="FS41" s="123"/>
      <c r="FT41" s="123"/>
      <c r="FU41" s="123"/>
      <c r="FV41" s="123"/>
      <c r="FW41" s="123"/>
      <c r="FX41" s="123"/>
      <c r="FY41" s="123"/>
      <c r="FZ41" s="123"/>
      <c r="GA41" s="123"/>
      <c r="GB41" s="123"/>
      <c r="GC41" s="123"/>
      <c r="GD41" s="123"/>
      <c r="GE41" s="123"/>
      <c r="GF41" s="123"/>
      <c r="GG41" s="123"/>
      <c r="GH41" s="123"/>
      <c r="GI41" s="123"/>
      <c r="GJ41" s="123"/>
      <c r="GK41" s="123"/>
      <c r="GL41" s="123"/>
      <c r="GM41" s="123"/>
      <c r="GN41" s="123"/>
      <c r="GO41" s="123"/>
      <c r="GP41" s="123"/>
      <c r="GQ41" s="123"/>
      <c r="GR41" s="123"/>
      <c r="GS41" s="123"/>
      <c r="GT41" s="123"/>
      <c r="GU41" s="123"/>
      <c r="GV41" s="123"/>
      <c r="GW41" s="123"/>
      <c r="GX41" s="123"/>
      <c r="GY41" s="123"/>
      <c r="GZ41" s="123"/>
      <c r="HA41" s="123"/>
      <c r="HB41" s="123"/>
      <c r="HC41" s="123"/>
      <c r="HD41" s="123"/>
      <c r="HE41" s="123"/>
      <c r="HF41" s="123"/>
      <c r="HG41" s="123"/>
      <c r="HH41" s="123"/>
      <c r="HI41" s="123"/>
      <c r="HJ41" s="123"/>
      <c r="HK41" s="123"/>
      <c r="HL41" s="123"/>
      <c r="HM41" s="123"/>
      <c r="HN41" s="123"/>
      <c r="HO41" s="123"/>
      <c r="HP41" s="123"/>
      <c r="HQ41" s="123"/>
      <c r="HR41" s="123"/>
      <c r="HS41" s="123"/>
      <c r="HT41" s="123"/>
      <c r="HU41" s="123"/>
      <c r="HV41" s="123"/>
      <c r="HW41" s="123"/>
      <c r="HX41" s="123"/>
      <c r="HY41" s="123"/>
      <c r="HZ41" s="123"/>
      <c r="IA41" s="123"/>
      <c r="IB41" s="123"/>
      <c r="IC41" s="123"/>
      <c r="ID41" s="123"/>
      <c r="IE41" s="123"/>
      <c r="IF41" s="123"/>
      <c r="IG41" s="123"/>
      <c r="IH41" s="123"/>
      <c r="II41" s="123"/>
      <c r="IJ41" s="123"/>
      <c r="IK41" s="123"/>
      <c r="IL41" s="123"/>
      <c r="IM41" s="123"/>
      <c r="IN41" s="123"/>
      <c r="IO41" s="123"/>
      <c r="IP41" s="123"/>
      <c r="IQ41" s="123"/>
      <c r="IR41" s="123"/>
      <c r="IS41" s="123"/>
      <c r="IT41" s="123"/>
      <c r="IU41" s="123"/>
      <c r="IV41" s="123"/>
      <c r="IW41" s="123"/>
      <c r="IX41" s="123"/>
      <c r="IY41" s="123"/>
      <c r="IZ41" s="123"/>
      <c r="JA41" s="123"/>
      <c r="JB41" s="123"/>
      <c r="JC41" s="123"/>
      <c r="JD41" s="123"/>
      <c r="JE41" s="123"/>
      <c r="JF41" s="123"/>
      <c r="JG41" s="123"/>
      <c r="JH41" s="123"/>
      <c r="JI41" s="123"/>
      <c r="JJ41" s="123"/>
      <c r="JK41" s="123"/>
      <c r="JL41" s="123"/>
      <c r="JM41" s="123"/>
      <c r="JN41" s="123"/>
      <c r="JO41" s="123"/>
      <c r="JP41" s="123"/>
      <c r="JQ41" s="123"/>
      <c r="JR41" s="123"/>
      <c r="JS41" s="123"/>
      <c r="JT41" s="123"/>
      <c r="JU41" s="123"/>
      <c r="JV41" s="123"/>
      <c r="JW41" s="123"/>
      <c r="JX41" s="123"/>
      <c r="JY41" s="123"/>
      <c r="JZ41" s="123"/>
      <c r="KA41" s="123"/>
      <c r="KB41" s="123"/>
      <c r="KC41" s="123"/>
      <c r="KD41" s="123"/>
      <c r="KE41" s="123"/>
      <c r="KF41" s="123"/>
      <c r="KG41" s="123"/>
      <c r="KH41" s="123"/>
      <c r="KI41" s="123"/>
      <c r="KJ41" s="123"/>
      <c r="KK41" s="123"/>
      <c r="KL41" s="123"/>
      <c r="KM41" s="123"/>
      <c r="KN41" s="123"/>
      <c r="KO41" s="123"/>
      <c r="KP41" s="123"/>
      <c r="KQ41" s="123"/>
      <c r="KR41" s="123"/>
      <c r="KS41" s="123"/>
      <c r="KT41" s="123"/>
      <c r="KU41" s="123"/>
      <c r="KV41" s="123"/>
      <c r="KW41" s="123"/>
      <c r="KX41" s="123"/>
      <c r="KY41" s="123"/>
      <c r="KZ41" s="123"/>
      <c r="LA41" s="123"/>
      <c r="LB41" s="123"/>
      <c r="LC41" s="123"/>
      <c r="LD41" s="123"/>
      <c r="LE41" s="123"/>
      <c r="LF41" s="123"/>
      <c r="LG41" s="123"/>
      <c r="LH41" s="123"/>
      <c r="LI41" s="123"/>
      <c r="LJ41" s="123"/>
      <c r="LK41" s="123"/>
      <c r="LL41" s="123"/>
      <c r="LM41" s="123"/>
      <c r="LN41" s="123"/>
      <c r="LO41" s="123"/>
      <c r="LP41" s="123"/>
      <c r="LQ41" s="123"/>
      <c r="LR41" s="123"/>
      <c r="LS41" s="123"/>
      <c r="LT41" s="123"/>
      <c r="LU41" s="123"/>
      <c r="LV41" s="123"/>
      <c r="LW41" s="123"/>
      <c r="LX41" s="123"/>
      <c r="LY41" s="123"/>
      <c r="LZ41" s="123"/>
      <c r="MA41" s="123"/>
      <c r="MB41" s="123"/>
      <c r="MC41" s="123"/>
      <c r="MD41" s="123"/>
      <c r="ME41" s="123"/>
      <c r="MF41" s="123"/>
      <c r="MG41" s="123"/>
      <c r="MH41" s="123"/>
      <c r="MI41" s="123"/>
      <c r="MJ41" s="123"/>
      <c r="MK41" s="123"/>
      <c r="ML41" s="123"/>
      <c r="MM41" s="123"/>
      <c r="MN41" s="123"/>
      <c r="MO41" s="123"/>
      <c r="MP41" s="123"/>
      <c r="MQ41" s="123"/>
      <c r="MR41" s="123"/>
      <c r="MS41" s="123"/>
      <c r="MT41" s="123"/>
      <c r="MU41" s="123"/>
      <c r="MV41" s="123"/>
      <c r="MW41" s="123"/>
      <c r="MX41" s="123"/>
      <c r="MY41" s="123"/>
      <c r="MZ41" s="123"/>
      <c r="NA41" s="123"/>
      <c r="NB41" s="123"/>
      <c r="NC41" s="123"/>
      <c r="ND41" s="123"/>
      <c r="NE41" s="123"/>
      <c r="NF41" s="123"/>
      <c r="NG41" s="123"/>
      <c r="NH41" s="123"/>
      <c r="NI41" s="123"/>
      <c r="NJ41" s="123"/>
      <c r="NK41" s="123"/>
      <c r="NL41" s="123"/>
      <c r="NM41" s="123"/>
      <c r="NN41" s="123"/>
      <c r="NO41" s="123"/>
      <c r="NP41" s="123"/>
      <c r="NQ41" s="123"/>
      <c r="NR41" s="123"/>
      <c r="NS41" s="123"/>
      <c r="NT41" s="123"/>
      <c r="NU41" s="123"/>
      <c r="NV41" s="123"/>
      <c r="NW41" s="123"/>
      <c r="NX41" s="123"/>
      <c r="NY41" s="123"/>
      <c r="NZ41" s="123"/>
      <c r="OA41" s="123"/>
      <c r="OB41" s="123"/>
      <c r="OC41" s="123"/>
      <c r="OD41" s="123"/>
      <c r="OE41" s="123"/>
      <c r="OF41" s="123"/>
      <c r="OG41" s="123"/>
      <c r="OH41" s="123"/>
      <c r="OI41" s="123"/>
      <c r="OJ41" s="123"/>
      <c r="OK41" s="123"/>
      <c r="OL41" s="123"/>
      <c r="OM41" s="123"/>
      <c r="ON41" s="123"/>
      <c r="OO41" s="123"/>
      <c r="OP41" s="123"/>
      <c r="OQ41" s="123"/>
      <c r="OR41" s="123"/>
      <c r="OS41" s="123"/>
      <c r="OT41" s="123"/>
      <c r="OU41" s="123"/>
      <c r="OV41" s="123"/>
      <c r="OW41" s="123"/>
      <c r="OX41" s="123"/>
      <c r="OY41" s="123"/>
      <c r="OZ41" s="123"/>
      <c r="PA41" s="123"/>
      <c r="PB41" s="123"/>
      <c r="PC41" s="123"/>
      <c r="PD41" s="123"/>
      <c r="PE41" s="123"/>
      <c r="PF41" s="123"/>
      <c r="PG41" s="123"/>
      <c r="PH41" s="123"/>
      <c r="PI41" s="123"/>
      <c r="PJ41" s="123"/>
      <c r="PK41" s="123"/>
      <c r="PL41" s="123"/>
      <c r="PM41" s="123"/>
      <c r="PN41" s="123"/>
      <c r="PO41" s="123"/>
      <c r="PP41" s="123"/>
      <c r="PQ41" s="123"/>
      <c r="PR41" s="123"/>
      <c r="PS41" s="123"/>
      <c r="PT41" s="123"/>
      <c r="PU41" s="123"/>
      <c r="PV41" s="123"/>
      <c r="PW41" s="123"/>
      <c r="PX41" s="123"/>
      <c r="PY41" s="123"/>
      <c r="PZ41" s="123"/>
      <c r="QA41" s="123"/>
      <c r="QB41" s="123"/>
      <c r="QC41" s="123"/>
      <c r="QD41" s="123"/>
      <c r="QE41" s="123"/>
      <c r="QF41" s="123"/>
      <c r="QG41" s="123"/>
      <c r="QH41" s="123"/>
      <c r="QI41" s="123"/>
      <c r="QJ41" s="123"/>
      <c r="QK41" s="123"/>
      <c r="QL41" s="123"/>
      <c r="QM41" s="123"/>
      <c r="QN41" s="123"/>
      <c r="QO41" s="123"/>
      <c r="QP41" s="123"/>
      <c r="QQ41" s="123"/>
      <c r="QR41" s="123"/>
      <c r="QS41" s="123"/>
      <c r="QT41" s="123"/>
      <c r="QU41" s="123"/>
      <c r="QV41" s="123"/>
      <c r="QW41" s="123"/>
      <c r="QX41" s="123"/>
      <c r="QY41" s="123"/>
      <c r="QZ41" s="123"/>
      <c r="RA41" s="123"/>
      <c r="RB41" s="123"/>
      <c r="RC41" s="123"/>
      <c r="RD41" s="123"/>
      <c r="RE41" s="123"/>
      <c r="RF41" s="123"/>
      <c r="RG41" s="123"/>
      <c r="RH41" s="123"/>
      <c r="RI41" s="123"/>
      <c r="RJ41" s="123"/>
      <c r="RK41" s="123"/>
      <c r="RL41" s="123"/>
      <c r="RM41" s="123"/>
      <c r="RN41" s="123"/>
      <c r="RO41" s="123"/>
      <c r="RP41" s="123"/>
      <c r="RQ41" s="123"/>
      <c r="RR41" s="123"/>
      <c r="RS41" s="123"/>
      <c r="RT41" s="123"/>
      <c r="RU41" s="123"/>
      <c r="RV41" s="123"/>
      <c r="RW41" s="123"/>
      <c r="RX41" s="123"/>
      <c r="RY41" s="123"/>
      <c r="RZ41" s="123"/>
      <c r="SA41" s="123"/>
      <c r="SB41" s="123"/>
      <c r="SC41" s="123"/>
      <c r="SD41" s="123"/>
      <c r="SE41" s="123"/>
      <c r="SF41" s="123"/>
      <c r="SG41" s="123"/>
      <c r="SH41" s="123"/>
      <c r="SI41" s="123"/>
      <c r="SJ41" s="123"/>
      <c r="SK41" s="123"/>
      <c r="SL41" s="123"/>
      <c r="SM41" s="123"/>
      <c r="SN41" s="123"/>
      <c r="SO41" s="123"/>
      <c r="SP41" s="123"/>
      <c r="SQ41" s="123"/>
      <c r="SR41" s="123"/>
      <c r="SS41" s="123"/>
      <c r="ST41" s="123"/>
      <c r="SU41" s="123"/>
      <c r="SV41" s="123"/>
      <c r="SW41" s="123"/>
      <c r="SX41" s="123"/>
      <c r="SY41" s="123"/>
      <c r="SZ41" s="123"/>
      <c r="TA41" s="123"/>
      <c r="TB41" s="123"/>
      <c r="TC41" s="123"/>
      <c r="TD41" s="123"/>
      <c r="TE41" s="123"/>
      <c r="TF41" s="123"/>
      <c r="TG41" s="123"/>
      <c r="TH41" s="123"/>
      <c r="TI41" s="123"/>
      <c r="TJ41" s="123"/>
      <c r="TK41" s="123"/>
      <c r="TL41" s="123"/>
      <c r="TM41" s="123"/>
      <c r="TN41" s="123"/>
      <c r="TO41" s="123"/>
      <c r="TP41" s="123"/>
      <c r="TQ41" s="123"/>
      <c r="TR41" s="123"/>
      <c r="TS41" s="123"/>
      <c r="TT41" s="123"/>
      <c r="TU41" s="123"/>
      <c r="TV41" s="123"/>
      <c r="TW41" s="123"/>
      <c r="TX41" s="123"/>
      <c r="TY41" s="123"/>
      <c r="TZ41" s="123"/>
      <c r="UA41" s="123"/>
      <c r="UB41" s="123"/>
      <c r="UC41" s="123"/>
      <c r="UD41" s="123"/>
      <c r="UE41" s="123"/>
      <c r="UF41" s="123"/>
      <c r="UG41" s="123"/>
      <c r="UH41" s="123"/>
      <c r="UI41" s="123"/>
      <c r="UJ41" s="123"/>
      <c r="UK41" s="123"/>
      <c r="UL41" s="123"/>
      <c r="UM41" s="123"/>
      <c r="UN41" s="123"/>
      <c r="UO41" s="123"/>
      <c r="UP41" s="123"/>
      <c r="UQ41" s="123"/>
      <c r="UR41" s="123"/>
      <c r="US41" s="123"/>
      <c r="UT41" s="123"/>
      <c r="UU41" s="123"/>
      <c r="UV41" s="123"/>
      <c r="UW41" s="123"/>
      <c r="UX41" s="123"/>
      <c r="UY41" s="123"/>
      <c r="UZ41" s="123"/>
      <c r="VA41" s="123"/>
      <c r="VB41" s="123"/>
      <c r="VC41" s="123"/>
      <c r="VD41" s="123"/>
      <c r="VE41" s="123"/>
      <c r="VF41" s="123"/>
      <c r="VG41" s="123"/>
      <c r="VH41" s="123"/>
      <c r="VI41" s="123"/>
      <c r="VJ41" s="123"/>
      <c r="VK41" s="123"/>
      <c r="VL41" s="123"/>
      <c r="VM41" s="123"/>
      <c r="VN41" s="123"/>
      <c r="VO41" s="123"/>
      <c r="VP41" s="123"/>
      <c r="VQ41" s="123"/>
      <c r="VR41" s="123"/>
      <c r="VS41" s="123"/>
      <c r="VT41" s="123"/>
      <c r="VU41" s="123"/>
      <c r="VV41" s="123"/>
      <c r="VW41" s="123"/>
      <c r="VX41" s="123"/>
      <c r="VY41" s="123"/>
      <c r="VZ41" s="123"/>
      <c r="WA41" s="123"/>
      <c r="WB41" s="123"/>
      <c r="WC41" s="123"/>
      <c r="WD41" s="123"/>
      <c r="WE41" s="123"/>
      <c r="WF41" s="123"/>
      <c r="WG41" s="123"/>
      <c r="WH41" s="123"/>
      <c r="WI41" s="123"/>
      <c r="WJ41" s="123"/>
      <c r="WK41" s="123"/>
      <c r="WL41" s="123"/>
      <c r="WM41" s="123"/>
      <c r="WN41" s="123"/>
      <c r="WO41" s="123"/>
      <c r="WP41" s="123"/>
      <c r="WQ41" s="123"/>
      <c r="WR41" s="123"/>
      <c r="WS41" s="123"/>
      <c r="WT41" s="123"/>
      <c r="WU41" s="123"/>
      <c r="WV41" s="123"/>
      <c r="WW41" s="123"/>
      <c r="WX41" s="123"/>
      <c r="WY41" s="123"/>
      <c r="WZ41" s="123"/>
      <c r="XA41" s="123"/>
      <c r="XB41" s="123"/>
      <c r="XC41" s="123"/>
      <c r="XD41" s="123"/>
      <c r="XE41" s="123"/>
      <c r="XF41" s="123"/>
      <c r="XG41" s="123"/>
      <c r="XH41" s="123"/>
      <c r="XI41" s="123"/>
      <c r="XJ41" s="123"/>
      <c r="XK41" s="123"/>
      <c r="XL41" s="123"/>
      <c r="XM41" s="123"/>
      <c r="XN41" s="123"/>
      <c r="XO41" s="123"/>
      <c r="XP41" s="123"/>
      <c r="XQ41" s="123"/>
      <c r="XR41" s="123"/>
      <c r="XS41" s="123"/>
      <c r="XT41" s="123"/>
      <c r="XU41" s="123"/>
      <c r="XV41" s="123"/>
      <c r="XW41" s="123"/>
      <c r="XX41" s="123"/>
      <c r="XY41" s="123"/>
      <c r="XZ41" s="123"/>
      <c r="YA41" s="123"/>
      <c r="YB41" s="123"/>
      <c r="YC41" s="123"/>
      <c r="YD41" s="123"/>
      <c r="YE41" s="123"/>
      <c r="YF41" s="123"/>
      <c r="YG41" s="123"/>
      <c r="YH41" s="123"/>
      <c r="YI41" s="123"/>
      <c r="YJ41" s="123"/>
      <c r="YK41" s="123"/>
      <c r="YL41" s="123"/>
      <c r="YM41" s="123"/>
      <c r="YN41" s="123"/>
      <c r="YO41" s="123"/>
      <c r="YP41" s="123"/>
      <c r="YQ41" s="123"/>
      <c r="YR41" s="123"/>
      <c r="YS41" s="123"/>
      <c r="YT41" s="123"/>
      <c r="YU41" s="123"/>
      <c r="YV41" s="123"/>
      <c r="YW41" s="123"/>
      <c r="YX41" s="123"/>
      <c r="YY41" s="123"/>
      <c r="YZ41" s="123"/>
      <c r="ZA41" s="123"/>
      <c r="ZB41" s="123"/>
      <c r="ZC41" s="123"/>
      <c r="ZD41" s="123"/>
      <c r="ZE41" s="123"/>
      <c r="ZF41" s="123"/>
      <c r="ZG41" s="123"/>
      <c r="ZH41" s="123"/>
      <c r="ZI41" s="123"/>
      <c r="ZJ41" s="123"/>
      <c r="ZK41" s="123"/>
      <c r="ZL41" s="123"/>
      <c r="ZM41" s="123"/>
      <c r="ZN41" s="123"/>
      <c r="ZO41" s="123"/>
      <c r="ZP41" s="123"/>
      <c r="ZQ41" s="123"/>
      <c r="ZR41" s="123"/>
      <c r="ZS41" s="123"/>
      <c r="ZT41" s="123"/>
      <c r="ZU41" s="123"/>
      <c r="ZV41" s="123"/>
      <c r="ZW41" s="123"/>
      <c r="ZX41" s="123"/>
      <c r="ZY41" s="123"/>
      <c r="ZZ41" s="123"/>
      <c r="AAA41" s="123"/>
      <c r="AAB41" s="123"/>
      <c r="AAC41" s="123"/>
      <c r="AAD41" s="123"/>
      <c r="AAE41" s="123"/>
      <c r="AAF41" s="123"/>
      <c r="AAG41" s="123"/>
      <c r="AAH41" s="123"/>
      <c r="AAI41" s="123"/>
      <c r="AAJ41" s="123"/>
      <c r="AAK41" s="123"/>
      <c r="AAL41" s="123"/>
      <c r="AAM41" s="123"/>
      <c r="AAN41" s="123"/>
      <c r="AAO41" s="123"/>
      <c r="AAP41" s="123"/>
      <c r="AAQ41" s="123"/>
      <c r="AAR41" s="123"/>
      <c r="AAS41" s="123"/>
      <c r="AAT41" s="123"/>
      <c r="AAU41" s="123"/>
      <c r="AAV41" s="123"/>
      <c r="AAW41" s="123"/>
      <c r="AAX41" s="123"/>
      <c r="AAY41" s="123"/>
      <c r="AAZ41" s="123"/>
      <c r="ABA41" s="123"/>
      <c r="ABB41" s="123"/>
      <c r="ABC41" s="123"/>
      <c r="ABD41" s="123"/>
      <c r="ABE41" s="123"/>
      <c r="ABF41" s="123"/>
      <c r="ABG41" s="123"/>
      <c r="ABH41" s="123"/>
      <c r="ABI41" s="123"/>
      <c r="ABJ41" s="123"/>
      <c r="ABK41" s="123"/>
      <c r="ABL41" s="123"/>
      <c r="ABM41" s="123"/>
      <c r="ABN41" s="123"/>
      <c r="ABO41" s="123"/>
      <c r="ABP41" s="123"/>
      <c r="ABQ41" s="123"/>
      <c r="ABR41" s="123"/>
      <c r="ABS41" s="123"/>
      <c r="ABT41" s="123"/>
      <c r="ABU41" s="123"/>
      <c r="ABV41" s="123"/>
      <c r="ABW41" s="123"/>
      <c r="ABX41" s="123"/>
      <c r="ABY41" s="123"/>
      <c r="ABZ41" s="123"/>
      <c r="ACA41" s="123"/>
      <c r="ACB41" s="123"/>
      <c r="ACC41" s="123"/>
      <c r="ACD41" s="123"/>
      <c r="ACE41" s="123"/>
      <c r="ACF41" s="123"/>
      <c r="ACG41" s="123"/>
      <c r="ACH41" s="123"/>
      <c r="ACI41" s="123"/>
      <c r="ACJ41" s="123"/>
      <c r="ACK41" s="123"/>
      <c r="ACL41" s="123"/>
      <c r="ACM41" s="123"/>
      <c r="ACN41" s="123"/>
      <c r="ACO41" s="123"/>
      <c r="ACP41" s="123"/>
      <c r="ACQ41" s="123"/>
      <c r="ACR41" s="123"/>
      <c r="ACS41" s="123"/>
      <c r="ACT41" s="123"/>
      <c r="ACU41" s="123"/>
      <c r="ACV41" s="123"/>
      <c r="ACW41" s="123"/>
      <c r="ACX41" s="123"/>
      <c r="ACY41" s="123"/>
      <c r="ACZ41" s="123"/>
      <c r="ADA41" s="123"/>
      <c r="ADB41" s="123"/>
      <c r="ADC41" s="123"/>
      <c r="ADD41" s="123"/>
      <c r="ADE41" s="123"/>
      <c r="ADF41" s="123"/>
      <c r="ADG41" s="123"/>
      <c r="ADH41" s="123"/>
      <c r="ADI41" s="123"/>
      <c r="ADJ41" s="123"/>
      <c r="ADK41" s="123"/>
      <c r="ADL41" s="123"/>
      <c r="ADM41" s="123"/>
      <c r="ADN41" s="123"/>
      <c r="ADO41" s="123"/>
      <c r="ADP41" s="123"/>
      <c r="ADQ41" s="123"/>
      <c r="ADR41" s="123"/>
      <c r="ADS41" s="123"/>
      <c r="ADT41" s="123"/>
      <c r="ADU41" s="123"/>
      <c r="ADV41" s="123"/>
      <c r="ADW41" s="123"/>
      <c r="ADX41" s="123"/>
      <c r="ADY41" s="123"/>
      <c r="ADZ41" s="123"/>
      <c r="AEA41" s="123"/>
      <c r="AEB41" s="123"/>
      <c r="AEC41" s="123"/>
      <c r="AED41" s="123"/>
      <c r="AEE41" s="123"/>
      <c r="AEF41" s="123"/>
      <c r="AEG41" s="123"/>
      <c r="AEH41" s="123"/>
      <c r="AEI41" s="123"/>
      <c r="AEJ41" s="123"/>
      <c r="AEK41" s="123"/>
      <c r="AEL41" s="123"/>
      <c r="AEM41" s="123"/>
      <c r="AEN41" s="123"/>
      <c r="AEO41" s="123"/>
      <c r="AEP41" s="123"/>
      <c r="AEQ41" s="123"/>
      <c r="AER41" s="123"/>
      <c r="AES41" s="123"/>
      <c r="AET41" s="123"/>
      <c r="AEU41" s="123"/>
      <c r="AEV41" s="123"/>
      <c r="AEW41" s="123"/>
      <c r="AEX41" s="123"/>
      <c r="AEY41" s="123"/>
      <c r="AEZ41" s="123"/>
      <c r="AFA41" s="123"/>
      <c r="AFB41" s="123"/>
      <c r="AFC41" s="123"/>
      <c r="AFD41" s="123"/>
      <c r="AFE41" s="123"/>
      <c r="AFF41" s="123"/>
      <c r="AFG41" s="123"/>
      <c r="AFH41" s="123"/>
      <c r="AFI41" s="123"/>
      <c r="AFJ41" s="123"/>
      <c r="AFK41" s="123"/>
      <c r="AFL41" s="123"/>
      <c r="AFM41" s="123"/>
      <c r="AFN41" s="123"/>
      <c r="AFO41" s="123"/>
      <c r="AFP41" s="123"/>
      <c r="AFQ41" s="123"/>
      <c r="AFR41" s="123"/>
      <c r="AFS41" s="123"/>
      <c r="AFT41" s="123"/>
      <c r="AFU41" s="123"/>
      <c r="AFV41" s="123"/>
      <c r="AFW41" s="123"/>
      <c r="AFX41" s="123"/>
      <c r="AFY41" s="123"/>
      <c r="AFZ41" s="123"/>
      <c r="AGA41" s="123"/>
      <c r="AGB41" s="123"/>
      <c r="AGC41" s="123"/>
      <c r="AGD41" s="123"/>
      <c r="AGE41" s="123"/>
      <c r="AGF41" s="123"/>
      <c r="AGG41" s="123"/>
      <c r="AGH41" s="123"/>
      <c r="AGI41" s="123"/>
      <c r="AGJ41" s="123"/>
      <c r="AGK41" s="123"/>
      <c r="AGL41" s="123"/>
      <c r="AGM41" s="123"/>
      <c r="AGN41" s="123"/>
      <c r="AGO41" s="123"/>
      <c r="AGP41" s="123"/>
      <c r="AGQ41" s="123"/>
      <c r="AGR41" s="123"/>
      <c r="AGS41" s="123"/>
      <c r="AGT41" s="123"/>
      <c r="AGU41" s="123"/>
      <c r="AGV41" s="123"/>
      <c r="AGW41" s="123"/>
      <c r="AGX41" s="123"/>
      <c r="AGY41" s="123"/>
      <c r="AGZ41" s="123"/>
      <c r="AHA41" s="123"/>
      <c r="AHB41" s="123"/>
      <c r="AHC41" s="123"/>
      <c r="AHD41" s="123"/>
      <c r="AHE41" s="123"/>
      <c r="AHF41" s="123"/>
      <c r="AHG41" s="123"/>
      <c r="AHH41" s="123"/>
      <c r="AHI41" s="123"/>
      <c r="AHJ41" s="123"/>
      <c r="AHK41" s="123"/>
      <c r="AHL41" s="123"/>
      <c r="AHM41" s="123"/>
      <c r="AHN41" s="123"/>
      <c r="AHO41" s="123"/>
      <c r="AHP41" s="123"/>
      <c r="AHQ41" s="123"/>
      <c r="AHR41" s="123"/>
      <c r="AHS41" s="123"/>
      <c r="AHT41" s="123"/>
      <c r="AHU41" s="123"/>
      <c r="AHV41" s="123"/>
      <c r="AHW41" s="123"/>
      <c r="AHX41" s="123"/>
      <c r="AHY41" s="123"/>
      <c r="AHZ41" s="123"/>
      <c r="AIA41" s="123"/>
      <c r="AIB41" s="123"/>
      <c r="AIC41" s="123"/>
      <c r="AID41" s="123"/>
      <c r="AIE41" s="123"/>
      <c r="AIF41" s="123"/>
      <c r="AIG41" s="123"/>
      <c r="AIH41" s="123"/>
      <c r="AII41" s="123"/>
      <c r="AIJ41" s="123"/>
      <c r="AIK41" s="123"/>
      <c r="AIL41" s="123"/>
      <c r="AIM41" s="123"/>
      <c r="AIN41" s="123"/>
      <c r="AIO41" s="123"/>
      <c r="AIP41" s="123"/>
      <c r="AIQ41" s="123"/>
      <c r="AIR41" s="123"/>
      <c r="AIS41" s="123"/>
      <c r="AIT41" s="123"/>
      <c r="AIU41" s="123"/>
      <c r="AIV41" s="123"/>
      <c r="AIW41" s="123"/>
      <c r="AIX41" s="123"/>
      <c r="AIY41" s="123"/>
      <c r="AIZ41" s="123"/>
      <c r="AJA41" s="123"/>
      <c r="AJB41" s="123"/>
      <c r="AJC41" s="123"/>
      <c r="AJD41" s="123"/>
      <c r="AJE41" s="123"/>
      <c r="AJF41" s="123"/>
      <c r="AJG41" s="123"/>
      <c r="AJH41" s="123"/>
      <c r="AJI41" s="123"/>
      <c r="AJJ41" s="123"/>
      <c r="AJK41" s="123"/>
      <c r="AJL41" s="123"/>
      <c r="AJM41" s="123"/>
      <c r="AJN41" s="123"/>
      <c r="AJO41" s="123"/>
      <c r="AJP41" s="123"/>
      <c r="AJQ41" s="123"/>
      <c r="AJR41" s="123"/>
      <c r="AJS41" s="123"/>
      <c r="AJT41" s="123"/>
      <c r="AJU41" s="123"/>
      <c r="AJV41" s="123"/>
      <c r="AJW41" s="123"/>
      <c r="AJX41" s="123"/>
      <c r="AJY41" s="123"/>
      <c r="AJZ41" s="123"/>
      <c r="AKA41" s="123"/>
      <c r="AKB41" s="123"/>
      <c r="AKC41" s="123"/>
      <c r="AKD41" s="123"/>
      <c r="AKE41" s="123"/>
      <c r="AKF41" s="123"/>
      <c r="AKG41" s="123"/>
      <c r="AKH41" s="123"/>
      <c r="AKI41" s="123"/>
      <c r="AKJ41" s="123"/>
      <c r="AKK41" s="123"/>
      <c r="AKL41" s="123"/>
      <c r="AKM41" s="123"/>
      <c r="AKN41" s="123"/>
      <c r="AKO41" s="123"/>
      <c r="AKP41" s="123"/>
      <c r="AKQ41" s="123"/>
      <c r="AKR41" s="123"/>
      <c r="AKS41" s="123"/>
      <c r="AKT41" s="123"/>
      <c r="AKU41" s="123"/>
      <c r="AKV41" s="123"/>
      <c r="AKW41" s="123"/>
      <c r="AKX41" s="123"/>
      <c r="AKY41" s="123"/>
      <c r="AKZ41" s="123"/>
      <c r="ALA41" s="123"/>
      <c r="ALB41" s="123"/>
      <c r="ALC41" s="123"/>
      <c r="ALD41" s="123"/>
      <c r="ALE41" s="123"/>
      <c r="ALF41" s="123"/>
      <c r="ALG41" s="123"/>
      <c r="ALH41" s="123"/>
      <c r="ALI41" s="123"/>
      <c r="ALJ41" s="123"/>
      <c r="ALK41" s="123"/>
      <c r="ALL41" s="123"/>
      <c r="ALM41" s="123"/>
      <c r="ALN41" s="123"/>
      <c r="ALO41" s="123"/>
      <c r="ALP41" s="123"/>
      <c r="ALQ41" s="123"/>
      <c r="ALR41" s="123"/>
      <c r="ALS41" s="123"/>
      <c r="ALT41" s="123"/>
      <c r="ALU41" s="123"/>
      <c r="ALV41" s="123"/>
      <c r="ALW41" s="123"/>
      <c r="ALX41" s="123"/>
      <c r="ALY41" s="123"/>
      <c r="ALZ41" s="123"/>
      <c r="AMA41" s="123"/>
      <c r="AMB41" s="123"/>
      <c r="AMC41" s="123"/>
      <c r="AMD41" s="123"/>
      <c r="AME41" s="123"/>
      <c r="AMF41" s="123"/>
      <c r="AMG41" s="123"/>
      <c r="AMH41" s="123"/>
      <c r="AMI41" s="123"/>
      <c r="AMJ41" s="123"/>
      <c r="AMK41" s="123"/>
      <c r="AML41" s="123"/>
      <c r="AMM41" s="123"/>
      <c r="AMN41" s="123"/>
      <c r="AMO41" s="123"/>
      <c r="AMP41" s="123"/>
      <c r="AMQ41" s="123"/>
      <c r="AMR41" s="123"/>
      <c r="AMS41" s="123"/>
      <c r="AMT41" s="123"/>
      <c r="AMU41" s="123"/>
      <c r="AMV41" s="123"/>
      <c r="AMW41" s="123"/>
      <c r="AMX41" s="123"/>
      <c r="AMY41" s="123"/>
      <c r="AMZ41" s="123"/>
      <c r="ANA41" s="123"/>
      <c r="ANB41" s="123"/>
      <c r="ANC41" s="123"/>
      <c r="AND41" s="123"/>
      <c r="ANE41" s="123"/>
      <c r="ANF41" s="123"/>
      <c r="ANG41" s="123"/>
      <c r="ANH41" s="123"/>
      <c r="ANI41" s="123"/>
      <c r="ANJ41" s="123"/>
      <c r="ANK41" s="123"/>
      <c r="ANL41" s="123"/>
      <c r="ANM41" s="123"/>
      <c r="ANN41" s="123"/>
      <c r="ANO41" s="123"/>
      <c r="ANP41" s="123"/>
      <c r="ANQ41" s="123"/>
      <c r="ANR41" s="123"/>
      <c r="ANS41" s="123"/>
      <c r="ANT41" s="123"/>
      <c r="ANU41" s="123"/>
      <c r="ANV41" s="123"/>
      <c r="ANW41" s="123"/>
      <c r="ANX41" s="123"/>
      <c r="ANY41" s="123"/>
      <c r="ANZ41" s="123"/>
      <c r="AOA41" s="123"/>
      <c r="AOB41" s="123"/>
      <c r="AOC41" s="123"/>
      <c r="AOD41" s="123"/>
      <c r="AOE41" s="123"/>
      <c r="AOF41" s="123"/>
      <c r="AOG41" s="123"/>
      <c r="AOH41" s="123"/>
      <c r="AOI41" s="123"/>
      <c r="AOJ41" s="123"/>
      <c r="AOK41" s="123"/>
      <c r="AOL41" s="123"/>
      <c r="AOM41" s="123"/>
      <c r="AON41" s="123"/>
      <c r="AOO41" s="123"/>
      <c r="AOP41" s="123"/>
      <c r="AOQ41" s="123"/>
      <c r="AOR41" s="123"/>
      <c r="AOS41" s="123"/>
      <c r="AOT41" s="123"/>
      <c r="AOU41" s="123"/>
      <c r="AOV41" s="123"/>
      <c r="AOW41" s="123"/>
      <c r="AOX41" s="123"/>
      <c r="AOY41" s="123"/>
      <c r="AOZ41" s="123"/>
      <c r="APA41" s="123"/>
      <c r="APB41" s="123"/>
      <c r="APC41" s="123"/>
      <c r="APD41" s="123"/>
      <c r="APE41" s="123"/>
      <c r="APF41" s="123"/>
      <c r="APG41" s="123"/>
      <c r="APH41" s="123"/>
      <c r="API41" s="123"/>
      <c r="APJ41" s="123"/>
      <c r="APK41" s="123"/>
      <c r="APL41" s="123"/>
      <c r="APM41" s="123"/>
      <c r="APN41" s="123"/>
      <c r="APO41" s="123"/>
      <c r="APP41" s="123"/>
      <c r="APQ41" s="123"/>
      <c r="APR41" s="123"/>
      <c r="APS41" s="123"/>
      <c r="APT41" s="123"/>
      <c r="APU41" s="123"/>
      <c r="APV41" s="123"/>
      <c r="APW41" s="123"/>
      <c r="APX41" s="123"/>
      <c r="APY41" s="123"/>
      <c r="APZ41" s="123"/>
      <c r="AQA41" s="123"/>
      <c r="AQB41" s="123"/>
      <c r="AQC41" s="123"/>
      <c r="AQD41" s="123"/>
      <c r="AQE41" s="123"/>
      <c r="AQF41" s="123"/>
      <c r="AQG41" s="123"/>
      <c r="AQH41" s="123"/>
      <c r="AQI41" s="123"/>
      <c r="AQJ41" s="123"/>
      <c r="AQK41" s="123"/>
      <c r="AQL41" s="123"/>
      <c r="AQM41" s="123"/>
      <c r="AQN41" s="123"/>
      <c r="AQO41" s="123"/>
      <c r="AQP41" s="123"/>
      <c r="AQQ41" s="123"/>
      <c r="AQR41" s="123"/>
      <c r="AQS41" s="123"/>
      <c r="AQT41" s="123"/>
      <c r="AQU41" s="123"/>
      <c r="AQV41" s="123"/>
      <c r="AQW41" s="123"/>
      <c r="AQX41" s="123"/>
      <c r="AQY41" s="123"/>
      <c r="AQZ41" s="123"/>
      <c r="ARA41" s="123"/>
      <c r="ARB41" s="123"/>
      <c r="ARC41" s="123"/>
      <c r="ARD41" s="123"/>
      <c r="ARE41" s="123"/>
      <c r="ARF41" s="123"/>
      <c r="ARG41" s="123"/>
      <c r="ARH41" s="123"/>
      <c r="ARI41" s="123"/>
      <c r="ARJ41" s="123"/>
      <c r="ARK41" s="123"/>
      <c r="ARL41" s="123"/>
      <c r="ARM41" s="123"/>
      <c r="ARN41" s="123"/>
      <c r="ARO41" s="123"/>
      <c r="ARP41" s="123"/>
      <c r="ARQ41" s="123"/>
      <c r="ARR41" s="123"/>
      <c r="ARS41" s="123"/>
      <c r="ART41" s="123"/>
      <c r="ARU41" s="123"/>
      <c r="ARV41" s="123"/>
      <c r="ARW41" s="123"/>
      <c r="ARX41" s="123"/>
      <c r="ARY41" s="123"/>
      <c r="ARZ41" s="123"/>
      <c r="ASA41" s="123"/>
      <c r="ASB41" s="123"/>
      <c r="ASC41" s="123"/>
      <c r="ASD41" s="123"/>
      <c r="ASE41" s="123"/>
      <c r="ASF41" s="123"/>
      <c r="ASG41" s="123"/>
      <c r="ASH41" s="123"/>
      <c r="ASI41" s="123"/>
      <c r="ASJ41" s="123"/>
      <c r="ASK41" s="123"/>
      <c r="ASL41" s="123"/>
      <c r="ASM41" s="123"/>
      <c r="ASN41" s="123"/>
      <c r="ASO41" s="123"/>
      <c r="ASP41" s="123"/>
      <c r="ASQ41" s="123"/>
      <c r="ASR41" s="123"/>
      <c r="ASS41" s="123"/>
      <c r="AST41" s="123"/>
      <c r="ASU41" s="123"/>
      <c r="ASV41" s="123"/>
      <c r="ASW41" s="123"/>
      <c r="ASX41" s="123"/>
      <c r="ASY41" s="123"/>
      <c r="ASZ41" s="123"/>
      <c r="ATA41" s="123"/>
      <c r="ATB41" s="123"/>
      <c r="ATC41" s="123"/>
      <c r="ATD41" s="123"/>
      <c r="ATE41" s="123"/>
      <c r="ATF41" s="123"/>
      <c r="ATG41" s="123"/>
      <c r="ATH41" s="123"/>
      <c r="ATI41" s="123"/>
      <c r="ATJ41" s="123"/>
      <c r="ATK41" s="123"/>
      <c r="ATL41" s="123"/>
      <c r="ATM41" s="123"/>
      <c r="ATN41" s="123"/>
      <c r="ATO41" s="123"/>
      <c r="ATP41" s="123"/>
      <c r="ATQ41" s="123"/>
      <c r="ATR41" s="123"/>
      <c r="ATS41" s="123"/>
      <c r="ATT41" s="123"/>
      <c r="ATU41" s="123"/>
      <c r="ATV41" s="123"/>
      <c r="ATW41" s="123"/>
      <c r="ATX41" s="123"/>
      <c r="ATY41" s="123"/>
      <c r="ATZ41" s="123"/>
      <c r="AUA41" s="123"/>
      <c r="AUB41" s="123"/>
      <c r="AUC41" s="123"/>
      <c r="AUD41" s="123"/>
      <c r="AUE41" s="123"/>
      <c r="AUF41" s="123"/>
      <c r="AUG41" s="123"/>
      <c r="AUH41" s="123"/>
      <c r="AUI41" s="123"/>
      <c r="AUJ41" s="123"/>
      <c r="AUK41" s="123"/>
      <c r="AUL41" s="123"/>
      <c r="AUM41" s="123"/>
      <c r="AUN41" s="123"/>
      <c r="AUO41" s="123"/>
      <c r="AUP41" s="123"/>
      <c r="AUQ41" s="123"/>
      <c r="AUR41" s="123"/>
      <c r="AUS41" s="123"/>
      <c r="AUT41" s="123"/>
      <c r="AUU41" s="123"/>
      <c r="AUV41" s="123"/>
      <c r="AUW41" s="123"/>
      <c r="AUX41" s="123"/>
      <c r="AUY41" s="123"/>
      <c r="AUZ41" s="123"/>
      <c r="AVA41" s="123"/>
      <c r="AVB41" s="123"/>
      <c r="AVC41" s="123"/>
      <c r="AVD41" s="123"/>
      <c r="AVE41" s="123"/>
      <c r="AVF41" s="123"/>
      <c r="AVG41" s="123"/>
      <c r="AVH41" s="123"/>
      <c r="AVI41" s="123"/>
      <c r="AVJ41" s="123"/>
      <c r="AVK41" s="123"/>
      <c r="AVL41" s="123"/>
      <c r="AVM41" s="123"/>
      <c r="AVN41" s="123"/>
      <c r="AVO41" s="123"/>
      <c r="AVP41" s="123"/>
      <c r="AVQ41" s="123"/>
      <c r="AVR41" s="123"/>
      <c r="AVS41" s="123"/>
      <c r="AVT41" s="123"/>
      <c r="AVU41" s="123"/>
      <c r="AVV41" s="123"/>
      <c r="AVW41" s="123"/>
      <c r="AVX41" s="123"/>
      <c r="AVY41" s="123"/>
      <c r="AVZ41" s="123"/>
      <c r="AWA41" s="123"/>
      <c r="AWB41" s="123"/>
      <c r="AWC41" s="123"/>
      <c r="AWD41" s="123"/>
      <c r="AWE41" s="123"/>
      <c r="AWF41" s="123"/>
      <c r="AWG41" s="123"/>
      <c r="AWH41" s="123"/>
      <c r="AWI41" s="123"/>
      <c r="AWJ41" s="123"/>
      <c r="AWK41" s="123"/>
      <c r="AWL41" s="123"/>
      <c r="AWM41" s="123"/>
      <c r="AWN41" s="123"/>
      <c r="AWO41" s="123"/>
      <c r="AWP41" s="123"/>
      <c r="AWQ41" s="123"/>
      <c r="AWR41" s="123"/>
      <c r="AWS41" s="123"/>
      <c r="AWT41" s="123"/>
      <c r="AWU41" s="123"/>
      <c r="AWV41" s="123"/>
      <c r="AWW41" s="123"/>
      <c r="AWX41" s="123"/>
      <c r="AWY41" s="123"/>
      <c r="AWZ41" s="123"/>
      <c r="AXA41" s="123"/>
      <c r="AXB41" s="123"/>
      <c r="AXC41" s="123"/>
      <c r="AXD41" s="123"/>
      <c r="AXE41" s="123"/>
      <c r="AXF41" s="123"/>
      <c r="AXG41" s="123"/>
      <c r="AXH41" s="123"/>
      <c r="AXI41" s="123"/>
      <c r="AXJ41" s="123"/>
      <c r="AXK41" s="123"/>
      <c r="AXL41" s="123"/>
      <c r="AXM41" s="123"/>
      <c r="AXN41" s="123"/>
      <c r="AXO41" s="123"/>
      <c r="AXP41" s="123"/>
      <c r="AXQ41" s="123"/>
      <c r="AXR41" s="123"/>
      <c r="AXS41" s="123"/>
      <c r="AXT41" s="123"/>
      <c r="AXU41" s="123"/>
      <c r="AXV41" s="123"/>
      <c r="AXW41" s="123"/>
      <c r="AXX41" s="123"/>
      <c r="AXY41" s="123"/>
      <c r="AXZ41" s="123"/>
      <c r="AYA41" s="123"/>
      <c r="AYB41" s="123"/>
      <c r="AYC41" s="123"/>
      <c r="AYD41" s="123"/>
      <c r="AYE41" s="123"/>
      <c r="AYF41" s="123"/>
      <c r="AYG41" s="123"/>
      <c r="AYH41" s="123"/>
      <c r="AYI41" s="123"/>
      <c r="AYJ41" s="123"/>
      <c r="AYK41" s="123"/>
      <c r="AYL41" s="123"/>
      <c r="AYM41" s="123"/>
      <c r="AYN41" s="123"/>
      <c r="AYO41" s="123"/>
      <c r="AYP41" s="123"/>
      <c r="AYQ41" s="123"/>
      <c r="AYR41" s="123"/>
      <c r="AYS41" s="123"/>
      <c r="AYT41" s="123"/>
      <c r="AYU41" s="123"/>
      <c r="AYV41" s="123"/>
      <c r="AYW41" s="123"/>
      <c r="AYX41" s="123"/>
      <c r="AYY41" s="123"/>
      <c r="AYZ41" s="123"/>
      <c r="AZA41" s="123"/>
      <c r="AZB41" s="123"/>
      <c r="AZC41" s="123"/>
      <c r="AZD41" s="123"/>
      <c r="AZE41" s="123"/>
      <c r="AZF41" s="123"/>
      <c r="AZG41" s="123"/>
      <c r="AZH41" s="123"/>
      <c r="AZI41" s="123"/>
      <c r="AZJ41" s="123"/>
      <c r="AZK41" s="123"/>
      <c r="AZL41" s="123"/>
      <c r="AZM41" s="123"/>
      <c r="AZN41" s="123"/>
      <c r="AZO41" s="123"/>
      <c r="AZP41" s="123"/>
      <c r="AZQ41" s="123"/>
      <c r="AZR41" s="123"/>
      <c r="AZS41" s="123"/>
      <c r="AZT41" s="123"/>
      <c r="AZU41" s="123"/>
      <c r="AZV41" s="123"/>
      <c r="AZW41" s="123"/>
      <c r="AZX41" s="123"/>
      <c r="AZY41" s="123"/>
      <c r="AZZ41" s="123"/>
      <c r="BAA41" s="123"/>
      <c r="BAB41" s="123"/>
      <c r="BAC41" s="123"/>
      <c r="BAD41" s="123"/>
      <c r="BAE41" s="123"/>
      <c r="BAF41" s="123"/>
      <c r="BAG41" s="123"/>
      <c r="BAH41" s="123"/>
      <c r="BAI41" s="123"/>
      <c r="BAJ41" s="123"/>
      <c r="BAK41" s="123"/>
      <c r="BAL41" s="123"/>
      <c r="BAM41" s="123"/>
      <c r="BAN41" s="123"/>
      <c r="BAO41" s="123"/>
      <c r="BAP41" s="123"/>
      <c r="BAQ41" s="123"/>
      <c r="BAR41" s="123"/>
      <c r="BAS41" s="123"/>
      <c r="BAT41" s="123"/>
      <c r="BAU41" s="123"/>
      <c r="BAV41" s="123"/>
      <c r="BAW41" s="123"/>
      <c r="BAX41" s="123"/>
      <c r="BAY41" s="123"/>
      <c r="BAZ41" s="123"/>
      <c r="BBA41" s="123"/>
      <c r="BBB41" s="123"/>
      <c r="BBC41" s="123"/>
      <c r="BBD41" s="123"/>
      <c r="BBE41" s="123"/>
      <c r="BBF41" s="123"/>
      <c r="BBG41" s="123"/>
      <c r="BBH41" s="123"/>
      <c r="BBI41" s="123"/>
      <c r="BBJ41" s="123"/>
      <c r="BBK41" s="123"/>
      <c r="BBL41" s="123"/>
      <c r="BBM41" s="123"/>
      <c r="BBN41" s="123"/>
      <c r="BBO41" s="123"/>
      <c r="BBP41" s="123"/>
      <c r="BBQ41" s="123"/>
      <c r="BBR41" s="123"/>
      <c r="BBS41" s="123"/>
      <c r="BBT41" s="123"/>
      <c r="BBU41" s="123"/>
      <c r="BBV41" s="123"/>
      <c r="BBW41" s="123"/>
      <c r="BBX41" s="123"/>
      <c r="BBY41" s="123"/>
      <c r="BBZ41" s="123"/>
      <c r="BCA41" s="123"/>
      <c r="BCB41" s="123"/>
      <c r="BCC41" s="123"/>
      <c r="BCD41" s="123"/>
      <c r="BCE41" s="123"/>
      <c r="BCF41" s="123"/>
      <c r="BCG41" s="123"/>
      <c r="BCH41" s="123"/>
      <c r="BCI41" s="123"/>
      <c r="BCJ41" s="123"/>
      <c r="BCK41" s="123"/>
      <c r="BCL41" s="123"/>
      <c r="BCM41" s="123"/>
      <c r="BCN41" s="123"/>
      <c r="BCO41" s="123"/>
      <c r="BCP41" s="123"/>
      <c r="BCQ41" s="123"/>
      <c r="BCR41" s="123"/>
      <c r="BCS41" s="123"/>
      <c r="BCT41" s="123"/>
      <c r="BCU41" s="123"/>
      <c r="BCV41" s="123"/>
      <c r="BCW41" s="123"/>
      <c r="BCX41" s="123"/>
      <c r="BCY41" s="123"/>
      <c r="BCZ41" s="123"/>
      <c r="BDA41" s="123"/>
      <c r="BDB41" s="123"/>
      <c r="BDC41" s="123"/>
      <c r="BDD41" s="123"/>
      <c r="BDE41" s="123"/>
      <c r="BDF41" s="123"/>
      <c r="BDG41" s="123"/>
      <c r="BDH41" s="123"/>
      <c r="BDI41" s="123"/>
      <c r="BDJ41" s="123"/>
      <c r="BDK41" s="123"/>
      <c r="BDL41" s="123"/>
      <c r="BDM41" s="123"/>
      <c r="BDN41" s="123"/>
      <c r="BDO41" s="123"/>
      <c r="BDP41" s="123"/>
      <c r="BDQ41" s="123"/>
      <c r="BDR41" s="123"/>
      <c r="BDS41" s="123"/>
      <c r="BDT41" s="123"/>
      <c r="BDU41" s="123"/>
      <c r="BDV41" s="123"/>
      <c r="BDW41" s="123"/>
      <c r="BDX41" s="123"/>
      <c r="BDY41" s="123"/>
      <c r="BDZ41" s="123"/>
      <c r="BEA41" s="123"/>
      <c r="BEB41" s="123"/>
      <c r="BEC41" s="123"/>
      <c r="BED41" s="123"/>
      <c r="BEE41" s="123"/>
      <c r="BEF41" s="123"/>
      <c r="BEG41" s="123"/>
      <c r="BEH41" s="123"/>
      <c r="BEI41" s="123"/>
      <c r="BEJ41" s="123"/>
      <c r="BEK41" s="123"/>
      <c r="BEL41" s="123"/>
      <c r="BEM41" s="123"/>
      <c r="BEN41" s="123"/>
      <c r="BEO41" s="123"/>
      <c r="BEP41" s="123"/>
      <c r="BEQ41" s="123"/>
      <c r="BER41" s="123"/>
      <c r="BES41" s="123"/>
      <c r="BET41" s="123"/>
      <c r="BEU41" s="123"/>
      <c r="BEV41" s="123"/>
      <c r="BEW41" s="123"/>
      <c r="BEX41" s="123"/>
      <c r="BEY41" s="123"/>
      <c r="BEZ41" s="123"/>
      <c r="BFA41" s="123"/>
      <c r="BFB41" s="123"/>
      <c r="BFC41" s="123"/>
      <c r="BFD41" s="123"/>
      <c r="BFE41" s="123"/>
      <c r="BFF41" s="123"/>
      <c r="BFG41" s="123"/>
      <c r="BFH41" s="123"/>
      <c r="BFI41" s="123"/>
      <c r="BFJ41" s="123"/>
      <c r="BFK41" s="123"/>
      <c r="BFL41" s="123"/>
      <c r="BFM41" s="123"/>
      <c r="BFN41" s="123"/>
      <c r="BFO41" s="123"/>
      <c r="BFP41" s="123"/>
      <c r="BFQ41" s="123"/>
      <c r="BFR41" s="123"/>
      <c r="BFS41" s="123"/>
      <c r="BFT41" s="123"/>
      <c r="BFU41" s="123"/>
      <c r="BFV41" s="123"/>
      <c r="BFW41" s="123"/>
      <c r="BFX41" s="123"/>
      <c r="BFY41" s="123"/>
      <c r="BFZ41" s="123"/>
      <c r="BGA41" s="123"/>
      <c r="BGB41" s="123"/>
      <c r="BGC41" s="123"/>
      <c r="BGD41" s="123"/>
      <c r="BGE41" s="123"/>
      <c r="BGF41" s="123"/>
      <c r="BGG41" s="123"/>
      <c r="BGH41" s="123"/>
      <c r="BGI41" s="123"/>
      <c r="BGJ41" s="123"/>
      <c r="BGK41" s="123"/>
      <c r="BGL41" s="123"/>
      <c r="BGM41" s="123"/>
      <c r="BGN41" s="123"/>
      <c r="BGO41" s="123"/>
      <c r="BGP41" s="123"/>
      <c r="BGQ41" s="123"/>
      <c r="BGR41" s="123"/>
      <c r="BGS41" s="123"/>
      <c r="BGT41" s="123"/>
      <c r="BGU41" s="123"/>
      <c r="BGV41" s="123"/>
      <c r="BGW41" s="123"/>
      <c r="BGX41" s="123"/>
      <c r="BGY41" s="123"/>
      <c r="BGZ41" s="123"/>
      <c r="BHA41" s="123"/>
      <c r="BHB41" s="123"/>
      <c r="BHC41" s="123"/>
      <c r="BHD41" s="123"/>
      <c r="BHE41" s="123"/>
      <c r="BHF41" s="123"/>
      <c r="BHG41" s="123"/>
      <c r="BHH41" s="123"/>
      <c r="BHI41" s="123"/>
      <c r="BHJ41" s="123"/>
      <c r="BHK41" s="123"/>
      <c r="BHL41" s="123"/>
      <c r="BHM41" s="123"/>
      <c r="BHN41" s="123"/>
      <c r="BHO41" s="123"/>
      <c r="BHP41" s="123"/>
      <c r="BHQ41" s="123"/>
      <c r="BHR41" s="123"/>
      <c r="BHS41" s="123"/>
      <c r="BHT41" s="123"/>
      <c r="BHU41" s="123"/>
      <c r="BHV41" s="123"/>
      <c r="BHW41" s="123"/>
      <c r="BHX41" s="123"/>
      <c r="BHY41" s="123"/>
      <c r="BHZ41" s="123"/>
      <c r="BIA41" s="123"/>
      <c r="BIB41" s="123"/>
      <c r="BIC41" s="123"/>
      <c r="BID41" s="123"/>
      <c r="BIE41" s="123"/>
      <c r="BIF41" s="123"/>
      <c r="BIG41" s="123"/>
      <c r="BIH41" s="123"/>
      <c r="BII41" s="123"/>
      <c r="BIJ41" s="123"/>
      <c r="BIK41" s="123"/>
      <c r="BIL41" s="123"/>
      <c r="BIM41" s="123"/>
      <c r="BIN41" s="123"/>
      <c r="BIO41" s="123"/>
      <c r="BIP41" s="123"/>
      <c r="BIQ41" s="123"/>
      <c r="BIR41" s="123"/>
      <c r="BIS41" s="123"/>
      <c r="BIT41" s="123"/>
      <c r="BIU41" s="123"/>
      <c r="BIV41" s="123"/>
      <c r="BIW41" s="123"/>
      <c r="BIX41" s="123"/>
      <c r="BIY41" s="123"/>
      <c r="BIZ41" s="123"/>
      <c r="BJA41" s="123"/>
      <c r="BJB41" s="123"/>
      <c r="BJC41" s="123"/>
      <c r="BJD41" s="123"/>
      <c r="BJE41" s="123"/>
      <c r="BJF41" s="123"/>
      <c r="BJG41" s="123"/>
      <c r="BJH41" s="123"/>
      <c r="BJI41" s="123"/>
      <c r="BJJ41" s="123"/>
      <c r="BJK41" s="123"/>
      <c r="BJL41" s="123"/>
      <c r="BJM41" s="123"/>
      <c r="BJN41" s="123"/>
      <c r="BJO41" s="123"/>
      <c r="BJP41" s="123"/>
      <c r="BJQ41" s="123"/>
      <c r="BJR41" s="123"/>
      <c r="BJS41" s="123"/>
      <c r="BJT41" s="123"/>
      <c r="BJU41" s="123"/>
      <c r="BJV41" s="123"/>
      <c r="BJW41" s="123"/>
      <c r="BJX41" s="123"/>
      <c r="BJY41" s="123"/>
      <c r="BJZ41" s="123"/>
      <c r="BKA41" s="123"/>
      <c r="BKB41" s="123"/>
      <c r="BKC41" s="123"/>
      <c r="BKD41" s="123"/>
      <c r="BKE41" s="123"/>
      <c r="BKF41" s="123"/>
      <c r="BKG41" s="123"/>
      <c r="BKH41" s="123"/>
      <c r="BKI41" s="123"/>
      <c r="BKJ41" s="123"/>
      <c r="BKK41" s="123"/>
      <c r="BKL41" s="123"/>
      <c r="BKM41" s="123"/>
      <c r="BKN41" s="123"/>
      <c r="BKO41" s="123"/>
      <c r="BKP41" s="123"/>
      <c r="BKQ41" s="123"/>
      <c r="BKR41" s="123"/>
      <c r="BKS41" s="123"/>
      <c r="BKT41" s="123"/>
      <c r="BKU41" s="123"/>
      <c r="BKV41" s="123"/>
      <c r="BKW41" s="123"/>
      <c r="BKX41" s="123"/>
      <c r="BKY41" s="123"/>
      <c r="BKZ41" s="123"/>
      <c r="BLA41" s="123"/>
      <c r="BLB41" s="123"/>
      <c r="BLC41" s="123"/>
      <c r="BLD41" s="123"/>
      <c r="BLE41" s="123"/>
      <c r="BLF41" s="123"/>
      <c r="BLG41" s="123"/>
      <c r="BLH41" s="123"/>
      <c r="BLI41" s="123"/>
      <c r="BLJ41" s="123"/>
      <c r="BLK41" s="123"/>
      <c r="BLL41" s="123"/>
      <c r="BLM41" s="123"/>
      <c r="BLN41" s="123"/>
      <c r="BLO41" s="123"/>
      <c r="BLP41" s="123"/>
      <c r="BLQ41" s="123"/>
      <c r="BLR41" s="123"/>
      <c r="BLS41" s="123"/>
      <c r="BLT41" s="123"/>
      <c r="BLU41" s="123"/>
      <c r="BLV41" s="123"/>
      <c r="BLW41" s="123"/>
      <c r="BLX41" s="123"/>
      <c r="BLY41" s="123"/>
      <c r="BLZ41" s="123"/>
      <c r="BMA41" s="123"/>
      <c r="BMB41" s="123"/>
      <c r="BMC41" s="123"/>
      <c r="BMD41" s="123"/>
      <c r="BME41" s="123"/>
      <c r="BMF41" s="123"/>
      <c r="BMG41" s="123"/>
      <c r="BMH41" s="123"/>
      <c r="BMI41" s="123"/>
      <c r="BMJ41" s="123"/>
      <c r="BMK41" s="123"/>
      <c r="BML41" s="123"/>
      <c r="BMM41" s="123"/>
      <c r="BMN41" s="123"/>
      <c r="BMO41" s="123"/>
      <c r="BMP41" s="123"/>
      <c r="BMQ41" s="123"/>
      <c r="BMR41" s="123"/>
      <c r="BMS41" s="123"/>
      <c r="BMT41" s="123"/>
      <c r="BMU41" s="123"/>
      <c r="BMV41" s="123"/>
      <c r="BMW41" s="123"/>
      <c r="BMX41" s="123"/>
      <c r="BMY41" s="123"/>
      <c r="BMZ41" s="123"/>
      <c r="BNA41" s="123"/>
      <c r="BNB41" s="123"/>
      <c r="BNC41" s="123"/>
      <c r="BND41" s="123"/>
      <c r="BNE41" s="123"/>
      <c r="BNF41" s="123"/>
      <c r="BNG41" s="123"/>
      <c r="BNH41" s="123"/>
      <c r="BNI41" s="123"/>
      <c r="BNJ41" s="123"/>
      <c r="BNK41" s="123"/>
      <c r="BNL41" s="123"/>
      <c r="BNM41" s="123"/>
      <c r="BNN41" s="123"/>
      <c r="BNO41" s="123"/>
      <c r="BNP41" s="123"/>
      <c r="BNQ41" s="123"/>
      <c r="BNR41" s="123"/>
      <c r="BNS41" s="123"/>
      <c r="BNT41" s="123"/>
      <c r="BNU41" s="123"/>
      <c r="BNV41" s="123"/>
      <c r="BNW41" s="123"/>
      <c r="BNX41" s="123"/>
      <c r="BNY41" s="123"/>
      <c r="BNZ41" s="123"/>
      <c r="BOA41" s="123"/>
      <c r="BOB41" s="123"/>
      <c r="BOC41" s="123"/>
      <c r="BOD41" s="123"/>
      <c r="BOE41" s="123"/>
      <c r="BOF41" s="123"/>
      <c r="BOG41" s="123"/>
      <c r="BOH41" s="123"/>
      <c r="BOI41" s="123"/>
      <c r="BOJ41" s="123"/>
      <c r="BOK41" s="123"/>
      <c r="BOL41" s="123"/>
      <c r="BOM41" s="123"/>
      <c r="BON41" s="123"/>
      <c r="BOO41" s="123"/>
      <c r="BOP41" s="123"/>
      <c r="BOQ41" s="123"/>
      <c r="BOR41" s="123"/>
      <c r="BOS41" s="123"/>
      <c r="BOT41" s="123"/>
      <c r="BOU41" s="123"/>
      <c r="BOV41" s="123"/>
      <c r="BOW41" s="123"/>
      <c r="BOX41" s="123"/>
      <c r="BOY41" s="123"/>
      <c r="BOZ41" s="123"/>
      <c r="BPA41" s="123"/>
      <c r="BPB41" s="123"/>
      <c r="BPC41" s="123"/>
      <c r="BPD41" s="123"/>
      <c r="BPE41" s="123"/>
      <c r="BPF41" s="123"/>
      <c r="BPG41" s="123"/>
      <c r="BPH41" s="123"/>
      <c r="BPI41" s="123"/>
      <c r="BPJ41" s="123"/>
      <c r="BPK41" s="123"/>
      <c r="BPL41" s="123"/>
      <c r="BPM41" s="123"/>
      <c r="BPN41" s="123"/>
      <c r="BPO41" s="123"/>
      <c r="BPP41" s="123"/>
      <c r="BPQ41" s="123"/>
      <c r="BPR41" s="123"/>
      <c r="BPS41" s="123"/>
      <c r="BPT41" s="123"/>
      <c r="BPU41" s="123"/>
      <c r="BPV41" s="123"/>
      <c r="BPW41" s="123"/>
      <c r="BPX41" s="123"/>
      <c r="BPY41" s="123"/>
      <c r="BPZ41" s="123"/>
      <c r="BQA41" s="123"/>
      <c r="BQB41" s="123"/>
      <c r="BQC41" s="123"/>
      <c r="BQD41" s="123"/>
      <c r="BQE41" s="123"/>
      <c r="BQF41" s="123"/>
      <c r="BQG41" s="123"/>
      <c r="BQH41" s="123"/>
      <c r="BQI41" s="123"/>
      <c r="BQJ41" s="123"/>
      <c r="BQK41" s="123"/>
      <c r="BQL41" s="123"/>
      <c r="BQM41" s="123"/>
      <c r="BQN41" s="123"/>
      <c r="BQO41" s="123"/>
      <c r="BQP41" s="123"/>
      <c r="BQQ41" s="123"/>
      <c r="BQR41" s="123"/>
      <c r="BQS41" s="123"/>
      <c r="BQT41" s="123"/>
      <c r="BQU41" s="123"/>
      <c r="BQV41" s="123"/>
      <c r="BQW41" s="123"/>
      <c r="BQX41" s="123"/>
      <c r="BQY41" s="123"/>
      <c r="BQZ41" s="123"/>
      <c r="BRA41" s="123"/>
      <c r="BRB41" s="123"/>
      <c r="BRC41" s="123"/>
      <c r="BRD41" s="123"/>
      <c r="BRE41" s="123"/>
      <c r="BRF41" s="123"/>
      <c r="BRG41" s="123"/>
      <c r="BRH41" s="123"/>
      <c r="BRI41" s="123"/>
      <c r="BRJ41" s="123"/>
      <c r="BRK41" s="123"/>
      <c r="BRL41" s="123"/>
      <c r="BRM41" s="123"/>
      <c r="BRN41" s="123"/>
      <c r="BRO41" s="123"/>
      <c r="BRP41" s="123"/>
      <c r="BRQ41" s="123"/>
      <c r="BRR41" s="123"/>
      <c r="BRS41" s="123"/>
      <c r="BRT41" s="123"/>
      <c r="BRU41" s="123"/>
      <c r="BRV41" s="123"/>
      <c r="BRW41" s="123"/>
      <c r="BRX41" s="123"/>
      <c r="BRY41" s="123"/>
      <c r="BRZ41" s="123"/>
      <c r="BSA41" s="123"/>
      <c r="BSB41" s="123"/>
      <c r="BSC41" s="123"/>
      <c r="BSD41" s="123"/>
      <c r="BSE41" s="123"/>
      <c r="BSF41" s="123"/>
      <c r="BSG41" s="123"/>
      <c r="BSH41" s="123"/>
      <c r="BSI41" s="123"/>
      <c r="BSJ41" s="123"/>
      <c r="BSK41" s="123"/>
      <c r="BSL41" s="123"/>
      <c r="BSM41" s="123"/>
      <c r="BSN41" s="123"/>
      <c r="BSO41" s="123"/>
      <c r="BSP41" s="123"/>
      <c r="BSQ41" s="123"/>
      <c r="BSR41" s="123"/>
      <c r="BSS41" s="123"/>
      <c r="BST41" s="123"/>
      <c r="BSU41" s="123"/>
      <c r="BSV41" s="123"/>
      <c r="BSW41" s="123"/>
      <c r="BSX41" s="123"/>
      <c r="BSY41" s="123"/>
      <c r="BSZ41" s="123"/>
      <c r="BTA41" s="123"/>
      <c r="BTB41" s="123"/>
      <c r="BTC41" s="123"/>
      <c r="BTD41" s="123"/>
      <c r="BTE41" s="123"/>
      <c r="BTF41" s="123"/>
      <c r="BTG41" s="123"/>
      <c r="BTH41" s="123"/>
      <c r="BTI41" s="123"/>
      <c r="BTJ41" s="123"/>
      <c r="BTK41" s="123"/>
      <c r="BTL41" s="123"/>
      <c r="BTM41" s="123"/>
      <c r="BTN41" s="123"/>
      <c r="BTO41" s="123"/>
      <c r="BTP41" s="123"/>
      <c r="BTQ41" s="123"/>
      <c r="BTR41" s="123"/>
      <c r="BTS41" s="123"/>
      <c r="BTT41" s="123"/>
      <c r="BTU41" s="123"/>
      <c r="BTV41" s="123"/>
      <c r="BTW41" s="123"/>
      <c r="BTX41" s="123"/>
      <c r="BTY41" s="123"/>
      <c r="BTZ41" s="123"/>
      <c r="BUA41" s="123"/>
      <c r="BUB41" s="123"/>
      <c r="BUC41" s="123"/>
      <c r="BUD41" s="123"/>
      <c r="BUE41" s="123"/>
      <c r="BUF41" s="123"/>
      <c r="BUG41" s="123"/>
      <c r="BUH41" s="123"/>
      <c r="BUI41" s="123"/>
      <c r="BUJ41" s="123"/>
      <c r="BUK41" s="123"/>
      <c r="BUL41" s="123"/>
      <c r="BUM41" s="123"/>
      <c r="BUN41" s="123"/>
      <c r="BUO41" s="123"/>
      <c r="BUP41" s="123"/>
      <c r="BUQ41" s="123"/>
    </row>
    <row r="42" spans="1:1915" s="154" customFormat="1" x14ac:dyDescent="0.2">
      <c r="A42" s="142" t="s">
        <v>1395</v>
      </c>
      <c r="B42" s="142" t="s">
        <v>1396</v>
      </c>
      <c r="C42" s="143">
        <v>7</v>
      </c>
      <c r="D42" s="144">
        <v>5.0964700000000001</v>
      </c>
      <c r="E42" s="144">
        <v>5.0964700000000001</v>
      </c>
      <c r="F42" s="143">
        <v>1</v>
      </c>
      <c r="G42" s="144">
        <f t="shared" si="0"/>
        <v>5.0964700000000001</v>
      </c>
      <c r="H42" s="143">
        <v>1.75</v>
      </c>
      <c r="I42" s="144">
        <f t="shared" si="1"/>
        <v>8.9188200000000002</v>
      </c>
      <c r="J42" s="145" t="s">
        <v>1268</v>
      </c>
      <c r="K42" s="142" t="s">
        <v>1270</v>
      </c>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c r="CN42" s="123"/>
      <c r="CO42" s="123"/>
      <c r="CP42" s="123"/>
      <c r="CQ42" s="123"/>
      <c r="CR42" s="123"/>
      <c r="CS42" s="123"/>
      <c r="CT42" s="123"/>
      <c r="CU42" s="123"/>
      <c r="CV42" s="123"/>
      <c r="CW42" s="123"/>
      <c r="CX42" s="123"/>
      <c r="CY42" s="123"/>
      <c r="CZ42" s="123"/>
      <c r="DA42" s="123"/>
      <c r="DB42" s="123"/>
      <c r="DC42" s="123"/>
      <c r="DD42" s="123"/>
      <c r="DE42" s="123"/>
      <c r="DF42" s="123"/>
      <c r="DG42" s="123"/>
      <c r="DH42" s="123"/>
      <c r="DI42" s="123"/>
      <c r="DJ42" s="123"/>
      <c r="DK42" s="123"/>
      <c r="DL42" s="123"/>
      <c r="DM42" s="123"/>
      <c r="DN42" s="123"/>
      <c r="DO42" s="123"/>
      <c r="DP42" s="123"/>
      <c r="DQ42" s="123"/>
      <c r="DR42" s="123"/>
      <c r="DS42" s="123"/>
      <c r="DT42" s="123"/>
      <c r="DU42" s="123"/>
      <c r="DV42" s="123"/>
      <c r="DW42" s="123"/>
      <c r="DX42" s="123"/>
      <c r="DY42" s="123"/>
      <c r="DZ42" s="123"/>
      <c r="EA42" s="123"/>
      <c r="EB42" s="123"/>
      <c r="EC42" s="123"/>
      <c r="ED42" s="123"/>
      <c r="EE42" s="123"/>
      <c r="EF42" s="123"/>
      <c r="EG42" s="123"/>
      <c r="EH42" s="123"/>
      <c r="EI42" s="123"/>
      <c r="EJ42" s="123"/>
      <c r="EK42" s="123"/>
      <c r="EL42" s="123"/>
      <c r="EM42" s="123"/>
      <c r="EN42" s="123"/>
      <c r="EO42" s="123"/>
      <c r="EP42" s="123"/>
      <c r="EQ42" s="123"/>
      <c r="ER42" s="123"/>
      <c r="ES42" s="123"/>
      <c r="ET42" s="123"/>
      <c r="EU42" s="123"/>
      <c r="EV42" s="123"/>
      <c r="EW42" s="123"/>
      <c r="EX42" s="123"/>
      <c r="EY42" s="123"/>
      <c r="EZ42" s="123"/>
      <c r="FA42" s="123"/>
      <c r="FB42" s="123"/>
      <c r="FC42" s="123"/>
      <c r="FD42" s="123"/>
      <c r="FE42" s="123"/>
      <c r="FF42" s="123"/>
      <c r="FG42" s="123"/>
      <c r="FH42" s="123"/>
      <c r="FI42" s="123"/>
      <c r="FJ42" s="123"/>
      <c r="FK42" s="123"/>
      <c r="FL42" s="123"/>
      <c r="FM42" s="123"/>
      <c r="FN42" s="123"/>
      <c r="FO42" s="123"/>
      <c r="FP42" s="123"/>
      <c r="FQ42" s="123"/>
      <c r="FR42" s="123"/>
      <c r="FS42" s="123"/>
      <c r="FT42" s="123"/>
      <c r="FU42" s="123"/>
      <c r="FV42" s="123"/>
      <c r="FW42" s="123"/>
      <c r="FX42" s="123"/>
      <c r="FY42" s="123"/>
      <c r="FZ42" s="123"/>
      <c r="GA42" s="123"/>
      <c r="GB42" s="123"/>
      <c r="GC42" s="123"/>
      <c r="GD42" s="123"/>
      <c r="GE42" s="123"/>
      <c r="GF42" s="123"/>
      <c r="GG42" s="123"/>
      <c r="GH42" s="123"/>
      <c r="GI42" s="123"/>
      <c r="GJ42" s="123"/>
      <c r="GK42" s="123"/>
      <c r="GL42" s="123"/>
      <c r="GM42" s="123"/>
      <c r="GN42" s="123"/>
      <c r="GO42" s="123"/>
      <c r="GP42" s="123"/>
      <c r="GQ42" s="123"/>
      <c r="GR42" s="123"/>
      <c r="GS42" s="123"/>
      <c r="GT42" s="123"/>
      <c r="GU42" s="123"/>
      <c r="GV42" s="123"/>
      <c r="GW42" s="123"/>
      <c r="GX42" s="123"/>
      <c r="GY42" s="123"/>
      <c r="GZ42" s="123"/>
      <c r="HA42" s="123"/>
      <c r="HB42" s="123"/>
      <c r="HC42" s="123"/>
      <c r="HD42" s="123"/>
      <c r="HE42" s="123"/>
      <c r="HF42" s="123"/>
      <c r="HG42" s="123"/>
      <c r="HH42" s="123"/>
      <c r="HI42" s="123"/>
      <c r="HJ42" s="123"/>
      <c r="HK42" s="123"/>
      <c r="HL42" s="123"/>
      <c r="HM42" s="123"/>
      <c r="HN42" s="123"/>
      <c r="HO42" s="123"/>
      <c r="HP42" s="123"/>
      <c r="HQ42" s="123"/>
      <c r="HR42" s="123"/>
      <c r="HS42" s="123"/>
      <c r="HT42" s="123"/>
      <c r="HU42" s="123"/>
      <c r="HV42" s="123"/>
      <c r="HW42" s="123"/>
      <c r="HX42" s="123"/>
      <c r="HY42" s="123"/>
      <c r="HZ42" s="123"/>
      <c r="IA42" s="123"/>
      <c r="IB42" s="123"/>
      <c r="IC42" s="123"/>
      <c r="ID42" s="123"/>
      <c r="IE42" s="123"/>
      <c r="IF42" s="123"/>
      <c r="IG42" s="123"/>
      <c r="IH42" s="123"/>
      <c r="II42" s="123"/>
      <c r="IJ42" s="123"/>
      <c r="IK42" s="123"/>
      <c r="IL42" s="123"/>
      <c r="IM42" s="123"/>
      <c r="IN42" s="123"/>
      <c r="IO42" s="123"/>
      <c r="IP42" s="123"/>
      <c r="IQ42" s="123"/>
      <c r="IR42" s="123"/>
      <c r="IS42" s="123"/>
      <c r="IT42" s="123"/>
      <c r="IU42" s="123"/>
      <c r="IV42" s="123"/>
      <c r="IW42" s="123"/>
      <c r="IX42" s="123"/>
      <c r="IY42" s="123"/>
      <c r="IZ42" s="123"/>
      <c r="JA42" s="123"/>
      <c r="JB42" s="123"/>
      <c r="JC42" s="123"/>
      <c r="JD42" s="123"/>
      <c r="JE42" s="123"/>
      <c r="JF42" s="123"/>
      <c r="JG42" s="123"/>
      <c r="JH42" s="123"/>
      <c r="JI42" s="123"/>
      <c r="JJ42" s="123"/>
      <c r="JK42" s="123"/>
      <c r="JL42" s="123"/>
      <c r="JM42" s="123"/>
      <c r="JN42" s="123"/>
      <c r="JO42" s="123"/>
      <c r="JP42" s="123"/>
      <c r="JQ42" s="123"/>
      <c r="JR42" s="123"/>
      <c r="JS42" s="123"/>
      <c r="JT42" s="123"/>
      <c r="JU42" s="123"/>
      <c r="JV42" s="123"/>
      <c r="JW42" s="123"/>
      <c r="JX42" s="123"/>
      <c r="JY42" s="123"/>
      <c r="JZ42" s="123"/>
      <c r="KA42" s="123"/>
      <c r="KB42" s="123"/>
      <c r="KC42" s="123"/>
      <c r="KD42" s="123"/>
      <c r="KE42" s="123"/>
      <c r="KF42" s="123"/>
      <c r="KG42" s="123"/>
      <c r="KH42" s="123"/>
      <c r="KI42" s="123"/>
      <c r="KJ42" s="123"/>
      <c r="KK42" s="123"/>
      <c r="KL42" s="123"/>
      <c r="KM42" s="123"/>
      <c r="KN42" s="123"/>
      <c r="KO42" s="123"/>
      <c r="KP42" s="123"/>
      <c r="KQ42" s="123"/>
      <c r="KR42" s="123"/>
      <c r="KS42" s="123"/>
      <c r="KT42" s="123"/>
      <c r="KU42" s="123"/>
      <c r="KV42" s="123"/>
      <c r="KW42" s="123"/>
      <c r="KX42" s="123"/>
      <c r="KY42" s="123"/>
      <c r="KZ42" s="123"/>
      <c r="LA42" s="123"/>
      <c r="LB42" s="123"/>
      <c r="LC42" s="123"/>
      <c r="LD42" s="123"/>
      <c r="LE42" s="123"/>
      <c r="LF42" s="123"/>
      <c r="LG42" s="123"/>
      <c r="LH42" s="123"/>
      <c r="LI42" s="123"/>
      <c r="LJ42" s="123"/>
      <c r="LK42" s="123"/>
      <c r="LL42" s="123"/>
      <c r="LM42" s="123"/>
      <c r="LN42" s="123"/>
      <c r="LO42" s="123"/>
      <c r="LP42" s="123"/>
      <c r="LQ42" s="123"/>
      <c r="LR42" s="123"/>
      <c r="LS42" s="123"/>
      <c r="LT42" s="123"/>
      <c r="LU42" s="123"/>
      <c r="LV42" s="123"/>
      <c r="LW42" s="123"/>
      <c r="LX42" s="123"/>
      <c r="LY42" s="123"/>
      <c r="LZ42" s="123"/>
      <c r="MA42" s="123"/>
      <c r="MB42" s="123"/>
      <c r="MC42" s="123"/>
      <c r="MD42" s="123"/>
      <c r="ME42" s="123"/>
      <c r="MF42" s="123"/>
      <c r="MG42" s="123"/>
      <c r="MH42" s="123"/>
      <c r="MI42" s="123"/>
      <c r="MJ42" s="123"/>
      <c r="MK42" s="123"/>
      <c r="ML42" s="123"/>
      <c r="MM42" s="123"/>
      <c r="MN42" s="123"/>
      <c r="MO42" s="123"/>
      <c r="MP42" s="123"/>
      <c r="MQ42" s="123"/>
      <c r="MR42" s="123"/>
      <c r="MS42" s="123"/>
      <c r="MT42" s="123"/>
      <c r="MU42" s="123"/>
      <c r="MV42" s="123"/>
      <c r="MW42" s="123"/>
      <c r="MX42" s="123"/>
      <c r="MY42" s="123"/>
      <c r="MZ42" s="123"/>
      <c r="NA42" s="123"/>
      <c r="NB42" s="123"/>
      <c r="NC42" s="123"/>
      <c r="ND42" s="123"/>
      <c r="NE42" s="123"/>
      <c r="NF42" s="123"/>
      <c r="NG42" s="123"/>
      <c r="NH42" s="123"/>
      <c r="NI42" s="123"/>
      <c r="NJ42" s="123"/>
      <c r="NK42" s="123"/>
      <c r="NL42" s="123"/>
      <c r="NM42" s="123"/>
      <c r="NN42" s="123"/>
      <c r="NO42" s="123"/>
      <c r="NP42" s="123"/>
      <c r="NQ42" s="123"/>
      <c r="NR42" s="123"/>
      <c r="NS42" s="123"/>
      <c r="NT42" s="123"/>
      <c r="NU42" s="123"/>
      <c r="NV42" s="123"/>
      <c r="NW42" s="123"/>
      <c r="NX42" s="123"/>
      <c r="NY42" s="123"/>
      <c r="NZ42" s="123"/>
      <c r="OA42" s="123"/>
      <c r="OB42" s="123"/>
      <c r="OC42" s="123"/>
      <c r="OD42" s="123"/>
      <c r="OE42" s="123"/>
      <c r="OF42" s="123"/>
      <c r="OG42" s="123"/>
      <c r="OH42" s="123"/>
      <c r="OI42" s="123"/>
      <c r="OJ42" s="123"/>
      <c r="OK42" s="123"/>
      <c r="OL42" s="123"/>
      <c r="OM42" s="123"/>
      <c r="ON42" s="123"/>
      <c r="OO42" s="123"/>
      <c r="OP42" s="123"/>
      <c r="OQ42" s="123"/>
      <c r="OR42" s="123"/>
      <c r="OS42" s="123"/>
      <c r="OT42" s="123"/>
      <c r="OU42" s="123"/>
      <c r="OV42" s="123"/>
      <c r="OW42" s="123"/>
      <c r="OX42" s="123"/>
      <c r="OY42" s="123"/>
      <c r="OZ42" s="123"/>
      <c r="PA42" s="123"/>
      <c r="PB42" s="123"/>
      <c r="PC42" s="123"/>
      <c r="PD42" s="123"/>
      <c r="PE42" s="123"/>
      <c r="PF42" s="123"/>
      <c r="PG42" s="123"/>
      <c r="PH42" s="123"/>
      <c r="PI42" s="123"/>
      <c r="PJ42" s="123"/>
      <c r="PK42" s="123"/>
      <c r="PL42" s="123"/>
      <c r="PM42" s="123"/>
      <c r="PN42" s="123"/>
      <c r="PO42" s="123"/>
      <c r="PP42" s="123"/>
      <c r="PQ42" s="123"/>
      <c r="PR42" s="123"/>
      <c r="PS42" s="123"/>
      <c r="PT42" s="123"/>
      <c r="PU42" s="123"/>
      <c r="PV42" s="123"/>
      <c r="PW42" s="123"/>
      <c r="PX42" s="123"/>
      <c r="PY42" s="123"/>
      <c r="PZ42" s="123"/>
      <c r="QA42" s="123"/>
      <c r="QB42" s="123"/>
      <c r="QC42" s="123"/>
      <c r="QD42" s="123"/>
      <c r="QE42" s="123"/>
      <c r="QF42" s="123"/>
      <c r="QG42" s="123"/>
      <c r="QH42" s="123"/>
      <c r="QI42" s="123"/>
      <c r="QJ42" s="123"/>
      <c r="QK42" s="123"/>
      <c r="QL42" s="123"/>
      <c r="QM42" s="123"/>
      <c r="QN42" s="123"/>
      <c r="QO42" s="123"/>
      <c r="QP42" s="123"/>
      <c r="QQ42" s="123"/>
      <c r="QR42" s="123"/>
      <c r="QS42" s="123"/>
      <c r="QT42" s="123"/>
      <c r="QU42" s="123"/>
      <c r="QV42" s="123"/>
      <c r="QW42" s="123"/>
      <c r="QX42" s="123"/>
      <c r="QY42" s="123"/>
      <c r="QZ42" s="123"/>
      <c r="RA42" s="123"/>
      <c r="RB42" s="123"/>
      <c r="RC42" s="123"/>
      <c r="RD42" s="123"/>
      <c r="RE42" s="123"/>
      <c r="RF42" s="123"/>
      <c r="RG42" s="123"/>
      <c r="RH42" s="123"/>
      <c r="RI42" s="123"/>
      <c r="RJ42" s="123"/>
      <c r="RK42" s="123"/>
      <c r="RL42" s="123"/>
      <c r="RM42" s="123"/>
      <c r="RN42" s="123"/>
      <c r="RO42" s="123"/>
      <c r="RP42" s="123"/>
      <c r="RQ42" s="123"/>
      <c r="RR42" s="123"/>
      <c r="RS42" s="123"/>
      <c r="RT42" s="123"/>
      <c r="RU42" s="123"/>
      <c r="RV42" s="123"/>
      <c r="RW42" s="123"/>
      <c r="RX42" s="123"/>
      <c r="RY42" s="123"/>
      <c r="RZ42" s="123"/>
      <c r="SA42" s="123"/>
      <c r="SB42" s="123"/>
      <c r="SC42" s="123"/>
      <c r="SD42" s="123"/>
      <c r="SE42" s="123"/>
      <c r="SF42" s="123"/>
      <c r="SG42" s="123"/>
      <c r="SH42" s="123"/>
      <c r="SI42" s="123"/>
      <c r="SJ42" s="123"/>
      <c r="SK42" s="123"/>
      <c r="SL42" s="123"/>
      <c r="SM42" s="123"/>
      <c r="SN42" s="123"/>
      <c r="SO42" s="123"/>
      <c r="SP42" s="123"/>
      <c r="SQ42" s="123"/>
      <c r="SR42" s="123"/>
      <c r="SS42" s="123"/>
      <c r="ST42" s="123"/>
      <c r="SU42" s="123"/>
      <c r="SV42" s="123"/>
      <c r="SW42" s="123"/>
      <c r="SX42" s="123"/>
      <c r="SY42" s="123"/>
      <c r="SZ42" s="123"/>
      <c r="TA42" s="123"/>
      <c r="TB42" s="123"/>
      <c r="TC42" s="123"/>
      <c r="TD42" s="123"/>
      <c r="TE42" s="123"/>
      <c r="TF42" s="123"/>
      <c r="TG42" s="123"/>
      <c r="TH42" s="123"/>
      <c r="TI42" s="123"/>
      <c r="TJ42" s="123"/>
      <c r="TK42" s="123"/>
      <c r="TL42" s="123"/>
      <c r="TM42" s="123"/>
      <c r="TN42" s="123"/>
      <c r="TO42" s="123"/>
      <c r="TP42" s="123"/>
      <c r="TQ42" s="123"/>
      <c r="TR42" s="123"/>
      <c r="TS42" s="123"/>
      <c r="TT42" s="123"/>
      <c r="TU42" s="123"/>
      <c r="TV42" s="123"/>
      <c r="TW42" s="123"/>
      <c r="TX42" s="123"/>
      <c r="TY42" s="123"/>
      <c r="TZ42" s="123"/>
      <c r="UA42" s="123"/>
      <c r="UB42" s="123"/>
      <c r="UC42" s="123"/>
      <c r="UD42" s="123"/>
      <c r="UE42" s="123"/>
      <c r="UF42" s="123"/>
      <c r="UG42" s="123"/>
      <c r="UH42" s="123"/>
      <c r="UI42" s="123"/>
      <c r="UJ42" s="123"/>
      <c r="UK42" s="123"/>
      <c r="UL42" s="123"/>
      <c r="UM42" s="123"/>
      <c r="UN42" s="123"/>
      <c r="UO42" s="123"/>
      <c r="UP42" s="123"/>
      <c r="UQ42" s="123"/>
      <c r="UR42" s="123"/>
      <c r="US42" s="123"/>
      <c r="UT42" s="123"/>
      <c r="UU42" s="123"/>
      <c r="UV42" s="123"/>
      <c r="UW42" s="123"/>
      <c r="UX42" s="123"/>
      <c r="UY42" s="123"/>
      <c r="UZ42" s="123"/>
      <c r="VA42" s="123"/>
      <c r="VB42" s="123"/>
      <c r="VC42" s="123"/>
      <c r="VD42" s="123"/>
      <c r="VE42" s="123"/>
      <c r="VF42" s="123"/>
      <c r="VG42" s="123"/>
      <c r="VH42" s="123"/>
      <c r="VI42" s="123"/>
      <c r="VJ42" s="123"/>
      <c r="VK42" s="123"/>
      <c r="VL42" s="123"/>
      <c r="VM42" s="123"/>
      <c r="VN42" s="123"/>
      <c r="VO42" s="123"/>
      <c r="VP42" s="123"/>
      <c r="VQ42" s="123"/>
      <c r="VR42" s="123"/>
      <c r="VS42" s="123"/>
      <c r="VT42" s="123"/>
      <c r="VU42" s="123"/>
      <c r="VV42" s="123"/>
      <c r="VW42" s="123"/>
      <c r="VX42" s="123"/>
      <c r="VY42" s="123"/>
      <c r="VZ42" s="123"/>
      <c r="WA42" s="123"/>
      <c r="WB42" s="123"/>
      <c r="WC42" s="123"/>
      <c r="WD42" s="123"/>
      <c r="WE42" s="123"/>
      <c r="WF42" s="123"/>
      <c r="WG42" s="123"/>
      <c r="WH42" s="123"/>
      <c r="WI42" s="123"/>
      <c r="WJ42" s="123"/>
      <c r="WK42" s="123"/>
      <c r="WL42" s="123"/>
      <c r="WM42" s="123"/>
      <c r="WN42" s="123"/>
      <c r="WO42" s="123"/>
      <c r="WP42" s="123"/>
      <c r="WQ42" s="123"/>
      <c r="WR42" s="123"/>
      <c r="WS42" s="123"/>
      <c r="WT42" s="123"/>
      <c r="WU42" s="123"/>
      <c r="WV42" s="123"/>
      <c r="WW42" s="123"/>
      <c r="WX42" s="123"/>
      <c r="WY42" s="123"/>
      <c r="WZ42" s="123"/>
      <c r="XA42" s="123"/>
      <c r="XB42" s="123"/>
      <c r="XC42" s="123"/>
      <c r="XD42" s="123"/>
      <c r="XE42" s="123"/>
      <c r="XF42" s="123"/>
      <c r="XG42" s="123"/>
      <c r="XH42" s="123"/>
      <c r="XI42" s="123"/>
      <c r="XJ42" s="123"/>
      <c r="XK42" s="123"/>
      <c r="XL42" s="123"/>
      <c r="XM42" s="123"/>
      <c r="XN42" s="123"/>
      <c r="XO42" s="123"/>
      <c r="XP42" s="123"/>
      <c r="XQ42" s="123"/>
      <c r="XR42" s="123"/>
      <c r="XS42" s="123"/>
      <c r="XT42" s="123"/>
      <c r="XU42" s="123"/>
      <c r="XV42" s="123"/>
      <c r="XW42" s="123"/>
      <c r="XX42" s="123"/>
      <c r="XY42" s="123"/>
      <c r="XZ42" s="123"/>
      <c r="YA42" s="123"/>
      <c r="YB42" s="123"/>
      <c r="YC42" s="123"/>
      <c r="YD42" s="123"/>
      <c r="YE42" s="123"/>
      <c r="YF42" s="123"/>
      <c r="YG42" s="123"/>
      <c r="YH42" s="123"/>
      <c r="YI42" s="123"/>
      <c r="YJ42" s="123"/>
      <c r="YK42" s="123"/>
      <c r="YL42" s="123"/>
      <c r="YM42" s="123"/>
      <c r="YN42" s="123"/>
      <c r="YO42" s="123"/>
      <c r="YP42" s="123"/>
      <c r="YQ42" s="123"/>
      <c r="YR42" s="123"/>
      <c r="YS42" s="123"/>
      <c r="YT42" s="123"/>
      <c r="YU42" s="123"/>
      <c r="YV42" s="123"/>
      <c r="YW42" s="123"/>
      <c r="YX42" s="123"/>
      <c r="YY42" s="123"/>
      <c r="YZ42" s="123"/>
      <c r="ZA42" s="123"/>
      <c r="ZB42" s="123"/>
      <c r="ZC42" s="123"/>
      <c r="ZD42" s="123"/>
      <c r="ZE42" s="123"/>
      <c r="ZF42" s="123"/>
      <c r="ZG42" s="123"/>
      <c r="ZH42" s="123"/>
      <c r="ZI42" s="123"/>
      <c r="ZJ42" s="123"/>
      <c r="ZK42" s="123"/>
      <c r="ZL42" s="123"/>
      <c r="ZM42" s="123"/>
      <c r="ZN42" s="123"/>
      <c r="ZO42" s="123"/>
      <c r="ZP42" s="123"/>
      <c r="ZQ42" s="123"/>
      <c r="ZR42" s="123"/>
      <c r="ZS42" s="123"/>
      <c r="ZT42" s="123"/>
      <c r="ZU42" s="123"/>
      <c r="ZV42" s="123"/>
      <c r="ZW42" s="123"/>
      <c r="ZX42" s="123"/>
      <c r="ZY42" s="123"/>
      <c r="ZZ42" s="123"/>
      <c r="AAA42" s="123"/>
      <c r="AAB42" s="123"/>
      <c r="AAC42" s="123"/>
      <c r="AAD42" s="123"/>
      <c r="AAE42" s="123"/>
      <c r="AAF42" s="123"/>
      <c r="AAG42" s="123"/>
      <c r="AAH42" s="123"/>
      <c r="AAI42" s="123"/>
      <c r="AAJ42" s="123"/>
      <c r="AAK42" s="123"/>
      <c r="AAL42" s="123"/>
      <c r="AAM42" s="123"/>
      <c r="AAN42" s="123"/>
      <c r="AAO42" s="123"/>
      <c r="AAP42" s="123"/>
      <c r="AAQ42" s="123"/>
      <c r="AAR42" s="123"/>
      <c r="AAS42" s="123"/>
      <c r="AAT42" s="123"/>
      <c r="AAU42" s="123"/>
      <c r="AAV42" s="123"/>
      <c r="AAW42" s="123"/>
      <c r="AAX42" s="123"/>
      <c r="AAY42" s="123"/>
      <c r="AAZ42" s="123"/>
      <c r="ABA42" s="123"/>
      <c r="ABB42" s="123"/>
      <c r="ABC42" s="123"/>
      <c r="ABD42" s="123"/>
      <c r="ABE42" s="123"/>
      <c r="ABF42" s="123"/>
      <c r="ABG42" s="123"/>
      <c r="ABH42" s="123"/>
      <c r="ABI42" s="123"/>
      <c r="ABJ42" s="123"/>
      <c r="ABK42" s="123"/>
      <c r="ABL42" s="123"/>
      <c r="ABM42" s="123"/>
      <c r="ABN42" s="123"/>
      <c r="ABO42" s="123"/>
      <c r="ABP42" s="123"/>
      <c r="ABQ42" s="123"/>
      <c r="ABR42" s="123"/>
      <c r="ABS42" s="123"/>
      <c r="ABT42" s="123"/>
      <c r="ABU42" s="123"/>
      <c r="ABV42" s="123"/>
      <c r="ABW42" s="123"/>
      <c r="ABX42" s="123"/>
      <c r="ABY42" s="123"/>
      <c r="ABZ42" s="123"/>
      <c r="ACA42" s="123"/>
      <c r="ACB42" s="123"/>
      <c r="ACC42" s="123"/>
      <c r="ACD42" s="123"/>
      <c r="ACE42" s="123"/>
      <c r="ACF42" s="123"/>
      <c r="ACG42" s="123"/>
      <c r="ACH42" s="123"/>
      <c r="ACI42" s="123"/>
      <c r="ACJ42" s="123"/>
      <c r="ACK42" s="123"/>
      <c r="ACL42" s="123"/>
      <c r="ACM42" s="123"/>
      <c r="ACN42" s="123"/>
      <c r="ACO42" s="123"/>
      <c r="ACP42" s="123"/>
      <c r="ACQ42" s="123"/>
      <c r="ACR42" s="123"/>
      <c r="ACS42" s="123"/>
      <c r="ACT42" s="123"/>
      <c r="ACU42" s="123"/>
      <c r="ACV42" s="123"/>
      <c r="ACW42" s="123"/>
      <c r="ACX42" s="123"/>
      <c r="ACY42" s="123"/>
      <c r="ACZ42" s="123"/>
      <c r="ADA42" s="123"/>
      <c r="ADB42" s="123"/>
      <c r="ADC42" s="123"/>
      <c r="ADD42" s="123"/>
      <c r="ADE42" s="123"/>
      <c r="ADF42" s="123"/>
      <c r="ADG42" s="123"/>
      <c r="ADH42" s="123"/>
      <c r="ADI42" s="123"/>
      <c r="ADJ42" s="123"/>
      <c r="ADK42" s="123"/>
      <c r="ADL42" s="123"/>
      <c r="ADM42" s="123"/>
      <c r="ADN42" s="123"/>
      <c r="ADO42" s="123"/>
      <c r="ADP42" s="123"/>
      <c r="ADQ42" s="123"/>
      <c r="ADR42" s="123"/>
      <c r="ADS42" s="123"/>
      <c r="ADT42" s="123"/>
      <c r="ADU42" s="123"/>
      <c r="ADV42" s="123"/>
      <c r="ADW42" s="123"/>
      <c r="ADX42" s="123"/>
      <c r="ADY42" s="123"/>
      <c r="ADZ42" s="123"/>
      <c r="AEA42" s="123"/>
      <c r="AEB42" s="123"/>
      <c r="AEC42" s="123"/>
      <c r="AED42" s="123"/>
      <c r="AEE42" s="123"/>
      <c r="AEF42" s="123"/>
      <c r="AEG42" s="123"/>
      <c r="AEH42" s="123"/>
      <c r="AEI42" s="123"/>
      <c r="AEJ42" s="123"/>
      <c r="AEK42" s="123"/>
      <c r="AEL42" s="123"/>
      <c r="AEM42" s="123"/>
      <c r="AEN42" s="123"/>
      <c r="AEO42" s="123"/>
      <c r="AEP42" s="123"/>
      <c r="AEQ42" s="123"/>
      <c r="AER42" s="123"/>
      <c r="AES42" s="123"/>
      <c r="AET42" s="123"/>
      <c r="AEU42" s="123"/>
      <c r="AEV42" s="123"/>
      <c r="AEW42" s="123"/>
      <c r="AEX42" s="123"/>
      <c r="AEY42" s="123"/>
      <c r="AEZ42" s="123"/>
      <c r="AFA42" s="123"/>
      <c r="AFB42" s="123"/>
      <c r="AFC42" s="123"/>
      <c r="AFD42" s="123"/>
      <c r="AFE42" s="123"/>
      <c r="AFF42" s="123"/>
      <c r="AFG42" s="123"/>
      <c r="AFH42" s="123"/>
      <c r="AFI42" s="123"/>
      <c r="AFJ42" s="123"/>
      <c r="AFK42" s="123"/>
      <c r="AFL42" s="123"/>
      <c r="AFM42" s="123"/>
      <c r="AFN42" s="123"/>
      <c r="AFO42" s="123"/>
      <c r="AFP42" s="123"/>
      <c r="AFQ42" s="123"/>
      <c r="AFR42" s="123"/>
      <c r="AFS42" s="123"/>
      <c r="AFT42" s="123"/>
      <c r="AFU42" s="123"/>
      <c r="AFV42" s="123"/>
      <c r="AFW42" s="123"/>
      <c r="AFX42" s="123"/>
      <c r="AFY42" s="123"/>
      <c r="AFZ42" s="123"/>
      <c r="AGA42" s="123"/>
      <c r="AGB42" s="123"/>
      <c r="AGC42" s="123"/>
      <c r="AGD42" s="123"/>
      <c r="AGE42" s="123"/>
      <c r="AGF42" s="123"/>
      <c r="AGG42" s="123"/>
      <c r="AGH42" s="123"/>
      <c r="AGI42" s="123"/>
      <c r="AGJ42" s="123"/>
      <c r="AGK42" s="123"/>
      <c r="AGL42" s="123"/>
      <c r="AGM42" s="123"/>
      <c r="AGN42" s="123"/>
      <c r="AGO42" s="123"/>
      <c r="AGP42" s="123"/>
      <c r="AGQ42" s="123"/>
      <c r="AGR42" s="123"/>
      <c r="AGS42" s="123"/>
      <c r="AGT42" s="123"/>
      <c r="AGU42" s="123"/>
      <c r="AGV42" s="123"/>
      <c r="AGW42" s="123"/>
      <c r="AGX42" s="123"/>
      <c r="AGY42" s="123"/>
      <c r="AGZ42" s="123"/>
      <c r="AHA42" s="123"/>
      <c r="AHB42" s="123"/>
      <c r="AHC42" s="123"/>
      <c r="AHD42" s="123"/>
      <c r="AHE42" s="123"/>
      <c r="AHF42" s="123"/>
      <c r="AHG42" s="123"/>
      <c r="AHH42" s="123"/>
      <c r="AHI42" s="123"/>
      <c r="AHJ42" s="123"/>
      <c r="AHK42" s="123"/>
      <c r="AHL42" s="123"/>
      <c r="AHM42" s="123"/>
      <c r="AHN42" s="123"/>
      <c r="AHO42" s="123"/>
      <c r="AHP42" s="123"/>
      <c r="AHQ42" s="123"/>
      <c r="AHR42" s="123"/>
      <c r="AHS42" s="123"/>
      <c r="AHT42" s="123"/>
      <c r="AHU42" s="123"/>
      <c r="AHV42" s="123"/>
      <c r="AHW42" s="123"/>
      <c r="AHX42" s="123"/>
      <c r="AHY42" s="123"/>
      <c r="AHZ42" s="123"/>
      <c r="AIA42" s="123"/>
      <c r="AIB42" s="123"/>
      <c r="AIC42" s="123"/>
      <c r="AID42" s="123"/>
      <c r="AIE42" s="123"/>
      <c r="AIF42" s="123"/>
      <c r="AIG42" s="123"/>
      <c r="AIH42" s="123"/>
      <c r="AII42" s="123"/>
      <c r="AIJ42" s="123"/>
      <c r="AIK42" s="123"/>
      <c r="AIL42" s="123"/>
      <c r="AIM42" s="123"/>
      <c r="AIN42" s="123"/>
      <c r="AIO42" s="123"/>
      <c r="AIP42" s="123"/>
      <c r="AIQ42" s="123"/>
      <c r="AIR42" s="123"/>
      <c r="AIS42" s="123"/>
      <c r="AIT42" s="123"/>
      <c r="AIU42" s="123"/>
      <c r="AIV42" s="123"/>
      <c r="AIW42" s="123"/>
      <c r="AIX42" s="123"/>
      <c r="AIY42" s="123"/>
      <c r="AIZ42" s="123"/>
      <c r="AJA42" s="123"/>
      <c r="AJB42" s="123"/>
      <c r="AJC42" s="123"/>
      <c r="AJD42" s="123"/>
      <c r="AJE42" s="123"/>
      <c r="AJF42" s="123"/>
      <c r="AJG42" s="123"/>
      <c r="AJH42" s="123"/>
      <c r="AJI42" s="123"/>
      <c r="AJJ42" s="123"/>
      <c r="AJK42" s="123"/>
      <c r="AJL42" s="123"/>
      <c r="AJM42" s="123"/>
      <c r="AJN42" s="123"/>
      <c r="AJO42" s="123"/>
      <c r="AJP42" s="123"/>
      <c r="AJQ42" s="123"/>
      <c r="AJR42" s="123"/>
      <c r="AJS42" s="123"/>
      <c r="AJT42" s="123"/>
      <c r="AJU42" s="123"/>
      <c r="AJV42" s="123"/>
      <c r="AJW42" s="123"/>
      <c r="AJX42" s="123"/>
      <c r="AJY42" s="123"/>
      <c r="AJZ42" s="123"/>
      <c r="AKA42" s="123"/>
      <c r="AKB42" s="123"/>
      <c r="AKC42" s="123"/>
      <c r="AKD42" s="123"/>
      <c r="AKE42" s="123"/>
      <c r="AKF42" s="123"/>
      <c r="AKG42" s="123"/>
      <c r="AKH42" s="123"/>
      <c r="AKI42" s="123"/>
      <c r="AKJ42" s="123"/>
      <c r="AKK42" s="123"/>
      <c r="AKL42" s="123"/>
      <c r="AKM42" s="123"/>
      <c r="AKN42" s="123"/>
      <c r="AKO42" s="123"/>
      <c r="AKP42" s="123"/>
      <c r="AKQ42" s="123"/>
      <c r="AKR42" s="123"/>
      <c r="AKS42" s="123"/>
      <c r="AKT42" s="123"/>
      <c r="AKU42" s="123"/>
      <c r="AKV42" s="123"/>
      <c r="AKW42" s="123"/>
      <c r="AKX42" s="123"/>
      <c r="AKY42" s="123"/>
      <c r="AKZ42" s="123"/>
      <c r="ALA42" s="123"/>
      <c r="ALB42" s="123"/>
      <c r="ALC42" s="123"/>
      <c r="ALD42" s="123"/>
      <c r="ALE42" s="123"/>
      <c r="ALF42" s="123"/>
      <c r="ALG42" s="123"/>
      <c r="ALH42" s="123"/>
      <c r="ALI42" s="123"/>
      <c r="ALJ42" s="123"/>
      <c r="ALK42" s="123"/>
      <c r="ALL42" s="123"/>
      <c r="ALM42" s="123"/>
      <c r="ALN42" s="123"/>
      <c r="ALO42" s="123"/>
      <c r="ALP42" s="123"/>
      <c r="ALQ42" s="123"/>
      <c r="ALR42" s="123"/>
      <c r="ALS42" s="123"/>
      <c r="ALT42" s="123"/>
      <c r="ALU42" s="123"/>
      <c r="ALV42" s="123"/>
      <c r="ALW42" s="123"/>
      <c r="ALX42" s="123"/>
      <c r="ALY42" s="123"/>
      <c r="ALZ42" s="123"/>
      <c r="AMA42" s="123"/>
      <c r="AMB42" s="123"/>
      <c r="AMC42" s="123"/>
      <c r="AMD42" s="123"/>
      <c r="AME42" s="123"/>
      <c r="AMF42" s="123"/>
      <c r="AMG42" s="123"/>
      <c r="AMH42" s="123"/>
      <c r="AMI42" s="123"/>
      <c r="AMJ42" s="123"/>
      <c r="AMK42" s="123"/>
      <c r="AML42" s="123"/>
      <c r="AMM42" s="123"/>
      <c r="AMN42" s="123"/>
      <c r="AMO42" s="123"/>
      <c r="AMP42" s="123"/>
      <c r="AMQ42" s="123"/>
      <c r="AMR42" s="123"/>
      <c r="AMS42" s="123"/>
      <c r="AMT42" s="123"/>
      <c r="AMU42" s="123"/>
      <c r="AMV42" s="123"/>
      <c r="AMW42" s="123"/>
      <c r="AMX42" s="123"/>
      <c r="AMY42" s="123"/>
      <c r="AMZ42" s="123"/>
      <c r="ANA42" s="123"/>
      <c r="ANB42" s="123"/>
      <c r="ANC42" s="123"/>
      <c r="AND42" s="123"/>
      <c r="ANE42" s="123"/>
      <c r="ANF42" s="123"/>
      <c r="ANG42" s="123"/>
      <c r="ANH42" s="123"/>
      <c r="ANI42" s="123"/>
      <c r="ANJ42" s="123"/>
      <c r="ANK42" s="123"/>
      <c r="ANL42" s="123"/>
      <c r="ANM42" s="123"/>
      <c r="ANN42" s="123"/>
      <c r="ANO42" s="123"/>
      <c r="ANP42" s="123"/>
      <c r="ANQ42" s="123"/>
      <c r="ANR42" s="123"/>
      <c r="ANS42" s="123"/>
      <c r="ANT42" s="123"/>
      <c r="ANU42" s="123"/>
      <c r="ANV42" s="123"/>
      <c r="ANW42" s="123"/>
      <c r="ANX42" s="123"/>
      <c r="ANY42" s="123"/>
      <c r="ANZ42" s="123"/>
      <c r="AOA42" s="123"/>
      <c r="AOB42" s="123"/>
      <c r="AOC42" s="123"/>
      <c r="AOD42" s="123"/>
      <c r="AOE42" s="123"/>
      <c r="AOF42" s="123"/>
      <c r="AOG42" s="123"/>
      <c r="AOH42" s="123"/>
      <c r="AOI42" s="123"/>
      <c r="AOJ42" s="123"/>
      <c r="AOK42" s="123"/>
      <c r="AOL42" s="123"/>
      <c r="AOM42" s="123"/>
      <c r="AON42" s="123"/>
      <c r="AOO42" s="123"/>
      <c r="AOP42" s="123"/>
      <c r="AOQ42" s="123"/>
      <c r="AOR42" s="123"/>
      <c r="AOS42" s="123"/>
      <c r="AOT42" s="123"/>
      <c r="AOU42" s="123"/>
      <c r="AOV42" s="123"/>
      <c r="AOW42" s="123"/>
      <c r="AOX42" s="123"/>
      <c r="AOY42" s="123"/>
      <c r="AOZ42" s="123"/>
      <c r="APA42" s="123"/>
      <c r="APB42" s="123"/>
      <c r="APC42" s="123"/>
      <c r="APD42" s="123"/>
      <c r="APE42" s="123"/>
      <c r="APF42" s="123"/>
      <c r="APG42" s="123"/>
      <c r="APH42" s="123"/>
      <c r="API42" s="123"/>
      <c r="APJ42" s="123"/>
      <c r="APK42" s="123"/>
      <c r="APL42" s="123"/>
      <c r="APM42" s="123"/>
      <c r="APN42" s="123"/>
      <c r="APO42" s="123"/>
      <c r="APP42" s="123"/>
      <c r="APQ42" s="123"/>
      <c r="APR42" s="123"/>
      <c r="APS42" s="123"/>
      <c r="APT42" s="123"/>
      <c r="APU42" s="123"/>
      <c r="APV42" s="123"/>
      <c r="APW42" s="123"/>
      <c r="APX42" s="123"/>
      <c r="APY42" s="123"/>
      <c r="APZ42" s="123"/>
      <c r="AQA42" s="123"/>
      <c r="AQB42" s="123"/>
      <c r="AQC42" s="123"/>
      <c r="AQD42" s="123"/>
      <c r="AQE42" s="123"/>
      <c r="AQF42" s="123"/>
      <c r="AQG42" s="123"/>
      <c r="AQH42" s="123"/>
      <c r="AQI42" s="123"/>
      <c r="AQJ42" s="123"/>
      <c r="AQK42" s="123"/>
      <c r="AQL42" s="123"/>
      <c r="AQM42" s="123"/>
      <c r="AQN42" s="123"/>
      <c r="AQO42" s="123"/>
      <c r="AQP42" s="123"/>
      <c r="AQQ42" s="123"/>
      <c r="AQR42" s="123"/>
      <c r="AQS42" s="123"/>
      <c r="AQT42" s="123"/>
      <c r="AQU42" s="123"/>
      <c r="AQV42" s="123"/>
      <c r="AQW42" s="123"/>
      <c r="AQX42" s="123"/>
      <c r="AQY42" s="123"/>
      <c r="AQZ42" s="123"/>
      <c r="ARA42" s="123"/>
      <c r="ARB42" s="123"/>
      <c r="ARC42" s="123"/>
      <c r="ARD42" s="123"/>
      <c r="ARE42" s="123"/>
      <c r="ARF42" s="123"/>
      <c r="ARG42" s="123"/>
      <c r="ARH42" s="123"/>
      <c r="ARI42" s="123"/>
      <c r="ARJ42" s="123"/>
      <c r="ARK42" s="123"/>
      <c r="ARL42" s="123"/>
      <c r="ARM42" s="123"/>
      <c r="ARN42" s="123"/>
      <c r="ARO42" s="123"/>
      <c r="ARP42" s="123"/>
      <c r="ARQ42" s="123"/>
      <c r="ARR42" s="123"/>
      <c r="ARS42" s="123"/>
      <c r="ART42" s="123"/>
      <c r="ARU42" s="123"/>
      <c r="ARV42" s="123"/>
      <c r="ARW42" s="123"/>
      <c r="ARX42" s="123"/>
      <c r="ARY42" s="123"/>
      <c r="ARZ42" s="123"/>
      <c r="ASA42" s="123"/>
      <c r="ASB42" s="123"/>
      <c r="ASC42" s="123"/>
      <c r="ASD42" s="123"/>
      <c r="ASE42" s="123"/>
      <c r="ASF42" s="123"/>
      <c r="ASG42" s="123"/>
      <c r="ASH42" s="123"/>
      <c r="ASI42" s="123"/>
      <c r="ASJ42" s="123"/>
      <c r="ASK42" s="123"/>
      <c r="ASL42" s="123"/>
      <c r="ASM42" s="123"/>
      <c r="ASN42" s="123"/>
      <c r="ASO42" s="123"/>
      <c r="ASP42" s="123"/>
      <c r="ASQ42" s="123"/>
      <c r="ASR42" s="123"/>
      <c r="ASS42" s="123"/>
      <c r="AST42" s="123"/>
      <c r="ASU42" s="123"/>
      <c r="ASV42" s="123"/>
      <c r="ASW42" s="123"/>
      <c r="ASX42" s="123"/>
      <c r="ASY42" s="123"/>
      <c r="ASZ42" s="123"/>
      <c r="ATA42" s="123"/>
      <c r="ATB42" s="123"/>
      <c r="ATC42" s="123"/>
      <c r="ATD42" s="123"/>
      <c r="ATE42" s="123"/>
      <c r="ATF42" s="123"/>
      <c r="ATG42" s="123"/>
      <c r="ATH42" s="123"/>
      <c r="ATI42" s="123"/>
      <c r="ATJ42" s="123"/>
      <c r="ATK42" s="123"/>
      <c r="ATL42" s="123"/>
      <c r="ATM42" s="123"/>
      <c r="ATN42" s="123"/>
      <c r="ATO42" s="123"/>
      <c r="ATP42" s="123"/>
      <c r="ATQ42" s="123"/>
      <c r="ATR42" s="123"/>
      <c r="ATS42" s="123"/>
      <c r="ATT42" s="123"/>
      <c r="ATU42" s="123"/>
      <c r="ATV42" s="123"/>
      <c r="ATW42" s="123"/>
      <c r="ATX42" s="123"/>
      <c r="ATY42" s="123"/>
      <c r="ATZ42" s="123"/>
      <c r="AUA42" s="123"/>
      <c r="AUB42" s="123"/>
      <c r="AUC42" s="123"/>
      <c r="AUD42" s="123"/>
      <c r="AUE42" s="123"/>
      <c r="AUF42" s="123"/>
      <c r="AUG42" s="123"/>
      <c r="AUH42" s="123"/>
      <c r="AUI42" s="123"/>
      <c r="AUJ42" s="123"/>
      <c r="AUK42" s="123"/>
      <c r="AUL42" s="123"/>
      <c r="AUM42" s="123"/>
      <c r="AUN42" s="123"/>
      <c r="AUO42" s="123"/>
      <c r="AUP42" s="123"/>
      <c r="AUQ42" s="123"/>
      <c r="AUR42" s="123"/>
      <c r="AUS42" s="123"/>
      <c r="AUT42" s="123"/>
      <c r="AUU42" s="123"/>
      <c r="AUV42" s="123"/>
      <c r="AUW42" s="123"/>
      <c r="AUX42" s="123"/>
      <c r="AUY42" s="123"/>
      <c r="AUZ42" s="123"/>
      <c r="AVA42" s="123"/>
      <c r="AVB42" s="123"/>
      <c r="AVC42" s="123"/>
      <c r="AVD42" s="123"/>
      <c r="AVE42" s="123"/>
      <c r="AVF42" s="123"/>
      <c r="AVG42" s="123"/>
      <c r="AVH42" s="123"/>
      <c r="AVI42" s="123"/>
      <c r="AVJ42" s="123"/>
      <c r="AVK42" s="123"/>
      <c r="AVL42" s="123"/>
      <c r="AVM42" s="123"/>
      <c r="AVN42" s="123"/>
      <c r="AVO42" s="123"/>
      <c r="AVP42" s="123"/>
      <c r="AVQ42" s="123"/>
      <c r="AVR42" s="123"/>
      <c r="AVS42" s="123"/>
      <c r="AVT42" s="123"/>
      <c r="AVU42" s="123"/>
      <c r="AVV42" s="123"/>
      <c r="AVW42" s="123"/>
      <c r="AVX42" s="123"/>
      <c r="AVY42" s="123"/>
      <c r="AVZ42" s="123"/>
      <c r="AWA42" s="123"/>
      <c r="AWB42" s="123"/>
      <c r="AWC42" s="123"/>
      <c r="AWD42" s="123"/>
      <c r="AWE42" s="123"/>
      <c r="AWF42" s="123"/>
      <c r="AWG42" s="123"/>
      <c r="AWH42" s="123"/>
      <c r="AWI42" s="123"/>
      <c r="AWJ42" s="123"/>
      <c r="AWK42" s="123"/>
      <c r="AWL42" s="123"/>
      <c r="AWM42" s="123"/>
      <c r="AWN42" s="123"/>
      <c r="AWO42" s="123"/>
      <c r="AWP42" s="123"/>
      <c r="AWQ42" s="123"/>
      <c r="AWR42" s="123"/>
      <c r="AWS42" s="123"/>
      <c r="AWT42" s="123"/>
      <c r="AWU42" s="123"/>
      <c r="AWV42" s="123"/>
      <c r="AWW42" s="123"/>
      <c r="AWX42" s="123"/>
      <c r="AWY42" s="123"/>
      <c r="AWZ42" s="123"/>
      <c r="AXA42" s="123"/>
      <c r="AXB42" s="123"/>
      <c r="AXC42" s="123"/>
      <c r="AXD42" s="123"/>
      <c r="AXE42" s="123"/>
      <c r="AXF42" s="123"/>
      <c r="AXG42" s="123"/>
      <c r="AXH42" s="123"/>
      <c r="AXI42" s="123"/>
      <c r="AXJ42" s="123"/>
      <c r="AXK42" s="123"/>
      <c r="AXL42" s="123"/>
      <c r="AXM42" s="123"/>
      <c r="AXN42" s="123"/>
      <c r="AXO42" s="123"/>
      <c r="AXP42" s="123"/>
      <c r="AXQ42" s="123"/>
      <c r="AXR42" s="123"/>
      <c r="AXS42" s="123"/>
      <c r="AXT42" s="123"/>
      <c r="AXU42" s="123"/>
      <c r="AXV42" s="123"/>
      <c r="AXW42" s="123"/>
      <c r="AXX42" s="123"/>
      <c r="AXY42" s="123"/>
      <c r="AXZ42" s="123"/>
      <c r="AYA42" s="123"/>
      <c r="AYB42" s="123"/>
      <c r="AYC42" s="123"/>
      <c r="AYD42" s="123"/>
      <c r="AYE42" s="123"/>
      <c r="AYF42" s="123"/>
      <c r="AYG42" s="123"/>
      <c r="AYH42" s="123"/>
      <c r="AYI42" s="123"/>
      <c r="AYJ42" s="123"/>
      <c r="AYK42" s="123"/>
      <c r="AYL42" s="123"/>
      <c r="AYM42" s="123"/>
      <c r="AYN42" s="123"/>
      <c r="AYO42" s="123"/>
      <c r="AYP42" s="123"/>
      <c r="AYQ42" s="123"/>
      <c r="AYR42" s="123"/>
      <c r="AYS42" s="123"/>
      <c r="AYT42" s="123"/>
      <c r="AYU42" s="123"/>
      <c r="AYV42" s="123"/>
      <c r="AYW42" s="123"/>
      <c r="AYX42" s="123"/>
      <c r="AYY42" s="123"/>
      <c r="AYZ42" s="123"/>
      <c r="AZA42" s="123"/>
      <c r="AZB42" s="123"/>
      <c r="AZC42" s="123"/>
      <c r="AZD42" s="123"/>
      <c r="AZE42" s="123"/>
      <c r="AZF42" s="123"/>
      <c r="AZG42" s="123"/>
      <c r="AZH42" s="123"/>
      <c r="AZI42" s="123"/>
      <c r="AZJ42" s="123"/>
      <c r="AZK42" s="123"/>
      <c r="AZL42" s="123"/>
      <c r="AZM42" s="123"/>
      <c r="AZN42" s="123"/>
      <c r="AZO42" s="123"/>
      <c r="AZP42" s="123"/>
      <c r="AZQ42" s="123"/>
      <c r="AZR42" s="123"/>
      <c r="AZS42" s="123"/>
      <c r="AZT42" s="123"/>
      <c r="AZU42" s="123"/>
      <c r="AZV42" s="123"/>
      <c r="AZW42" s="123"/>
      <c r="AZX42" s="123"/>
      <c r="AZY42" s="123"/>
      <c r="AZZ42" s="123"/>
      <c r="BAA42" s="123"/>
      <c r="BAB42" s="123"/>
      <c r="BAC42" s="123"/>
      <c r="BAD42" s="123"/>
      <c r="BAE42" s="123"/>
      <c r="BAF42" s="123"/>
      <c r="BAG42" s="123"/>
      <c r="BAH42" s="123"/>
      <c r="BAI42" s="123"/>
      <c r="BAJ42" s="123"/>
      <c r="BAK42" s="123"/>
      <c r="BAL42" s="123"/>
      <c r="BAM42" s="123"/>
      <c r="BAN42" s="123"/>
      <c r="BAO42" s="123"/>
      <c r="BAP42" s="123"/>
      <c r="BAQ42" s="123"/>
      <c r="BAR42" s="123"/>
      <c r="BAS42" s="123"/>
      <c r="BAT42" s="123"/>
      <c r="BAU42" s="123"/>
      <c r="BAV42" s="123"/>
      <c r="BAW42" s="123"/>
      <c r="BAX42" s="123"/>
      <c r="BAY42" s="123"/>
      <c r="BAZ42" s="123"/>
      <c r="BBA42" s="123"/>
      <c r="BBB42" s="123"/>
      <c r="BBC42" s="123"/>
      <c r="BBD42" s="123"/>
      <c r="BBE42" s="123"/>
      <c r="BBF42" s="123"/>
      <c r="BBG42" s="123"/>
      <c r="BBH42" s="123"/>
      <c r="BBI42" s="123"/>
      <c r="BBJ42" s="123"/>
      <c r="BBK42" s="123"/>
      <c r="BBL42" s="123"/>
      <c r="BBM42" s="123"/>
      <c r="BBN42" s="123"/>
      <c r="BBO42" s="123"/>
      <c r="BBP42" s="123"/>
      <c r="BBQ42" s="123"/>
      <c r="BBR42" s="123"/>
      <c r="BBS42" s="123"/>
      <c r="BBT42" s="123"/>
      <c r="BBU42" s="123"/>
      <c r="BBV42" s="123"/>
      <c r="BBW42" s="123"/>
      <c r="BBX42" s="123"/>
      <c r="BBY42" s="123"/>
      <c r="BBZ42" s="123"/>
      <c r="BCA42" s="123"/>
      <c r="BCB42" s="123"/>
      <c r="BCC42" s="123"/>
      <c r="BCD42" s="123"/>
      <c r="BCE42" s="123"/>
      <c r="BCF42" s="123"/>
      <c r="BCG42" s="123"/>
      <c r="BCH42" s="123"/>
      <c r="BCI42" s="123"/>
      <c r="BCJ42" s="123"/>
      <c r="BCK42" s="123"/>
      <c r="BCL42" s="123"/>
      <c r="BCM42" s="123"/>
      <c r="BCN42" s="123"/>
      <c r="BCO42" s="123"/>
      <c r="BCP42" s="123"/>
      <c r="BCQ42" s="123"/>
      <c r="BCR42" s="123"/>
      <c r="BCS42" s="123"/>
      <c r="BCT42" s="123"/>
      <c r="BCU42" s="123"/>
      <c r="BCV42" s="123"/>
      <c r="BCW42" s="123"/>
      <c r="BCX42" s="123"/>
      <c r="BCY42" s="123"/>
      <c r="BCZ42" s="123"/>
      <c r="BDA42" s="123"/>
      <c r="BDB42" s="123"/>
      <c r="BDC42" s="123"/>
      <c r="BDD42" s="123"/>
      <c r="BDE42" s="123"/>
      <c r="BDF42" s="123"/>
      <c r="BDG42" s="123"/>
      <c r="BDH42" s="123"/>
      <c r="BDI42" s="123"/>
      <c r="BDJ42" s="123"/>
      <c r="BDK42" s="123"/>
      <c r="BDL42" s="123"/>
      <c r="BDM42" s="123"/>
      <c r="BDN42" s="123"/>
      <c r="BDO42" s="123"/>
      <c r="BDP42" s="123"/>
      <c r="BDQ42" s="123"/>
      <c r="BDR42" s="123"/>
      <c r="BDS42" s="123"/>
      <c r="BDT42" s="123"/>
      <c r="BDU42" s="123"/>
      <c r="BDV42" s="123"/>
      <c r="BDW42" s="123"/>
      <c r="BDX42" s="123"/>
      <c r="BDY42" s="123"/>
      <c r="BDZ42" s="123"/>
      <c r="BEA42" s="123"/>
      <c r="BEB42" s="123"/>
      <c r="BEC42" s="123"/>
      <c r="BED42" s="123"/>
      <c r="BEE42" s="123"/>
      <c r="BEF42" s="123"/>
      <c r="BEG42" s="123"/>
      <c r="BEH42" s="123"/>
      <c r="BEI42" s="123"/>
      <c r="BEJ42" s="123"/>
      <c r="BEK42" s="123"/>
      <c r="BEL42" s="123"/>
      <c r="BEM42" s="123"/>
      <c r="BEN42" s="123"/>
      <c r="BEO42" s="123"/>
      <c r="BEP42" s="123"/>
      <c r="BEQ42" s="123"/>
      <c r="BER42" s="123"/>
      <c r="BES42" s="123"/>
      <c r="BET42" s="123"/>
      <c r="BEU42" s="123"/>
      <c r="BEV42" s="123"/>
      <c r="BEW42" s="123"/>
      <c r="BEX42" s="123"/>
      <c r="BEY42" s="123"/>
      <c r="BEZ42" s="123"/>
      <c r="BFA42" s="123"/>
      <c r="BFB42" s="123"/>
      <c r="BFC42" s="123"/>
      <c r="BFD42" s="123"/>
      <c r="BFE42" s="123"/>
      <c r="BFF42" s="123"/>
      <c r="BFG42" s="123"/>
      <c r="BFH42" s="123"/>
      <c r="BFI42" s="123"/>
      <c r="BFJ42" s="123"/>
      <c r="BFK42" s="123"/>
      <c r="BFL42" s="123"/>
      <c r="BFM42" s="123"/>
      <c r="BFN42" s="123"/>
      <c r="BFO42" s="123"/>
      <c r="BFP42" s="123"/>
      <c r="BFQ42" s="123"/>
      <c r="BFR42" s="123"/>
      <c r="BFS42" s="123"/>
      <c r="BFT42" s="123"/>
      <c r="BFU42" s="123"/>
      <c r="BFV42" s="123"/>
      <c r="BFW42" s="123"/>
      <c r="BFX42" s="123"/>
      <c r="BFY42" s="123"/>
      <c r="BFZ42" s="123"/>
      <c r="BGA42" s="123"/>
      <c r="BGB42" s="123"/>
      <c r="BGC42" s="123"/>
      <c r="BGD42" s="123"/>
      <c r="BGE42" s="123"/>
      <c r="BGF42" s="123"/>
      <c r="BGG42" s="123"/>
      <c r="BGH42" s="123"/>
      <c r="BGI42" s="123"/>
      <c r="BGJ42" s="123"/>
      <c r="BGK42" s="123"/>
      <c r="BGL42" s="123"/>
      <c r="BGM42" s="123"/>
      <c r="BGN42" s="123"/>
      <c r="BGO42" s="123"/>
      <c r="BGP42" s="123"/>
      <c r="BGQ42" s="123"/>
      <c r="BGR42" s="123"/>
      <c r="BGS42" s="123"/>
      <c r="BGT42" s="123"/>
      <c r="BGU42" s="123"/>
      <c r="BGV42" s="123"/>
      <c r="BGW42" s="123"/>
      <c r="BGX42" s="123"/>
      <c r="BGY42" s="123"/>
      <c r="BGZ42" s="123"/>
      <c r="BHA42" s="123"/>
      <c r="BHB42" s="123"/>
      <c r="BHC42" s="123"/>
      <c r="BHD42" s="123"/>
      <c r="BHE42" s="123"/>
      <c r="BHF42" s="123"/>
      <c r="BHG42" s="123"/>
      <c r="BHH42" s="123"/>
      <c r="BHI42" s="123"/>
      <c r="BHJ42" s="123"/>
      <c r="BHK42" s="123"/>
      <c r="BHL42" s="123"/>
      <c r="BHM42" s="123"/>
      <c r="BHN42" s="123"/>
      <c r="BHO42" s="123"/>
      <c r="BHP42" s="123"/>
      <c r="BHQ42" s="123"/>
      <c r="BHR42" s="123"/>
      <c r="BHS42" s="123"/>
      <c r="BHT42" s="123"/>
      <c r="BHU42" s="123"/>
      <c r="BHV42" s="123"/>
      <c r="BHW42" s="123"/>
      <c r="BHX42" s="123"/>
      <c r="BHY42" s="123"/>
      <c r="BHZ42" s="123"/>
      <c r="BIA42" s="123"/>
      <c r="BIB42" s="123"/>
      <c r="BIC42" s="123"/>
      <c r="BID42" s="123"/>
      <c r="BIE42" s="123"/>
      <c r="BIF42" s="123"/>
      <c r="BIG42" s="123"/>
      <c r="BIH42" s="123"/>
      <c r="BII42" s="123"/>
      <c r="BIJ42" s="123"/>
      <c r="BIK42" s="123"/>
      <c r="BIL42" s="123"/>
      <c r="BIM42" s="123"/>
      <c r="BIN42" s="123"/>
      <c r="BIO42" s="123"/>
      <c r="BIP42" s="123"/>
      <c r="BIQ42" s="123"/>
      <c r="BIR42" s="123"/>
      <c r="BIS42" s="123"/>
      <c r="BIT42" s="123"/>
      <c r="BIU42" s="123"/>
      <c r="BIV42" s="123"/>
      <c r="BIW42" s="123"/>
      <c r="BIX42" s="123"/>
      <c r="BIY42" s="123"/>
      <c r="BIZ42" s="123"/>
      <c r="BJA42" s="123"/>
      <c r="BJB42" s="123"/>
      <c r="BJC42" s="123"/>
      <c r="BJD42" s="123"/>
      <c r="BJE42" s="123"/>
      <c r="BJF42" s="123"/>
      <c r="BJG42" s="123"/>
      <c r="BJH42" s="123"/>
      <c r="BJI42" s="123"/>
      <c r="BJJ42" s="123"/>
      <c r="BJK42" s="123"/>
      <c r="BJL42" s="123"/>
      <c r="BJM42" s="123"/>
      <c r="BJN42" s="123"/>
      <c r="BJO42" s="123"/>
      <c r="BJP42" s="123"/>
      <c r="BJQ42" s="123"/>
      <c r="BJR42" s="123"/>
      <c r="BJS42" s="123"/>
      <c r="BJT42" s="123"/>
      <c r="BJU42" s="123"/>
      <c r="BJV42" s="123"/>
      <c r="BJW42" s="123"/>
      <c r="BJX42" s="123"/>
      <c r="BJY42" s="123"/>
      <c r="BJZ42" s="123"/>
      <c r="BKA42" s="123"/>
      <c r="BKB42" s="123"/>
      <c r="BKC42" s="123"/>
      <c r="BKD42" s="123"/>
      <c r="BKE42" s="123"/>
      <c r="BKF42" s="123"/>
      <c r="BKG42" s="123"/>
      <c r="BKH42" s="123"/>
      <c r="BKI42" s="123"/>
      <c r="BKJ42" s="123"/>
      <c r="BKK42" s="123"/>
      <c r="BKL42" s="123"/>
      <c r="BKM42" s="123"/>
      <c r="BKN42" s="123"/>
      <c r="BKO42" s="123"/>
      <c r="BKP42" s="123"/>
      <c r="BKQ42" s="123"/>
      <c r="BKR42" s="123"/>
      <c r="BKS42" s="123"/>
      <c r="BKT42" s="123"/>
      <c r="BKU42" s="123"/>
      <c r="BKV42" s="123"/>
      <c r="BKW42" s="123"/>
      <c r="BKX42" s="123"/>
      <c r="BKY42" s="123"/>
      <c r="BKZ42" s="123"/>
      <c r="BLA42" s="123"/>
      <c r="BLB42" s="123"/>
      <c r="BLC42" s="123"/>
      <c r="BLD42" s="123"/>
      <c r="BLE42" s="123"/>
      <c r="BLF42" s="123"/>
      <c r="BLG42" s="123"/>
      <c r="BLH42" s="123"/>
      <c r="BLI42" s="123"/>
      <c r="BLJ42" s="123"/>
      <c r="BLK42" s="123"/>
      <c r="BLL42" s="123"/>
      <c r="BLM42" s="123"/>
      <c r="BLN42" s="123"/>
      <c r="BLO42" s="123"/>
      <c r="BLP42" s="123"/>
      <c r="BLQ42" s="123"/>
      <c r="BLR42" s="123"/>
      <c r="BLS42" s="123"/>
      <c r="BLT42" s="123"/>
      <c r="BLU42" s="123"/>
      <c r="BLV42" s="123"/>
      <c r="BLW42" s="123"/>
      <c r="BLX42" s="123"/>
      <c r="BLY42" s="123"/>
      <c r="BLZ42" s="123"/>
      <c r="BMA42" s="123"/>
      <c r="BMB42" s="123"/>
      <c r="BMC42" s="123"/>
      <c r="BMD42" s="123"/>
      <c r="BME42" s="123"/>
      <c r="BMF42" s="123"/>
      <c r="BMG42" s="123"/>
      <c r="BMH42" s="123"/>
      <c r="BMI42" s="123"/>
      <c r="BMJ42" s="123"/>
      <c r="BMK42" s="123"/>
      <c r="BML42" s="123"/>
      <c r="BMM42" s="123"/>
      <c r="BMN42" s="123"/>
      <c r="BMO42" s="123"/>
      <c r="BMP42" s="123"/>
      <c r="BMQ42" s="123"/>
      <c r="BMR42" s="123"/>
      <c r="BMS42" s="123"/>
      <c r="BMT42" s="123"/>
      <c r="BMU42" s="123"/>
      <c r="BMV42" s="123"/>
      <c r="BMW42" s="123"/>
      <c r="BMX42" s="123"/>
      <c r="BMY42" s="123"/>
      <c r="BMZ42" s="123"/>
      <c r="BNA42" s="123"/>
      <c r="BNB42" s="123"/>
      <c r="BNC42" s="123"/>
      <c r="BND42" s="123"/>
      <c r="BNE42" s="123"/>
      <c r="BNF42" s="123"/>
      <c r="BNG42" s="123"/>
      <c r="BNH42" s="123"/>
      <c r="BNI42" s="123"/>
      <c r="BNJ42" s="123"/>
      <c r="BNK42" s="123"/>
      <c r="BNL42" s="123"/>
      <c r="BNM42" s="123"/>
      <c r="BNN42" s="123"/>
      <c r="BNO42" s="123"/>
      <c r="BNP42" s="123"/>
      <c r="BNQ42" s="123"/>
      <c r="BNR42" s="123"/>
      <c r="BNS42" s="123"/>
      <c r="BNT42" s="123"/>
      <c r="BNU42" s="123"/>
      <c r="BNV42" s="123"/>
      <c r="BNW42" s="123"/>
      <c r="BNX42" s="123"/>
      <c r="BNY42" s="123"/>
      <c r="BNZ42" s="123"/>
      <c r="BOA42" s="123"/>
      <c r="BOB42" s="123"/>
      <c r="BOC42" s="123"/>
      <c r="BOD42" s="123"/>
      <c r="BOE42" s="123"/>
      <c r="BOF42" s="123"/>
      <c r="BOG42" s="123"/>
      <c r="BOH42" s="123"/>
      <c r="BOI42" s="123"/>
      <c r="BOJ42" s="123"/>
      <c r="BOK42" s="123"/>
      <c r="BOL42" s="123"/>
      <c r="BOM42" s="123"/>
      <c r="BON42" s="123"/>
      <c r="BOO42" s="123"/>
      <c r="BOP42" s="123"/>
      <c r="BOQ42" s="123"/>
      <c r="BOR42" s="123"/>
      <c r="BOS42" s="123"/>
      <c r="BOT42" s="123"/>
      <c r="BOU42" s="123"/>
      <c r="BOV42" s="123"/>
      <c r="BOW42" s="123"/>
      <c r="BOX42" s="123"/>
      <c r="BOY42" s="123"/>
      <c r="BOZ42" s="123"/>
      <c r="BPA42" s="123"/>
      <c r="BPB42" s="123"/>
      <c r="BPC42" s="123"/>
      <c r="BPD42" s="123"/>
      <c r="BPE42" s="123"/>
      <c r="BPF42" s="123"/>
      <c r="BPG42" s="123"/>
      <c r="BPH42" s="123"/>
      <c r="BPI42" s="123"/>
      <c r="BPJ42" s="123"/>
      <c r="BPK42" s="123"/>
      <c r="BPL42" s="123"/>
      <c r="BPM42" s="123"/>
      <c r="BPN42" s="123"/>
      <c r="BPO42" s="123"/>
      <c r="BPP42" s="123"/>
      <c r="BPQ42" s="123"/>
      <c r="BPR42" s="123"/>
      <c r="BPS42" s="123"/>
      <c r="BPT42" s="123"/>
      <c r="BPU42" s="123"/>
      <c r="BPV42" s="123"/>
      <c r="BPW42" s="123"/>
      <c r="BPX42" s="123"/>
      <c r="BPY42" s="123"/>
      <c r="BPZ42" s="123"/>
      <c r="BQA42" s="123"/>
      <c r="BQB42" s="123"/>
      <c r="BQC42" s="123"/>
      <c r="BQD42" s="123"/>
      <c r="BQE42" s="123"/>
      <c r="BQF42" s="123"/>
      <c r="BQG42" s="123"/>
      <c r="BQH42" s="123"/>
      <c r="BQI42" s="123"/>
      <c r="BQJ42" s="123"/>
      <c r="BQK42" s="123"/>
      <c r="BQL42" s="123"/>
      <c r="BQM42" s="123"/>
      <c r="BQN42" s="123"/>
      <c r="BQO42" s="123"/>
      <c r="BQP42" s="123"/>
      <c r="BQQ42" s="123"/>
      <c r="BQR42" s="123"/>
      <c r="BQS42" s="123"/>
      <c r="BQT42" s="123"/>
      <c r="BQU42" s="123"/>
      <c r="BQV42" s="123"/>
      <c r="BQW42" s="123"/>
      <c r="BQX42" s="123"/>
      <c r="BQY42" s="123"/>
      <c r="BQZ42" s="123"/>
      <c r="BRA42" s="123"/>
      <c r="BRB42" s="123"/>
      <c r="BRC42" s="123"/>
      <c r="BRD42" s="123"/>
      <c r="BRE42" s="123"/>
      <c r="BRF42" s="123"/>
      <c r="BRG42" s="123"/>
      <c r="BRH42" s="123"/>
      <c r="BRI42" s="123"/>
      <c r="BRJ42" s="123"/>
      <c r="BRK42" s="123"/>
      <c r="BRL42" s="123"/>
      <c r="BRM42" s="123"/>
      <c r="BRN42" s="123"/>
      <c r="BRO42" s="123"/>
      <c r="BRP42" s="123"/>
      <c r="BRQ42" s="123"/>
      <c r="BRR42" s="123"/>
      <c r="BRS42" s="123"/>
      <c r="BRT42" s="123"/>
      <c r="BRU42" s="123"/>
      <c r="BRV42" s="123"/>
      <c r="BRW42" s="123"/>
      <c r="BRX42" s="123"/>
      <c r="BRY42" s="123"/>
      <c r="BRZ42" s="123"/>
      <c r="BSA42" s="123"/>
      <c r="BSB42" s="123"/>
      <c r="BSC42" s="123"/>
      <c r="BSD42" s="123"/>
      <c r="BSE42" s="123"/>
      <c r="BSF42" s="123"/>
      <c r="BSG42" s="123"/>
      <c r="BSH42" s="123"/>
      <c r="BSI42" s="123"/>
      <c r="BSJ42" s="123"/>
      <c r="BSK42" s="123"/>
      <c r="BSL42" s="123"/>
      <c r="BSM42" s="123"/>
      <c r="BSN42" s="123"/>
      <c r="BSO42" s="123"/>
      <c r="BSP42" s="123"/>
      <c r="BSQ42" s="123"/>
      <c r="BSR42" s="123"/>
      <c r="BSS42" s="123"/>
      <c r="BST42" s="123"/>
      <c r="BSU42" s="123"/>
      <c r="BSV42" s="123"/>
      <c r="BSW42" s="123"/>
      <c r="BSX42" s="123"/>
      <c r="BSY42" s="123"/>
      <c r="BSZ42" s="123"/>
      <c r="BTA42" s="123"/>
      <c r="BTB42" s="123"/>
      <c r="BTC42" s="123"/>
      <c r="BTD42" s="123"/>
      <c r="BTE42" s="123"/>
      <c r="BTF42" s="123"/>
      <c r="BTG42" s="123"/>
      <c r="BTH42" s="123"/>
      <c r="BTI42" s="123"/>
      <c r="BTJ42" s="123"/>
      <c r="BTK42" s="123"/>
      <c r="BTL42" s="123"/>
      <c r="BTM42" s="123"/>
      <c r="BTN42" s="123"/>
      <c r="BTO42" s="123"/>
      <c r="BTP42" s="123"/>
      <c r="BTQ42" s="123"/>
      <c r="BTR42" s="123"/>
      <c r="BTS42" s="123"/>
      <c r="BTT42" s="123"/>
      <c r="BTU42" s="123"/>
      <c r="BTV42" s="123"/>
      <c r="BTW42" s="123"/>
      <c r="BTX42" s="123"/>
      <c r="BTY42" s="123"/>
      <c r="BTZ42" s="123"/>
      <c r="BUA42" s="123"/>
      <c r="BUB42" s="123"/>
      <c r="BUC42" s="123"/>
      <c r="BUD42" s="123"/>
      <c r="BUE42" s="123"/>
      <c r="BUF42" s="123"/>
      <c r="BUG42" s="123"/>
      <c r="BUH42" s="123"/>
      <c r="BUI42" s="123"/>
      <c r="BUJ42" s="123"/>
      <c r="BUK42" s="123"/>
      <c r="BUL42" s="123"/>
      <c r="BUM42" s="123"/>
      <c r="BUN42" s="123"/>
      <c r="BUO42" s="123"/>
      <c r="BUP42" s="123"/>
      <c r="BUQ42" s="123"/>
    </row>
    <row r="43" spans="1:1915" s="154" customFormat="1" x14ac:dyDescent="0.2">
      <c r="A43" s="146" t="s">
        <v>1397</v>
      </c>
      <c r="B43" s="146" t="s">
        <v>1396</v>
      </c>
      <c r="C43" s="147">
        <v>7</v>
      </c>
      <c r="D43" s="148">
        <v>6.55966</v>
      </c>
      <c r="E43" s="148">
        <v>6.55966</v>
      </c>
      <c r="F43" s="147">
        <v>1</v>
      </c>
      <c r="G43" s="148">
        <f t="shared" si="0"/>
        <v>6.55966</v>
      </c>
      <c r="H43" s="147">
        <v>1.75</v>
      </c>
      <c r="I43" s="148">
        <f t="shared" si="1"/>
        <v>11.47941</v>
      </c>
      <c r="J43" s="149" t="s">
        <v>1268</v>
      </c>
      <c r="K43" s="146" t="s">
        <v>1270</v>
      </c>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3"/>
      <c r="BW43" s="123"/>
      <c r="BX43" s="123"/>
      <c r="BY43" s="123"/>
      <c r="BZ43" s="123"/>
      <c r="CA43" s="123"/>
      <c r="CB43" s="123"/>
      <c r="CC43" s="123"/>
      <c r="CD43" s="123"/>
      <c r="CE43" s="123"/>
      <c r="CF43" s="123"/>
      <c r="CG43" s="123"/>
      <c r="CH43" s="123"/>
      <c r="CI43" s="123"/>
      <c r="CJ43" s="123"/>
      <c r="CK43" s="123"/>
      <c r="CL43" s="123"/>
      <c r="CM43" s="123"/>
      <c r="CN43" s="123"/>
      <c r="CO43" s="123"/>
      <c r="CP43" s="123"/>
      <c r="CQ43" s="123"/>
      <c r="CR43" s="123"/>
      <c r="CS43" s="123"/>
      <c r="CT43" s="123"/>
      <c r="CU43" s="123"/>
      <c r="CV43" s="123"/>
      <c r="CW43" s="123"/>
      <c r="CX43" s="123"/>
      <c r="CY43" s="123"/>
      <c r="CZ43" s="123"/>
      <c r="DA43" s="123"/>
      <c r="DB43" s="123"/>
      <c r="DC43" s="123"/>
      <c r="DD43" s="123"/>
      <c r="DE43" s="123"/>
      <c r="DF43" s="123"/>
      <c r="DG43" s="123"/>
      <c r="DH43" s="123"/>
      <c r="DI43" s="123"/>
      <c r="DJ43" s="123"/>
      <c r="DK43" s="123"/>
      <c r="DL43" s="123"/>
      <c r="DM43" s="123"/>
      <c r="DN43" s="123"/>
      <c r="DO43" s="123"/>
      <c r="DP43" s="123"/>
      <c r="DQ43" s="123"/>
      <c r="DR43" s="123"/>
      <c r="DS43" s="123"/>
      <c r="DT43" s="123"/>
      <c r="DU43" s="123"/>
      <c r="DV43" s="123"/>
      <c r="DW43" s="123"/>
      <c r="DX43" s="123"/>
      <c r="DY43" s="123"/>
      <c r="DZ43" s="123"/>
      <c r="EA43" s="123"/>
      <c r="EB43" s="123"/>
      <c r="EC43" s="123"/>
      <c r="ED43" s="123"/>
      <c r="EE43" s="123"/>
      <c r="EF43" s="123"/>
      <c r="EG43" s="123"/>
      <c r="EH43" s="123"/>
      <c r="EI43" s="123"/>
      <c r="EJ43" s="123"/>
      <c r="EK43" s="123"/>
      <c r="EL43" s="123"/>
      <c r="EM43" s="123"/>
      <c r="EN43" s="123"/>
      <c r="EO43" s="123"/>
      <c r="EP43" s="123"/>
      <c r="EQ43" s="123"/>
      <c r="ER43" s="123"/>
      <c r="ES43" s="123"/>
      <c r="ET43" s="123"/>
      <c r="EU43" s="123"/>
      <c r="EV43" s="123"/>
      <c r="EW43" s="123"/>
      <c r="EX43" s="123"/>
      <c r="EY43" s="123"/>
      <c r="EZ43" s="123"/>
      <c r="FA43" s="123"/>
      <c r="FB43" s="123"/>
      <c r="FC43" s="123"/>
      <c r="FD43" s="123"/>
      <c r="FE43" s="123"/>
      <c r="FF43" s="123"/>
      <c r="FG43" s="123"/>
      <c r="FH43" s="123"/>
      <c r="FI43" s="123"/>
      <c r="FJ43" s="123"/>
      <c r="FK43" s="123"/>
      <c r="FL43" s="123"/>
      <c r="FM43" s="123"/>
      <c r="FN43" s="123"/>
      <c r="FO43" s="123"/>
      <c r="FP43" s="123"/>
      <c r="FQ43" s="123"/>
      <c r="FR43" s="123"/>
      <c r="FS43" s="123"/>
      <c r="FT43" s="123"/>
      <c r="FU43" s="123"/>
      <c r="FV43" s="123"/>
      <c r="FW43" s="123"/>
      <c r="FX43" s="123"/>
      <c r="FY43" s="123"/>
      <c r="FZ43" s="123"/>
      <c r="GA43" s="123"/>
      <c r="GB43" s="123"/>
      <c r="GC43" s="123"/>
      <c r="GD43" s="123"/>
      <c r="GE43" s="123"/>
      <c r="GF43" s="123"/>
      <c r="GG43" s="123"/>
      <c r="GH43" s="123"/>
      <c r="GI43" s="123"/>
      <c r="GJ43" s="123"/>
      <c r="GK43" s="123"/>
      <c r="GL43" s="123"/>
      <c r="GM43" s="123"/>
      <c r="GN43" s="123"/>
      <c r="GO43" s="123"/>
      <c r="GP43" s="123"/>
      <c r="GQ43" s="123"/>
      <c r="GR43" s="123"/>
      <c r="GS43" s="123"/>
      <c r="GT43" s="123"/>
      <c r="GU43" s="123"/>
      <c r="GV43" s="123"/>
      <c r="GW43" s="123"/>
      <c r="GX43" s="123"/>
      <c r="GY43" s="123"/>
      <c r="GZ43" s="123"/>
      <c r="HA43" s="123"/>
      <c r="HB43" s="123"/>
      <c r="HC43" s="123"/>
      <c r="HD43" s="123"/>
      <c r="HE43" s="123"/>
      <c r="HF43" s="123"/>
      <c r="HG43" s="123"/>
      <c r="HH43" s="123"/>
      <c r="HI43" s="123"/>
      <c r="HJ43" s="123"/>
      <c r="HK43" s="123"/>
      <c r="HL43" s="123"/>
      <c r="HM43" s="123"/>
      <c r="HN43" s="123"/>
      <c r="HO43" s="123"/>
      <c r="HP43" s="123"/>
      <c r="HQ43" s="123"/>
      <c r="HR43" s="123"/>
      <c r="HS43" s="123"/>
      <c r="HT43" s="123"/>
      <c r="HU43" s="123"/>
      <c r="HV43" s="123"/>
      <c r="HW43" s="123"/>
      <c r="HX43" s="123"/>
      <c r="HY43" s="123"/>
      <c r="HZ43" s="123"/>
      <c r="IA43" s="123"/>
      <c r="IB43" s="123"/>
      <c r="IC43" s="123"/>
      <c r="ID43" s="123"/>
      <c r="IE43" s="123"/>
      <c r="IF43" s="123"/>
      <c r="IG43" s="123"/>
      <c r="IH43" s="123"/>
      <c r="II43" s="123"/>
      <c r="IJ43" s="123"/>
      <c r="IK43" s="123"/>
      <c r="IL43" s="123"/>
      <c r="IM43" s="123"/>
      <c r="IN43" s="123"/>
      <c r="IO43" s="123"/>
      <c r="IP43" s="123"/>
      <c r="IQ43" s="123"/>
      <c r="IR43" s="123"/>
      <c r="IS43" s="123"/>
      <c r="IT43" s="123"/>
      <c r="IU43" s="123"/>
      <c r="IV43" s="123"/>
      <c r="IW43" s="123"/>
      <c r="IX43" s="123"/>
      <c r="IY43" s="123"/>
      <c r="IZ43" s="123"/>
      <c r="JA43" s="123"/>
      <c r="JB43" s="123"/>
      <c r="JC43" s="123"/>
      <c r="JD43" s="123"/>
      <c r="JE43" s="123"/>
      <c r="JF43" s="123"/>
      <c r="JG43" s="123"/>
      <c r="JH43" s="123"/>
      <c r="JI43" s="123"/>
      <c r="JJ43" s="123"/>
      <c r="JK43" s="123"/>
      <c r="JL43" s="123"/>
      <c r="JM43" s="123"/>
      <c r="JN43" s="123"/>
      <c r="JO43" s="123"/>
      <c r="JP43" s="123"/>
      <c r="JQ43" s="123"/>
      <c r="JR43" s="123"/>
      <c r="JS43" s="123"/>
      <c r="JT43" s="123"/>
      <c r="JU43" s="123"/>
      <c r="JV43" s="123"/>
      <c r="JW43" s="123"/>
      <c r="JX43" s="123"/>
      <c r="JY43" s="123"/>
      <c r="JZ43" s="123"/>
      <c r="KA43" s="123"/>
      <c r="KB43" s="123"/>
      <c r="KC43" s="123"/>
      <c r="KD43" s="123"/>
      <c r="KE43" s="123"/>
      <c r="KF43" s="123"/>
      <c r="KG43" s="123"/>
      <c r="KH43" s="123"/>
      <c r="KI43" s="123"/>
      <c r="KJ43" s="123"/>
      <c r="KK43" s="123"/>
      <c r="KL43" s="123"/>
      <c r="KM43" s="123"/>
      <c r="KN43" s="123"/>
      <c r="KO43" s="123"/>
      <c r="KP43" s="123"/>
      <c r="KQ43" s="123"/>
      <c r="KR43" s="123"/>
      <c r="KS43" s="123"/>
      <c r="KT43" s="123"/>
      <c r="KU43" s="123"/>
      <c r="KV43" s="123"/>
      <c r="KW43" s="123"/>
      <c r="KX43" s="123"/>
      <c r="KY43" s="123"/>
      <c r="KZ43" s="123"/>
      <c r="LA43" s="123"/>
      <c r="LB43" s="123"/>
      <c r="LC43" s="123"/>
      <c r="LD43" s="123"/>
      <c r="LE43" s="123"/>
      <c r="LF43" s="123"/>
      <c r="LG43" s="123"/>
      <c r="LH43" s="123"/>
      <c r="LI43" s="123"/>
      <c r="LJ43" s="123"/>
      <c r="LK43" s="123"/>
      <c r="LL43" s="123"/>
      <c r="LM43" s="123"/>
      <c r="LN43" s="123"/>
      <c r="LO43" s="123"/>
      <c r="LP43" s="123"/>
      <c r="LQ43" s="123"/>
      <c r="LR43" s="123"/>
      <c r="LS43" s="123"/>
      <c r="LT43" s="123"/>
      <c r="LU43" s="123"/>
      <c r="LV43" s="123"/>
      <c r="LW43" s="123"/>
      <c r="LX43" s="123"/>
      <c r="LY43" s="123"/>
      <c r="LZ43" s="123"/>
      <c r="MA43" s="123"/>
      <c r="MB43" s="123"/>
      <c r="MC43" s="123"/>
      <c r="MD43" s="123"/>
      <c r="ME43" s="123"/>
      <c r="MF43" s="123"/>
      <c r="MG43" s="123"/>
      <c r="MH43" s="123"/>
      <c r="MI43" s="123"/>
      <c r="MJ43" s="123"/>
      <c r="MK43" s="123"/>
      <c r="ML43" s="123"/>
      <c r="MM43" s="123"/>
      <c r="MN43" s="123"/>
      <c r="MO43" s="123"/>
      <c r="MP43" s="123"/>
      <c r="MQ43" s="123"/>
      <c r="MR43" s="123"/>
      <c r="MS43" s="123"/>
      <c r="MT43" s="123"/>
      <c r="MU43" s="123"/>
      <c r="MV43" s="123"/>
      <c r="MW43" s="123"/>
      <c r="MX43" s="123"/>
      <c r="MY43" s="123"/>
      <c r="MZ43" s="123"/>
      <c r="NA43" s="123"/>
      <c r="NB43" s="123"/>
      <c r="NC43" s="123"/>
      <c r="ND43" s="123"/>
      <c r="NE43" s="123"/>
      <c r="NF43" s="123"/>
      <c r="NG43" s="123"/>
      <c r="NH43" s="123"/>
      <c r="NI43" s="123"/>
      <c r="NJ43" s="123"/>
      <c r="NK43" s="123"/>
      <c r="NL43" s="123"/>
      <c r="NM43" s="123"/>
      <c r="NN43" s="123"/>
      <c r="NO43" s="123"/>
      <c r="NP43" s="123"/>
      <c r="NQ43" s="123"/>
      <c r="NR43" s="123"/>
      <c r="NS43" s="123"/>
      <c r="NT43" s="123"/>
      <c r="NU43" s="123"/>
      <c r="NV43" s="123"/>
      <c r="NW43" s="123"/>
      <c r="NX43" s="123"/>
      <c r="NY43" s="123"/>
      <c r="NZ43" s="123"/>
      <c r="OA43" s="123"/>
      <c r="OB43" s="123"/>
      <c r="OC43" s="123"/>
      <c r="OD43" s="123"/>
      <c r="OE43" s="123"/>
      <c r="OF43" s="123"/>
      <c r="OG43" s="123"/>
      <c r="OH43" s="123"/>
      <c r="OI43" s="123"/>
      <c r="OJ43" s="123"/>
      <c r="OK43" s="123"/>
      <c r="OL43" s="123"/>
      <c r="OM43" s="123"/>
      <c r="ON43" s="123"/>
      <c r="OO43" s="123"/>
      <c r="OP43" s="123"/>
      <c r="OQ43" s="123"/>
      <c r="OR43" s="123"/>
      <c r="OS43" s="123"/>
      <c r="OT43" s="123"/>
      <c r="OU43" s="123"/>
      <c r="OV43" s="123"/>
      <c r="OW43" s="123"/>
      <c r="OX43" s="123"/>
      <c r="OY43" s="123"/>
      <c r="OZ43" s="123"/>
      <c r="PA43" s="123"/>
      <c r="PB43" s="123"/>
      <c r="PC43" s="123"/>
      <c r="PD43" s="123"/>
      <c r="PE43" s="123"/>
      <c r="PF43" s="123"/>
      <c r="PG43" s="123"/>
      <c r="PH43" s="123"/>
      <c r="PI43" s="123"/>
      <c r="PJ43" s="123"/>
      <c r="PK43" s="123"/>
      <c r="PL43" s="123"/>
      <c r="PM43" s="123"/>
      <c r="PN43" s="123"/>
      <c r="PO43" s="123"/>
      <c r="PP43" s="123"/>
      <c r="PQ43" s="123"/>
      <c r="PR43" s="123"/>
      <c r="PS43" s="123"/>
      <c r="PT43" s="123"/>
      <c r="PU43" s="123"/>
      <c r="PV43" s="123"/>
      <c r="PW43" s="123"/>
      <c r="PX43" s="123"/>
      <c r="PY43" s="123"/>
      <c r="PZ43" s="123"/>
      <c r="QA43" s="123"/>
      <c r="QB43" s="123"/>
      <c r="QC43" s="123"/>
      <c r="QD43" s="123"/>
      <c r="QE43" s="123"/>
      <c r="QF43" s="123"/>
      <c r="QG43" s="123"/>
      <c r="QH43" s="123"/>
      <c r="QI43" s="123"/>
      <c r="QJ43" s="123"/>
      <c r="QK43" s="123"/>
      <c r="QL43" s="123"/>
      <c r="QM43" s="123"/>
      <c r="QN43" s="123"/>
      <c r="QO43" s="123"/>
      <c r="QP43" s="123"/>
      <c r="QQ43" s="123"/>
      <c r="QR43" s="123"/>
      <c r="QS43" s="123"/>
      <c r="QT43" s="123"/>
      <c r="QU43" s="123"/>
      <c r="QV43" s="123"/>
      <c r="QW43" s="123"/>
      <c r="QX43" s="123"/>
      <c r="QY43" s="123"/>
      <c r="QZ43" s="123"/>
      <c r="RA43" s="123"/>
      <c r="RB43" s="123"/>
      <c r="RC43" s="123"/>
      <c r="RD43" s="123"/>
      <c r="RE43" s="123"/>
      <c r="RF43" s="123"/>
      <c r="RG43" s="123"/>
      <c r="RH43" s="123"/>
      <c r="RI43" s="123"/>
      <c r="RJ43" s="123"/>
      <c r="RK43" s="123"/>
      <c r="RL43" s="123"/>
      <c r="RM43" s="123"/>
      <c r="RN43" s="123"/>
      <c r="RO43" s="123"/>
      <c r="RP43" s="123"/>
      <c r="RQ43" s="123"/>
      <c r="RR43" s="123"/>
      <c r="RS43" s="123"/>
      <c r="RT43" s="123"/>
      <c r="RU43" s="123"/>
      <c r="RV43" s="123"/>
      <c r="RW43" s="123"/>
      <c r="RX43" s="123"/>
      <c r="RY43" s="123"/>
      <c r="RZ43" s="123"/>
      <c r="SA43" s="123"/>
      <c r="SB43" s="123"/>
      <c r="SC43" s="123"/>
      <c r="SD43" s="123"/>
      <c r="SE43" s="123"/>
      <c r="SF43" s="123"/>
      <c r="SG43" s="123"/>
      <c r="SH43" s="123"/>
      <c r="SI43" s="123"/>
      <c r="SJ43" s="123"/>
      <c r="SK43" s="123"/>
      <c r="SL43" s="123"/>
      <c r="SM43" s="123"/>
      <c r="SN43" s="123"/>
      <c r="SO43" s="123"/>
      <c r="SP43" s="123"/>
      <c r="SQ43" s="123"/>
      <c r="SR43" s="123"/>
      <c r="SS43" s="123"/>
      <c r="ST43" s="123"/>
      <c r="SU43" s="123"/>
      <c r="SV43" s="123"/>
      <c r="SW43" s="123"/>
      <c r="SX43" s="123"/>
      <c r="SY43" s="123"/>
      <c r="SZ43" s="123"/>
      <c r="TA43" s="123"/>
      <c r="TB43" s="123"/>
      <c r="TC43" s="123"/>
      <c r="TD43" s="123"/>
      <c r="TE43" s="123"/>
      <c r="TF43" s="123"/>
      <c r="TG43" s="123"/>
      <c r="TH43" s="123"/>
      <c r="TI43" s="123"/>
      <c r="TJ43" s="123"/>
      <c r="TK43" s="123"/>
      <c r="TL43" s="123"/>
      <c r="TM43" s="123"/>
      <c r="TN43" s="123"/>
      <c r="TO43" s="123"/>
      <c r="TP43" s="123"/>
      <c r="TQ43" s="123"/>
      <c r="TR43" s="123"/>
      <c r="TS43" s="123"/>
      <c r="TT43" s="123"/>
      <c r="TU43" s="123"/>
      <c r="TV43" s="123"/>
      <c r="TW43" s="123"/>
      <c r="TX43" s="123"/>
      <c r="TY43" s="123"/>
      <c r="TZ43" s="123"/>
      <c r="UA43" s="123"/>
      <c r="UB43" s="123"/>
      <c r="UC43" s="123"/>
      <c r="UD43" s="123"/>
      <c r="UE43" s="123"/>
      <c r="UF43" s="123"/>
      <c r="UG43" s="123"/>
      <c r="UH43" s="123"/>
      <c r="UI43" s="123"/>
      <c r="UJ43" s="123"/>
      <c r="UK43" s="123"/>
      <c r="UL43" s="123"/>
      <c r="UM43" s="123"/>
      <c r="UN43" s="123"/>
      <c r="UO43" s="123"/>
      <c r="UP43" s="123"/>
      <c r="UQ43" s="123"/>
      <c r="UR43" s="123"/>
      <c r="US43" s="123"/>
      <c r="UT43" s="123"/>
      <c r="UU43" s="123"/>
      <c r="UV43" s="123"/>
      <c r="UW43" s="123"/>
      <c r="UX43" s="123"/>
      <c r="UY43" s="123"/>
      <c r="UZ43" s="123"/>
      <c r="VA43" s="123"/>
      <c r="VB43" s="123"/>
      <c r="VC43" s="123"/>
      <c r="VD43" s="123"/>
      <c r="VE43" s="123"/>
      <c r="VF43" s="123"/>
      <c r="VG43" s="123"/>
      <c r="VH43" s="123"/>
      <c r="VI43" s="123"/>
      <c r="VJ43" s="123"/>
      <c r="VK43" s="123"/>
      <c r="VL43" s="123"/>
      <c r="VM43" s="123"/>
      <c r="VN43" s="123"/>
      <c r="VO43" s="123"/>
      <c r="VP43" s="123"/>
      <c r="VQ43" s="123"/>
      <c r="VR43" s="123"/>
      <c r="VS43" s="123"/>
      <c r="VT43" s="123"/>
      <c r="VU43" s="123"/>
      <c r="VV43" s="123"/>
      <c r="VW43" s="123"/>
      <c r="VX43" s="123"/>
      <c r="VY43" s="123"/>
      <c r="VZ43" s="123"/>
      <c r="WA43" s="123"/>
      <c r="WB43" s="123"/>
      <c r="WC43" s="123"/>
      <c r="WD43" s="123"/>
      <c r="WE43" s="123"/>
      <c r="WF43" s="123"/>
      <c r="WG43" s="123"/>
      <c r="WH43" s="123"/>
      <c r="WI43" s="123"/>
      <c r="WJ43" s="123"/>
      <c r="WK43" s="123"/>
      <c r="WL43" s="123"/>
      <c r="WM43" s="123"/>
      <c r="WN43" s="123"/>
      <c r="WO43" s="123"/>
      <c r="WP43" s="123"/>
      <c r="WQ43" s="123"/>
      <c r="WR43" s="123"/>
      <c r="WS43" s="123"/>
      <c r="WT43" s="123"/>
      <c r="WU43" s="123"/>
      <c r="WV43" s="123"/>
      <c r="WW43" s="123"/>
      <c r="WX43" s="123"/>
      <c r="WY43" s="123"/>
      <c r="WZ43" s="123"/>
      <c r="XA43" s="123"/>
      <c r="XB43" s="123"/>
      <c r="XC43" s="123"/>
      <c r="XD43" s="123"/>
      <c r="XE43" s="123"/>
      <c r="XF43" s="123"/>
      <c r="XG43" s="123"/>
      <c r="XH43" s="123"/>
      <c r="XI43" s="123"/>
      <c r="XJ43" s="123"/>
      <c r="XK43" s="123"/>
      <c r="XL43" s="123"/>
      <c r="XM43" s="123"/>
      <c r="XN43" s="123"/>
      <c r="XO43" s="123"/>
      <c r="XP43" s="123"/>
      <c r="XQ43" s="123"/>
      <c r="XR43" s="123"/>
      <c r="XS43" s="123"/>
      <c r="XT43" s="123"/>
      <c r="XU43" s="123"/>
      <c r="XV43" s="123"/>
      <c r="XW43" s="123"/>
      <c r="XX43" s="123"/>
      <c r="XY43" s="123"/>
      <c r="XZ43" s="123"/>
      <c r="YA43" s="123"/>
      <c r="YB43" s="123"/>
      <c r="YC43" s="123"/>
      <c r="YD43" s="123"/>
      <c r="YE43" s="123"/>
      <c r="YF43" s="123"/>
      <c r="YG43" s="123"/>
      <c r="YH43" s="123"/>
      <c r="YI43" s="123"/>
      <c r="YJ43" s="123"/>
      <c r="YK43" s="123"/>
      <c r="YL43" s="123"/>
      <c r="YM43" s="123"/>
      <c r="YN43" s="123"/>
      <c r="YO43" s="123"/>
      <c r="YP43" s="123"/>
      <c r="YQ43" s="123"/>
      <c r="YR43" s="123"/>
      <c r="YS43" s="123"/>
      <c r="YT43" s="123"/>
      <c r="YU43" s="123"/>
      <c r="YV43" s="123"/>
      <c r="YW43" s="123"/>
      <c r="YX43" s="123"/>
      <c r="YY43" s="123"/>
      <c r="YZ43" s="123"/>
      <c r="ZA43" s="123"/>
      <c r="ZB43" s="123"/>
      <c r="ZC43" s="123"/>
      <c r="ZD43" s="123"/>
      <c r="ZE43" s="123"/>
      <c r="ZF43" s="123"/>
      <c r="ZG43" s="123"/>
      <c r="ZH43" s="123"/>
      <c r="ZI43" s="123"/>
      <c r="ZJ43" s="123"/>
      <c r="ZK43" s="123"/>
      <c r="ZL43" s="123"/>
      <c r="ZM43" s="123"/>
      <c r="ZN43" s="123"/>
      <c r="ZO43" s="123"/>
      <c r="ZP43" s="123"/>
      <c r="ZQ43" s="123"/>
      <c r="ZR43" s="123"/>
      <c r="ZS43" s="123"/>
      <c r="ZT43" s="123"/>
      <c r="ZU43" s="123"/>
      <c r="ZV43" s="123"/>
      <c r="ZW43" s="123"/>
      <c r="ZX43" s="123"/>
      <c r="ZY43" s="123"/>
      <c r="ZZ43" s="123"/>
      <c r="AAA43" s="123"/>
      <c r="AAB43" s="123"/>
      <c r="AAC43" s="123"/>
      <c r="AAD43" s="123"/>
      <c r="AAE43" s="123"/>
      <c r="AAF43" s="123"/>
      <c r="AAG43" s="123"/>
      <c r="AAH43" s="123"/>
      <c r="AAI43" s="123"/>
      <c r="AAJ43" s="123"/>
      <c r="AAK43" s="123"/>
      <c r="AAL43" s="123"/>
      <c r="AAM43" s="123"/>
      <c r="AAN43" s="123"/>
      <c r="AAO43" s="123"/>
      <c r="AAP43" s="123"/>
      <c r="AAQ43" s="123"/>
      <c r="AAR43" s="123"/>
      <c r="AAS43" s="123"/>
      <c r="AAT43" s="123"/>
      <c r="AAU43" s="123"/>
      <c r="AAV43" s="123"/>
      <c r="AAW43" s="123"/>
      <c r="AAX43" s="123"/>
      <c r="AAY43" s="123"/>
      <c r="AAZ43" s="123"/>
      <c r="ABA43" s="123"/>
      <c r="ABB43" s="123"/>
      <c r="ABC43" s="123"/>
      <c r="ABD43" s="123"/>
      <c r="ABE43" s="123"/>
      <c r="ABF43" s="123"/>
      <c r="ABG43" s="123"/>
      <c r="ABH43" s="123"/>
      <c r="ABI43" s="123"/>
      <c r="ABJ43" s="123"/>
      <c r="ABK43" s="123"/>
      <c r="ABL43" s="123"/>
      <c r="ABM43" s="123"/>
      <c r="ABN43" s="123"/>
      <c r="ABO43" s="123"/>
      <c r="ABP43" s="123"/>
      <c r="ABQ43" s="123"/>
      <c r="ABR43" s="123"/>
      <c r="ABS43" s="123"/>
      <c r="ABT43" s="123"/>
      <c r="ABU43" s="123"/>
      <c r="ABV43" s="123"/>
      <c r="ABW43" s="123"/>
      <c r="ABX43" s="123"/>
      <c r="ABY43" s="123"/>
      <c r="ABZ43" s="123"/>
      <c r="ACA43" s="123"/>
      <c r="ACB43" s="123"/>
      <c r="ACC43" s="123"/>
      <c r="ACD43" s="123"/>
      <c r="ACE43" s="123"/>
      <c r="ACF43" s="123"/>
      <c r="ACG43" s="123"/>
      <c r="ACH43" s="123"/>
      <c r="ACI43" s="123"/>
      <c r="ACJ43" s="123"/>
      <c r="ACK43" s="123"/>
      <c r="ACL43" s="123"/>
      <c r="ACM43" s="123"/>
      <c r="ACN43" s="123"/>
      <c r="ACO43" s="123"/>
      <c r="ACP43" s="123"/>
      <c r="ACQ43" s="123"/>
      <c r="ACR43" s="123"/>
      <c r="ACS43" s="123"/>
      <c r="ACT43" s="123"/>
      <c r="ACU43" s="123"/>
      <c r="ACV43" s="123"/>
      <c r="ACW43" s="123"/>
      <c r="ACX43" s="123"/>
      <c r="ACY43" s="123"/>
      <c r="ACZ43" s="123"/>
      <c r="ADA43" s="123"/>
      <c r="ADB43" s="123"/>
      <c r="ADC43" s="123"/>
      <c r="ADD43" s="123"/>
      <c r="ADE43" s="123"/>
      <c r="ADF43" s="123"/>
      <c r="ADG43" s="123"/>
      <c r="ADH43" s="123"/>
      <c r="ADI43" s="123"/>
      <c r="ADJ43" s="123"/>
      <c r="ADK43" s="123"/>
      <c r="ADL43" s="123"/>
      <c r="ADM43" s="123"/>
      <c r="ADN43" s="123"/>
      <c r="ADO43" s="123"/>
      <c r="ADP43" s="123"/>
      <c r="ADQ43" s="123"/>
      <c r="ADR43" s="123"/>
      <c r="ADS43" s="123"/>
      <c r="ADT43" s="123"/>
      <c r="ADU43" s="123"/>
      <c r="ADV43" s="123"/>
      <c r="ADW43" s="123"/>
      <c r="ADX43" s="123"/>
      <c r="ADY43" s="123"/>
      <c r="ADZ43" s="123"/>
      <c r="AEA43" s="123"/>
      <c r="AEB43" s="123"/>
      <c r="AEC43" s="123"/>
      <c r="AED43" s="123"/>
      <c r="AEE43" s="123"/>
      <c r="AEF43" s="123"/>
      <c r="AEG43" s="123"/>
      <c r="AEH43" s="123"/>
      <c r="AEI43" s="123"/>
      <c r="AEJ43" s="123"/>
      <c r="AEK43" s="123"/>
      <c r="AEL43" s="123"/>
      <c r="AEM43" s="123"/>
      <c r="AEN43" s="123"/>
      <c r="AEO43" s="123"/>
      <c r="AEP43" s="123"/>
      <c r="AEQ43" s="123"/>
      <c r="AER43" s="123"/>
      <c r="AES43" s="123"/>
      <c r="AET43" s="123"/>
      <c r="AEU43" s="123"/>
      <c r="AEV43" s="123"/>
      <c r="AEW43" s="123"/>
      <c r="AEX43" s="123"/>
      <c r="AEY43" s="123"/>
      <c r="AEZ43" s="123"/>
      <c r="AFA43" s="123"/>
      <c r="AFB43" s="123"/>
      <c r="AFC43" s="123"/>
      <c r="AFD43" s="123"/>
      <c r="AFE43" s="123"/>
      <c r="AFF43" s="123"/>
      <c r="AFG43" s="123"/>
      <c r="AFH43" s="123"/>
      <c r="AFI43" s="123"/>
      <c r="AFJ43" s="123"/>
      <c r="AFK43" s="123"/>
      <c r="AFL43" s="123"/>
      <c r="AFM43" s="123"/>
      <c r="AFN43" s="123"/>
      <c r="AFO43" s="123"/>
      <c r="AFP43" s="123"/>
      <c r="AFQ43" s="123"/>
      <c r="AFR43" s="123"/>
      <c r="AFS43" s="123"/>
      <c r="AFT43" s="123"/>
      <c r="AFU43" s="123"/>
      <c r="AFV43" s="123"/>
      <c r="AFW43" s="123"/>
      <c r="AFX43" s="123"/>
      <c r="AFY43" s="123"/>
      <c r="AFZ43" s="123"/>
      <c r="AGA43" s="123"/>
      <c r="AGB43" s="123"/>
      <c r="AGC43" s="123"/>
      <c r="AGD43" s="123"/>
      <c r="AGE43" s="123"/>
      <c r="AGF43" s="123"/>
      <c r="AGG43" s="123"/>
      <c r="AGH43" s="123"/>
      <c r="AGI43" s="123"/>
      <c r="AGJ43" s="123"/>
      <c r="AGK43" s="123"/>
      <c r="AGL43" s="123"/>
      <c r="AGM43" s="123"/>
      <c r="AGN43" s="123"/>
      <c r="AGO43" s="123"/>
      <c r="AGP43" s="123"/>
      <c r="AGQ43" s="123"/>
      <c r="AGR43" s="123"/>
      <c r="AGS43" s="123"/>
      <c r="AGT43" s="123"/>
      <c r="AGU43" s="123"/>
      <c r="AGV43" s="123"/>
      <c r="AGW43" s="123"/>
      <c r="AGX43" s="123"/>
      <c r="AGY43" s="123"/>
      <c r="AGZ43" s="123"/>
      <c r="AHA43" s="123"/>
      <c r="AHB43" s="123"/>
      <c r="AHC43" s="123"/>
      <c r="AHD43" s="123"/>
      <c r="AHE43" s="123"/>
      <c r="AHF43" s="123"/>
      <c r="AHG43" s="123"/>
      <c r="AHH43" s="123"/>
      <c r="AHI43" s="123"/>
      <c r="AHJ43" s="123"/>
      <c r="AHK43" s="123"/>
      <c r="AHL43" s="123"/>
      <c r="AHM43" s="123"/>
      <c r="AHN43" s="123"/>
      <c r="AHO43" s="123"/>
      <c r="AHP43" s="123"/>
      <c r="AHQ43" s="123"/>
      <c r="AHR43" s="123"/>
      <c r="AHS43" s="123"/>
      <c r="AHT43" s="123"/>
      <c r="AHU43" s="123"/>
      <c r="AHV43" s="123"/>
      <c r="AHW43" s="123"/>
      <c r="AHX43" s="123"/>
      <c r="AHY43" s="123"/>
      <c r="AHZ43" s="123"/>
      <c r="AIA43" s="123"/>
      <c r="AIB43" s="123"/>
      <c r="AIC43" s="123"/>
      <c r="AID43" s="123"/>
      <c r="AIE43" s="123"/>
      <c r="AIF43" s="123"/>
      <c r="AIG43" s="123"/>
      <c r="AIH43" s="123"/>
      <c r="AII43" s="123"/>
      <c r="AIJ43" s="123"/>
      <c r="AIK43" s="123"/>
      <c r="AIL43" s="123"/>
      <c r="AIM43" s="123"/>
      <c r="AIN43" s="123"/>
      <c r="AIO43" s="123"/>
      <c r="AIP43" s="123"/>
      <c r="AIQ43" s="123"/>
      <c r="AIR43" s="123"/>
      <c r="AIS43" s="123"/>
      <c r="AIT43" s="123"/>
      <c r="AIU43" s="123"/>
      <c r="AIV43" s="123"/>
      <c r="AIW43" s="123"/>
      <c r="AIX43" s="123"/>
      <c r="AIY43" s="123"/>
      <c r="AIZ43" s="123"/>
      <c r="AJA43" s="123"/>
      <c r="AJB43" s="123"/>
      <c r="AJC43" s="123"/>
      <c r="AJD43" s="123"/>
      <c r="AJE43" s="123"/>
      <c r="AJF43" s="123"/>
      <c r="AJG43" s="123"/>
      <c r="AJH43" s="123"/>
      <c r="AJI43" s="123"/>
      <c r="AJJ43" s="123"/>
      <c r="AJK43" s="123"/>
      <c r="AJL43" s="123"/>
      <c r="AJM43" s="123"/>
      <c r="AJN43" s="123"/>
      <c r="AJO43" s="123"/>
      <c r="AJP43" s="123"/>
      <c r="AJQ43" s="123"/>
      <c r="AJR43" s="123"/>
      <c r="AJS43" s="123"/>
      <c r="AJT43" s="123"/>
      <c r="AJU43" s="123"/>
      <c r="AJV43" s="123"/>
      <c r="AJW43" s="123"/>
      <c r="AJX43" s="123"/>
      <c r="AJY43" s="123"/>
      <c r="AJZ43" s="123"/>
      <c r="AKA43" s="123"/>
      <c r="AKB43" s="123"/>
      <c r="AKC43" s="123"/>
      <c r="AKD43" s="123"/>
      <c r="AKE43" s="123"/>
      <c r="AKF43" s="123"/>
      <c r="AKG43" s="123"/>
      <c r="AKH43" s="123"/>
      <c r="AKI43" s="123"/>
      <c r="AKJ43" s="123"/>
      <c r="AKK43" s="123"/>
      <c r="AKL43" s="123"/>
      <c r="AKM43" s="123"/>
      <c r="AKN43" s="123"/>
      <c r="AKO43" s="123"/>
      <c r="AKP43" s="123"/>
      <c r="AKQ43" s="123"/>
      <c r="AKR43" s="123"/>
      <c r="AKS43" s="123"/>
      <c r="AKT43" s="123"/>
      <c r="AKU43" s="123"/>
      <c r="AKV43" s="123"/>
      <c r="AKW43" s="123"/>
      <c r="AKX43" s="123"/>
      <c r="AKY43" s="123"/>
      <c r="AKZ43" s="123"/>
      <c r="ALA43" s="123"/>
      <c r="ALB43" s="123"/>
      <c r="ALC43" s="123"/>
      <c r="ALD43" s="123"/>
      <c r="ALE43" s="123"/>
      <c r="ALF43" s="123"/>
      <c r="ALG43" s="123"/>
      <c r="ALH43" s="123"/>
      <c r="ALI43" s="123"/>
      <c r="ALJ43" s="123"/>
      <c r="ALK43" s="123"/>
      <c r="ALL43" s="123"/>
      <c r="ALM43" s="123"/>
      <c r="ALN43" s="123"/>
      <c r="ALO43" s="123"/>
      <c r="ALP43" s="123"/>
      <c r="ALQ43" s="123"/>
      <c r="ALR43" s="123"/>
      <c r="ALS43" s="123"/>
      <c r="ALT43" s="123"/>
      <c r="ALU43" s="123"/>
      <c r="ALV43" s="123"/>
      <c r="ALW43" s="123"/>
      <c r="ALX43" s="123"/>
      <c r="ALY43" s="123"/>
      <c r="ALZ43" s="123"/>
      <c r="AMA43" s="123"/>
      <c r="AMB43" s="123"/>
      <c r="AMC43" s="123"/>
      <c r="AMD43" s="123"/>
      <c r="AME43" s="123"/>
      <c r="AMF43" s="123"/>
      <c r="AMG43" s="123"/>
      <c r="AMH43" s="123"/>
      <c r="AMI43" s="123"/>
      <c r="AMJ43" s="123"/>
      <c r="AMK43" s="123"/>
      <c r="AML43" s="123"/>
      <c r="AMM43" s="123"/>
      <c r="AMN43" s="123"/>
      <c r="AMO43" s="123"/>
      <c r="AMP43" s="123"/>
      <c r="AMQ43" s="123"/>
      <c r="AMR43" s="123"/>
      <c r="AMS43" s="123"/>
      <c r="AMT43" s="123"/>
      <c r="AMU43" s="123"/>
      <c r="AMV43" s="123"/>
      <c r="AMW43" s="123"/>
      <c r="AMX43" s="123"/>
      <c r="AMY43" s="123"/>
      <c r="AMZ43" s="123"/>
      <c r="ANA43" s="123"/>
      <c r="ANB43" s="123"/>
      <c r="ANC43" s="123"/>
      <c r="AND43" s="123"/>
      <c r="ANE43" s="123"/>
      <c r="ANF43" s="123"/>
      <c r="ANG43" s="123"/>
      <c r="ANH43" s="123"/>
      <c r="ANI43" s="123"/>
      <c r="ANJ43" s="123"/>
      <c r="ANK43" s="123"/>
      <c r="ANL43" s="123"/>
      <c r="ANM43" s="123"/>
      <c r="ANN43" s="123"/>
      <c r="ANO43" s="123"/>
      <c r="ANP43" s="123"/>
      <c r="ANQ43" s="123"/>
      <c r="ANR43" s="123"/>
      <c r="ANS43" s="123"/>
      <c r="ANT43" s="123"/>
      <c r="ANU43" s="123"/>
      <c r="ANV43" s="123"/>
      <c r="ANW43" s="123"/>
      <c r="ANX43" s="123"/>
      <c r="ANY43" s="123"/>
      <c r="ANZ43" s="123"/>
      <c r="AOA43" s="123"/>
      <c r="AOB43" s="123"/>
      <c r="AOC43" s="123"/>
      <c r="AOD43" s="123"/>
      <c r="AOE43" s="123"/>
      <c r="AOF43" s="123"/>
      <c r="AOG43" s="123"/>
      <c r="AOH43" s="123"/>
      <c r="AOI43" s="123"/>
      <c r="AOJ43" s="123"/>
      <c r="AOK43" s="123"/>
      <c r="AOL43" s="123"/>
      <c r="AOM43" s="123"/>
      <c r="AON43" s="123"/>
      <c r="AOO43" s="123"/>
      <c r="AOP43" s="123"/>
      <c r="AOQ43" s="123"/>
      <c r="AOR43" s="123"/>
      <c r="AOS43" s="123"/>
      <c r="AOT43" s="123"/>
      <c r="AOU43" s="123"/>
      <c r="AOV43" s="123"/>
      <c r="AOW43" s="123"/>
      <c r="AOX43" s="123"/>
      <c r="AOY43" s="123"/>
      <c r="AOZ43" s="123"/>
      <c r="APA43" s="123"/>
      <c r="APB43" s="123"/>
      <c r="APC43" s="123"/>
      <c r="APD43" s="123"/>
      <c r="APE43" s="123"/>
      <c r="APF43" s="123"/>
      <c r="APG43" s="123"/>
      <c r="APH43" s="123"/>
      <c r="API43" s="123"/>
      <c r="APJ43" s="123"/>
      <c r="APK43" s="123"/>
      <c r="APL43" s="123"/>
      <c r="APM43" s="123"/>
      <c r="APN43" s="123"/>
      <c r="APO43" s="123"/>
      <c r="APP43" s="123"/>
      <c r="APQ43" s="123"/>
      <c r="APR43" s="123"/>
      <c r="APS43" s="123"/>
      <c r="APT43" s="123"/>
      <c r="APU43" s="123"/>
      <c r="APV43" s="123"/>
      <c r="APW43" s="123"/>
      <c r="APX43" s="123"/>
      <c r="APY43" s="123"/>
      <c r="APZ43" s="123"/>
      <c r="AQA43" s="123"/>
      <c r="AQB43" s="123"/>
      <c r="AQC43" s="123"/>
      <c r="AQD43" s="123"/>
      <c r="AQE43" s="123"/>
      <c r="AQF43" s="123"/>
      <c r="AQG43" s="123"/>
      <c r="AQH43" s="123"/>
      <c r="AQI43" s="123"/>
      <c r="AQJ43" s="123"/>
      <c r="AQK43" s="123"/>
      <c r="AQL43" s="123"/>
      <c r="AQM43" s="123"/>
      <c r="AQN43" s="123"/>
      <c r="AQO43" s="123"/>
      <c r="AQP43" s="123"/>
      <c r="AQQ43" s="123"/>
      <c r="AQR43" s="123"/>
      <c r="AQS43" s="123"/>
      <c r="AQT43" s="123"/>
      <c r="AQU43" s="123"/>
      <c r="AQV43" s="123"/>
      <c r="AQW43" s="123"/>
      <c r="AQX43" s="123"/>
      <c r="AQY43" s="123"/>
      <c r="AQZ43" s="123"/>
      <c r="ARA43" s="123"/>
      <c r="ARB43" s="123"/>
      <c r="ARC43" s="123"/>
      <c r="ARD43" s="123"/>
      <c r="ARE43" s="123"/>
      <c r="ARF43" s="123"/>
      <c r="ARG43" s="123"/>
      <c r="ARH43" s="123"/>
      <c r="ARI43" s="123"/>
      <c r="ARJ43" s="123"/>
      <c r="ARK43" s="123"/>
      <c r="ARL43" s="123"/>
      <c r="ARM43" s="123"/>
      <c r="ARN43" s="123"/>
      <c r="ARO43" s="123"/>
      <c r="ARP43" s="123"/>
      <c r="ARQ43" s="123"/>
      <c r="ARR43" s="123"/>
      <c r="ARS43" s="123"/>
      <c r="ART43" s="123"/>
      <c r="ARU43" s="123"/>
      <c r="ARV43" s="123"/>
      <c r="ARW43" s="123"/>
      <c r="ARX43" s="123"/>
      <c r="ARY43" s="123"/>
      <c r="ARZ43" s="123"/>
      <c r="ASA43" s="123"/>
      <c r="ASB43" s="123"/>
      <c r="ASC43" s="123"/>
      <c r="ASD43" s="123"/>
      <c r="ASE43" s="123"/>
      <c r="ASF43" s="123"/>
      <c r="ASG43" s="123"/>
      <c r="ASH43" s="123"/>
      <c r="ASI43" s="123"/>
      <c r="ASJ43" s="123"/>
      <c r="ASK43" s="123"/>
      <c r="ASL43" s="123"/>
      <c r="ASM43" s="123"/>
      <c r="ASN43" s="123"/>
      <c r="ASO43" s="123"/>
      <c r="ASP43" s="123"/>
      <c r="ASQ43" s="123"/>
      <c r="ASR43" s="123"/>
      <c r="ASS43" s="123"/>
      <c r="AST43" s="123"/>
      <c r="ASU43" s="123"/>
      <c r="ASV43" s="123"/>
      <c r="ASW43" s="123"/>
      <c r="ASX43" s="123"/>
      <c r="ASY43" s="123"/>
      <c r="ASZ43" s="123"/>
      <c r="ATA43" s="123"/>
      <c r="ATB43" s="123"/>
      <c r="ATC43" s="123"/>
      <c r="ATD43" s="123"/>
      <c r="ATE43" s="123"/>
      <c r="ATF43" s="123"/>
      <c r="ATG43" s="123"/>
      <c r="ATH43" s="123"/>
      <c r="ATI43" s="123"/>
      <c r="ATJ43" s="123"/>
      <c r="ATK43" s="123"/>
      <c r="ATL43" s="123"/>
      <c r="ATM43" s="123"/>
      <c r="ATN43" s="123"/>
      <c r="ATO43" s="123"/>
      <c r="ATP43" s="123"/>
      <c r="ATQ43" s="123"/>
      <c r="ATR43" s="123"/>
      <c r="ATS43" s="123"/>
      <c r="ATT43" s="123"/>
      <c r="ATU43" s="123"/>
      <c r="ATV43" s="123"/>
      <c r="ATW43" s="123"/>
      <c r="ATX43" s="123"/>
      <c r="ATY43" s="123"/>
      <c r="ATZ43" s="123"/>
      <c r="AUA43" s="123"/>
      <c r="AUB43" s="123"/>
      <c r="AUC43" s="123"/>
      <c r="AUD43" s="123"/>
      <c r="AUE43" s="123"/>
      <c r="AUF43" s="123"/>
      <c r="AUG43" s="123"/>
      <c r="AUH43" s="123"/>
      <c r="AUI43" s="123"/>
      <c r="AUJ43" s="123"/>
      <c r="AUK43" s="123"/>
      <c r="AUL43" s="123"/>
      <c r="AUM43" s="123"/>
      <c r="AUN43" s="123"/>
      <c r="AUO43" s="123"/>
      <c r="AUP43" s="123"/>
      <c r="AUQ43" s="123"/>
      <c r="AUR43" s="123"/>
      <c r="AUS43" s="123"/>
      <c r="AUT43" s="123"/>
      <c r="AUU43" s="123"/>
      <c r="AUV43" s="123"/>
      <c r="AUW43" s="123"/>
      <c r="AUX43" s="123"/>
      <c r="AUY43" s="123"/>
      <c r="AUZ43" s="123"/>
      <c r="AVA43" s="123"/>
      <c r="AVB43" s="123"/>
      <c r="AVC43" s="123"/>
      <c r="AVD43" s="123"/>
      <c r="AVE43" s="123"/>
      <c r="AVF43" s="123"/>
      <c r="AVG43" s="123"/>
      <c r="AVH43" s="123"/>
      <c r="AVI43" s="123"/>
      <c r="AVJ43" s="123"/>
      <c r="AVK43" s="123"/>
      <c r="AVL43" s="123"/>
      <c r="AVM43" s="123"/>
      <c r="AVN43" s="123"/>
      <c r="AVO43" s="123"/>
      <c r="AVP43" s="123"/>
      <c r="AVQ43" s="123"/>
      <c r="AVR43" s="123"/>
      <c r="AVS43" s="123"/>
      <c r="AVT43" s="123"/>
      <c r="AVU43" s="123"/>
      <c r="AVV43" s="123"/>
      <c r="AVW43" s="123"/>
      <c r="AVX43" s="123"/>
      <c r="AVY43" s="123"/>
      <c r="AVZ43" s="123"/>
      <c r="AWA43" s="123"/>
      <c r="AWB43" s="123"/>
      <c r="AWC43" s="123"/>
      <c r="AWD43" s="123"/>
      <c r="AWE43" s="123"/>
      <c r="AWF43" s="123"/>
      <c r="AWG43" s="123"/>
      <c r="AWH43" s="123"/>
      <c r="AWI43" s="123"/>
      <c r="AWJ43" s="123"/>
      <c r="AWK43" s="123"/>
      <c r="AWL43" s="123"/>
      <c r="AWM43" s="123"/>
      <c r="AWN43" s="123"/>
      <c r="AWO43" s="123"/>
      <c r="AWP43" s="123"/>
      <c r="AWQ43" s="123"/>
      <c r="AWR43" s="123"/>
      <c r="AWS43" s="123"/>
      <c r="AWT43" s="123"/>
      <c r="AWU43" s="123"/>
      <c r="AWV43" s="123"/>
      <c r="AWW43" s="123"/>
      <c r="AWX43" s="123"/>
      <c r="AWY43" s="123"/>
      <c r="AWZ43" s="123"/>
      <c r="AXA43" s="123"/>
      <c r="AXB43" s="123"/>
      <c r="AXC43" s="123"/>
      <c r="AXD43" s="123"/>
      <c r="AXE43" s="123"/>
      <c r="AXF43" s="123"/>
      <c r="AXG43" s="123"/>
      <c r="AXH43" s="123"/>
      <c r="AXI43" s="123"/>
      <c r="AXJ43" s="123"/>
      <c r="AXK43" s="123"/>
      <c r="AXL43" s="123"/>
      <c r="AXM43" s="123"/>
      <c r="AXN43" s="123"/>
      <c r="AXO43" s="123"/>
      <c r="AXP43" s="123"/>
      <c r="AXQ43" s="123"/>
      <c r="AXR43" s="123"/>
      <c r="AXS43" s="123"/>
      <c r="AXT43" s="123"/>
      <c r="AXU43" s="123"/>
      <c r="AXV43" s="123"/>
      <c r="AXW43" s="123"/>
      <c r="AXX43" s="123"/>
      <c r="AXY43" s="123"/>
      <c r="AXZ43" s="123"/>
      <c r="AYA43" s="123"/>
      <c r="AYB43" s="123"/>
      <c r="AYC43" s="123"/>
      <c r="AYD43" s="123"/>
      <c r="AYE43" s="123"/>
      <c r="AYF43" s="123"/>
      <c r="AYG43" s="123"/>
      <c r="AYH43" s="123"/>
      <c r="AYI43" s="123"/>
      <c r="AYJ43" s="123"/>
      <c r="AYK43" s="123"/>
      <c r="AYL43" s="123"/>
      <c r="AYM43" s="123"/>
      <c r="AYN43" s="123"/>
      <c r="AYO43" s="123"/>
      <c r="AYP43" s="123"/>
      <c r="AYQ43" s="123"/>
      <c r="AYR43" s="123"/>
      <c r="AYS43" s="123"/>
      <c r="AYT43" s="123"/>
      <c r="AYU43" s="123"/>
      <c r="AYV43" s="123"/>
      <c r="AYW43" s="123"/>
      <c r="AYX43" s="123"/>
      <c r="AYY43" s="123"/>
      <c r="AYZ43" s="123"/>
      <c r="AZA43" s="123"/>
      <c r="AZB43" s="123"/>
      <c r="AZC43" s="123"/>
      <c r="AZD43" s="123"/>
      <c r="AZE43" s="123"/>
      <c r="AZF43" s="123"/>
      <c r="AZG43" s="123"/>
      <c r="AZH43" s="123"/>
      <c r="AZI43" s="123"/>
      <c r="AZJ43" s="123"/>
      <c r="AZK43" s="123"/>
      <c r="AZL43" s="123"/>
      <c r="AZM43" s="123"/>
      <c r="AZN43" s="123"/>
      <c r="AZO43" s="123"/>
      <c r="AZP43" s="123"/>
      <c r="AZQ43" s="123"/>
      <c r="AZR43" s="123"/>
      <c r="AZS43" s="123"/>
      <c r="AZT43" s="123"/>
      <c r="AZU43" s="123"/>
      <c r="AZV43" s="123"/>
      <c r="AZW43" s="123"/>
      <c r="AZX43" s="123"/>
      <c r="AZY43" s="123"/>
      <c r="AZZ43" s="123"/>
      <c r="BAA43" s="123"/>
      <c r="BAB43" s="123"/>
      <c r="BAC43" s="123"/>
      <c r="BAD43" s="123"/>
      <c r="BAE43" s="123"/>
      <c r="BAF43" s="123"/>
      <c r="BAG43" s="123"/>
      <c r="BAH43" s="123"/>
      <c r="BAI43" s="123"/>
      <c r="BAJ43" s="123"/>
      <c r="BAK43" s="123"/>
      <c r="BAL43" s="123"/>
      <c r="BAM43" s="123"/>
      <c r="BAN43" s="123"/>
      <c r="BAO43" s="123"/>
      <c r="BAP43" s="123"/>
      <c r="BAQ43" s="123"/>
      <c r="BAR43" s="123"/>
      <c r="BAS43" s="123"/>
      <c r="BAT43" s="123"/>
      <c r="BAU43" s="123"/>
      <c r="BAV43" s="123"/>
      <c r="BAW43" s="123"/>
      <c r="BAX43" s="123"/>
      <c r="BAY43" s="123"/>
      <c r="BAZ43" s="123"/>
      <c r="BBA43" s="123"/>
      <c r="BBB43" s="123"/>
      <c r="BBC43" s="123"/>
      <c r="BBD43" s="123"/>
      <c r="BBE43" s="123"/>
      <c r="BBF43" s="123"/>
      <c r="BBG43" s="123"/>
      <c r="BBH43" s="123"/>
      <c r="BBI43" s="123"/>
      <c r="BBJ43" s="123"/>
      <c r="BBK43" s="123"/>
      <c r="BBL43" s="123"/>
      <c r="BBM43" s="123"/>
      <c r="BBN43" s="123"/>
      <c r="BBO43" s="123"/>
      <c r="BBP43" s="123"/>
      <c r="BBQ43" s="123"/>
      <c r="BBR43" s="123"/>
      <c r="BBS43" s="123"/>
      <c r="BBT43" s="123"/>
      <c r="BBU43" s="123"/>
      <c r="BBV43" s="123"/>
      <c r="BBW43" s="123"/>
      <c r="BBX43" s="123"/>
      <c r="BBY43" s="123"/>
      <c r="BBZ43" s="123"/>
      <c r="BCA43" s="123"/>
      <c r="BCB43" s="123"/>
      <c r="BCC43" s="123"/>
      <c r="BCD43" s="123"/>
      <c r="BCE43" s="123"/>
      <c r="BCF43" s="123"/>
      <c r="BCG43" s="123"/>
      <c r="BCH43" s="123"/>
      <c r="BCI43" s="123"/>
      <c r="BCJ43" s="123"/>
      <c r="BCK43" s="123"/>
      <c r="BCL43" s="123"/>
      <c r="BCM43" s="123"/>
      <c r="BCN43" s="123"/>
      <c r="BCO43" s="123"/>
      <c r="BCP43" s="123"/>
      <c r="BCQ43" s="123"/>
      <c r="BCR43" s="123"/>
      <c r="BCS43" s="123"/>
      <c r="BCT43" s="123"/>
      <c r="BCU43" s="123"/>
      <c r="BCV43" s="123"/>
      <c r="BCW43" s="123"/>
      <c r="BCX43" s="123"/>
      <c r="BCY43" s="123"/>
      <c r="BCZ43" s="123"/>
      <c r="BDA43" s="123"/>
      <c r="BDB43" s="123"/>
      <c r="BDC43" s="123"/>
      <c r="BDD43" s="123"/>
      <c r="BDE43" s="123"/>
      <c r="BDF43" s="123"/>
      <c r="BDG43" s="123"/>
      <c r="BDH43" s="123"/>
      <c r="BDI43" s="123"/>
      <c r="BDJ43" s="123"/>
      <c r="BDK43" s="123"/>
      <c r="BDL43" s="123"/>
      <c r="BDM43" s="123"/>
      <c r="BDN43" s="123"/>
      <c r="BDO43" s="123"/>
      <c r="BDP43" s="123"/>
      <c r="BDQ43" s="123"/>
      <c r="BDR43" s="123"/>
      <c r="BDS43" s="123"/>
      <c r="BDT43" s="123"/>
      <c r="BDU43" s="123"/>
      <c r="BDV43" s="123"/>
      <c r="BDW43" s="123"/>
      <c r="BDX43" s="123"/>
      <c r="BDY43" s="123"/>
      <c r="BDZ43" s="123"/>
      <c r="BEA43" s="123"/>
      <c r="BEB43" s="123"/>
      <c r="BEC43" s="123"/>
      <c r="BED43" s="123"/>
      <c r="BEE43" s="123"/>
      <c r="BEF43" s="123"/>
      <c r="BEG43" s="123"/>
      <c r="BEH43" s="123"/>
      <c r="BEI43" s="123"/>
      <c r="BEJ43" s="123"/>
      <c r="BEK43" s="123"/>
      <c r="BEL43" s="123"/>
      <c r="BEM43" s="123"/>
      <c r="BEN43" s="123"/>
      <c r="BEO43" s="123"/>
      <c r="BEP43" s="123"/>
      <c r="BEQ43" s="123"/>
      <c r="BER43" s="123"/>
      <c r="BES43" s="123"/>
      <c r="BET43" s="123"/>
      <c r="BEU43" s="123"/>
      <c r="BEV43" s="123"/>
      <c r="BEW43" s="123"/>
      <c r="BEX43" s="123"/>
      <c r="BEY43" s="123"/>
      <c r="BEZ43" s="123"/>
      <c r="BFA43" s="123"/>
      <c r="BFB43" s="123"/>
      <c r="BFC43" s="123"/>
      <c r="BFD43" s="123"/>
      <c r="BFE43" s="123"/>
      <c r="BFF43" s="123"/>
      <c r="BFG43" s="123"/>
      <c r="BFH43" s="123"/>
      <c r="BFI43" s="123"/>
      <c r="BFJ43" s="123"/>
      <c r="BFK43" s="123"/>
      <c r="BFL43" s="123"/>
      <c r="BFM43" s="123"/>
      <c r="BFN43" s="123"/>
      <c r="BFO43" s="123"/>
      <c r="BFP43" s="123"/>
      <c r="BFQ43" s="123"/>
      <c r="BFR43" s="123"/>
      <c r="BFS43" s="123"/>
      <c r="BFT43" s="123"/>
      <c r="BFU43" s="123"/>
      <c r="BFV43" s="123"/>
      <c r="BFW43" s="123"/>
      <c r="BFX43" s="123"/>
      <c r="BFY43" s="123"/>
      <c r="BFZ43" s="123"/>
      <c r="BGA43" s="123"/>
      <c r="BGB43" s="123"/>
      <c r="BGC43" s="123"/>
      <c r="BGD43" s="123"/>
      <c r="BGE43" s="123"/>
      <c r="BGF43" s="123"/>
      <c r="BGG43" s="123"/>
      <c r="BGH43" s="123"/>
      <c r="BGI43" s="123"/>
      <c r="BGJ43" s="123"/>
      <c r="BGK43" s="123"/>
      <c r="BGL43" s="123"/>
      <c r="BGM43" s="123"/>
      <c r="BGN43" s="123"/>
      <c r="BGO43" s="123"/>
      <c r="BGP43" s="123"/>
      <c r="BGQ43" s="123"/>
      <c r="BGR43" s="123"/>
      <c r="BGS43" s="123"/>
      <c r="BGT43" s="123"/>
      <c r="BGU43" s="123"/>
      <c r="BGV43" s="123"/>
      <c r="BGW43" s="123"/>
      <c r="BGX43" s="123"/>
      <c r="BGY43" s="123"/>
      <c r="BGZ43" s="123"/>
      <c r="BHA43" s="123"/>
      <c r="BHB43" s="123"/>
      <c r="BHC43" s="123"/>
      <c r="BHD43" s="123"/>
      <c r="BHE43" s="123"/>
      <c r="BHF43" s="123"/>
      <c r="BHG43" s="123"/>
      <c r="BHH43" s="123"/>
      <c r="BHI43" s="123"/>
      <c r="BHJ43" s="123"/>
      <c r="BHK43" s="123"/>
      <c r="BHL43" s="123"/>
      <c r="BHM43" s="123"/>
      <c r="BHN43" s="123"/>
      <c r="BHO43" s="123"/>
      <c r="BHP43" s="123"/>
      <c r="BHQ43" s="123"/>
      <c r="BHR43" s="123"/>
      <c r="BHS43" s="123"/>
      <c r="BHT43" s="123"/>
      <c r="BHU43" s="123"/>
      <c r="BHV43" s="123"/>
      <c r="BHW43" s="123"/>
      <c r="BHX43" s="123"/>
      <c r="BHY43" s="123"/>
      <c r="BHZ43" s="123"/>
      <c r="BIA43" s="123"/>
      <c r="BIB43" s="123"/>
      <c r="BIC43" s="123"/>
      <c r="BID43" s="123"/>
      <c r="BIE43" s="123"/>
      <c r="BIF43" s="123"/>
      <c r="BIG43" s="123"/>
      <c r="BIH43" s="123"/>
      <c r="BII43" s="123"/>
      <c r="BIJ43" s="123"/>
      <c r="BIK43" s="123"/>
      <c r="BIL43" s="123"/>
      <c r="BIM43" s="123"/>
      <c r="BIN43" s="123"/>
      <c r="BIO43" s="123"/>
      <c r="BIP43" s="123"/>
      <c r="BIQ43" s="123"/>
      <c r="BIR43" s="123"/>
      <c r="BIS43" s="123"/>
      <c r="BIT43" s="123"/>
      <c r="BIU43" s="123"/>
      <c r="BIV43" s="123"/>
      <c r="BIW43" s="123"/>
      <c r="BIX43" s="123"/>
      <c r="BIY43" s="123"/>
      <c r="BIZ43" s="123"/>
      <c r="BJA43" s="123"/>
      <c r="BJB43" s="123"/>
      <c r="BJC43" s="123"/>
      <c r="BJD43" s="123"/>
      <c r="BJE43" s="123"/>
      <c r="BJF43" s="123"/>
      <c r="BJG43" s="123"/>
      <c r="BJH43" s="123"/>
      <c r="BJI43" s="123"/>
      <c r="BJJ43" s="123"/>
      <c r="BJK43" s="123"/>
      <c r="BJL43" s="123"/>
      <c r="BJM43" s="123"/>
      <c r="BJN43" s="123"/>
      <c r="BJO43" s="123"/>
      <c r="BJP43" s="123"/>
      <c r="BJQ43" s="123"/>
      <c r="BJR43" s="123"/>
      <c r="BJS43" s="123"/>
      <c r="BJT43" s="123"/>
      <c r="BJU43" s="123"/>
      <c r="BJV43" s="123"/>
      <c r="BJW43" s="123"/>
      <c r="BJX43" s="123"/>
      <c r="BJY43" s="123"/>
      <c r="BJZ43" s="123"/>
      <c r="BKA43" s="123"/>
      <c r="BKB43" s="123"/>
      <c r="BKC43" s="123"/>
      <c r="BKD43" s="123"/>
      <c r="BKE43" s="123"/>
      <c r="BKF43" s="123"/>
      <c r="BKG43" s="123"/>
      <c r="BKH43" s="123"/>
      <c r="BKI43" s="123"/>
      <c r="BKJ43" s="123"/>
      <c r="BKK43" s="123"/>
      <c r="BKL43" s="123"/>
      <c r="BKM43" s="123"/>
      <c r="BKN43" s="123"/>
      <c r="BKO43" s="123"/>
      <c r="BKP43" s="123"/>
      <c r="BKQ43" s="123"/>
      <c r="BKR43" s="123"/>
      <c r="BKS43" s="123"/>
      <c r="BKT43" s="123"/>
      <c r="BKU43" s="123"/>
      <c r="BKV43" s="123"/>
      <c r="BKW43" s="123"/>
      <c r="BKX43" s="123"/>
      <c r="BKY43" s="123"/>
      <c r="BKZ43" s="123"/>
      <c r="BLA43" s="123"/>
      <c r="BLB43" s="123"/>
      <c r="BLC43" s="123"/>
      <c r="BLD43" s="123"/>
      <c r="BLE43" s="123"/>
      <c r="BLF43" s="123"/>
      <c r="BLG43" s="123"/>
      <c r="BLH43" s="123"/>
      <c r="BLI43" s="123"/>
      <c r="BLJ43" s="123"/>
      <c r="BLK43" s="123"/>
      <c r="BLL43" s="123"/>
      <c r="BLM43" s="123"/>
      <c r="BLN43" s="123"/>
      <c r="BLO43" s="123"/>
      <c r="BLP43" s="123"/>
      <c r="BLQ43" s="123"/>
      <c r="BLR43" s="123"/>
      <c r="BLS43" s="123"/>
      <c r="BLT43" s="123"/>
      <c r="BLU43" s="123"/>
      <c r="BLV43" s="123"/>
      <c r="BLW43" s="123"/>
      <c r="BLX43" s="123"/>
      <c r="BLY43" s="123"/>
      <c r="BLZ43" s="123"/>
      <c r="BMA43" s="123"/>
      <c r="BMB43" s="123"/>
      <c r="BMC43" s="123"/>
      <c r="BMD43" s="123"/>
      <c r="BME43" s="123"/>
      <c r="BMF43" s="123"/>
      <c r="BMG43" s="123"/>
      <c r="BMH43" s="123"/>
      <c r="BMI43" s="123"/>
      <c r="BMJ43" s="123"/>
      <c r="BMK43" s="123"/>
      <c r="BML43" s="123"/>
      <c r="BMM43" s="123"/>
      <c r="BMN43" s="123"/>
      <c r="BMO43" s="123"/>
      <c r="BMP43" s="123"/>
      <c r="BMQ43" s="123"/>
      <c r="BMR43" s="123"/>
      <c r="BMS43" s="123"/>
      <c r="BMT43" s="123"/>
      <c r="BMU43" s="123"/>
      <c r="BMV43" s="123"/>
      <c r="BMW43" s="123"/>
      <c r="BMX43" s="123"/>
      <c r="BMY43" s="123"/>
      <c r="BMZ43" s="123"/>
      <c r="BNA43" s="123"/>
      <c r="BNB43" s="123"/>
      <c r="BNC43" s="123"/>
      <c r="BND43" s="123"/>
      <c r="BNE43" s="123"/>
      <c r="BNF43" s="123"/>
      <c r="BNG43" s="123"/>
      <c r="BNH43" s="123"/>
      <c r="BNI43" s="123"/>
      <c r="BNJ43" s="123"/>
      <c r="BNK43" s="123"/>
      <c r="BNL43" s="123"/>
      <c r="BNM43" s="123"/>
      <c r="BNN43" s="123"/>
      <c r="BNO43" s="123"/>
      <c r="BNP43" s="123"/>
      <c r="BNQ43" s="123"/>
      <c r="BNR43" s="123"/>
      <c r="BNS43" s="123"/>
      <c r="BNT43" s="123"/>
      <c r="BNU43" s="123"/>
      <c r="BNV43" s="123"/>
      <c r="BNW43" s="123"/>
      <c r="BNX43" s="123"/>
      <c r="BNY43" s="123"/>
      <c r="BNZ43" s="123"/>
      <c r="BOA43" s="123"/>
      <c r="BOB43" s="123"/>
      <c r="BOC43" s="123"/>
      <c r="BOD43" s="123"/>
      <c r="BOE43" s="123"/>
      <c r="BOF43" s="123"/>
      <c r="BOG43" s="123"/>
      <c r="BOH43" s="123"/>
      <c r="BOI43" s="123"/>
      <c r="BOJ43" s="123"/>
      <c r="BOK43" s="123"/>
      <c r="BOL43" s="123"/>
      <c r="BOM43" s="123"/>
      <c r="BON43" s="123"/>
      <c r="BOO43" s="123"/>
      <c r="BOP43" s="123"/>
      <c r="BOQ43" s="123"/>
      <c r="BOR43" s="123"/>
      <c r="BOS43" s="123"/>
      <c r="BOT43" s="123"/>
      <c r="BOU43" s="123"/>
      <c r="BOV43" s="123"/>
      <c r="BOW43" s="123"/>
      <c r="BOX43" s="123"/>
      <c r="BOY43" s="123"/>
      <c r="BOZ43" s="123"/>
      <c r="BPA43" s="123"/>
      <c r="BPB43" s="123"/>
      <c r="BPC43" s="123"/>
      <c r="BPD43" s="123"/>
      <c r="BPE43" s="123"/>
      <c r="BPF43" s="123"/>
      <c r="BPG43" s="123"/>
      <c r="BPH43" s="123"/>
      <c r="BPI43" s="123"/>
      <c r="BPJ43" s="123"/>
      <c r="BPK43" s="123"/>
      <c r="BPL43" s="123"/>
      <c r="BPM43" s="123"/>
      <c r="BPN43" s="123"/>
      <c r="BPO43" s="123"/>
      <c r="BPP43" s="123"/>
      <c r="BPQ43" s="123"/>
      <c r="BPR43" s="123"/>
      <c r="BPS43" s="123"/>
      <c r="BPT43" s="123"/>
      <c r="BPU43" s="123"/>
      <c r="BPV43" s="123"/>
      <c r="BPW43" s="123"/>
      <c r="BPX43" s="123"/>
      <c r="BPY43" s="123"/>
      <c r="BPZ43" s="123"/>
      <c r="BQA43" s="123"/>
      <c r="BQB43" s="123"/>
      <c r="BQC43" s="123"/>
      <c r="BQD43" s="123"/>
      <c r="BQE43" s="123"/>
      <c r="BQF43" s="123"/>
      <c r="BQG43" s="123"/>
      <c r="BQH43" s="123"/>
      <c r="BQI43" s="123"/>
      <c r="BQJ43" s="123"/>
      <c r="BQK43" s="123"/>
      <c r="BQL43" s="123"/>
      <c r="BQM43" s="123"/>
      <c r="BQN43" s="123"/>
      <c r="BQO43" s="123"/>
      <c r="BQP43" s="123"/>
      <c r="BQQ43" s="123"/>
      <c r="BQR43" s="123"/>
      <c r="BQS43" s="123"/>
      <c r="BQT43" s="123"/>
      <c r="BQU43" s="123"/>
      <c r="BQV43" s="123"/>
      <c r="BQW43" s="123"/>
      <c r="BQX43" s="123"/>
      <c r="BQY43" s="123"/>
      <c r="BQZ43" s="123"/>
      <c r="BRA43" s="123"/>
      <c r="BRB43" s="123"/>
      <c r="BRC43" s="123"/>
      <c r="BRD43" s="123"/>
      <c r="BRE43" s="123"/>
      <c r="BRF43" s="123"/>
      <c r="BRG43" s="123"/>
      <c r="BRH43" s="123"/>
      <c r="BRI43" s="123"/>
      <c r="BRJ43" s="123"/>
      <c r="BRK43" s="123"/>
      <c r="BRL43" s="123"/>
      <c r="BRM43" s="123"/>
      <c r="BRN43" s="123"/>
      <c r="BRO43" s="123"/>
      <c r="BRP43" s="123"/>
      <c r="BRQ43" s="123"/>
      <c r="BRR43" s="123"/>
      <c r="BRS43" s="123"/>
      <c r="BRT43" s="123"/>
      <c r="BRU43" s="123"/>
      <c r="BRV43" s="123"/>
      <c r="BRW43" s="123"/>
      <c r="BRX43" s="123"/>
      <c r="BRY43" s="123"/>
      <c r="BRZ43" s="123"/>
      <c r="BSA43" s="123"/>
      <c r="BSB43" s="123"/>
      <c r="BSC43" s="123"/>
      <c r="BSD43" s="123"/>
      <c r="BSE43" s="123"/>
      <c r="BSF43" s="123"/>
      <c r="BSG43" s="123"/>
      <c r="BSH43" s="123"/>
      <c r="BSI43" s="123"/>
      <c r="BSJ43" s="123"/>
      <c r="BSK43" s="123"/>
      <c r="BSL43" s="123"/>
      <c r="BSM43" s="123"/>
      <c r="BSN43" s="123"/>
      <c r="BSO43" s="123"/>
      <c r="BSP43" s="123"/>
      <c r="BSQ43" s="123"/>
      <c r="BSR43" s="123"/>
      <c r="BSS43" s="123"/>
      <c r="BST43" s="123"/>
      <c r="BSU43" s="123"/>
      <c r="BSV43" s="123"/>
      <c r="BSW43" s="123"/>
      <c r="BSX43" s="123"/>
      <c r="BSY43" s="123"/>
      <c r="BSZ43" s="123"/>
      <c r="BTA43" s="123"/>
      <c r="BTB43" s="123"/>
      <c r="BTC43" s="123"/>
      <c r="BTD43" s="123"/>
      <c r="BTE43" s="123"/>
      <c r="BTF43" s="123"/>
      <c r="BTG43" s="123"/>
      <c r="BTH43" s="123"/>
      <c r="BTI43" s="123"/>
      <c r="BTJ43" s="123"/>
      <c r="BTK43" s="123"/>
      <c r="BTL43" s="123"/>
      <c r="BTM43" s="123"/>
      <c r="BTN43" s="123"/>
      <c r="BTO43" s="123"/>
      <c r="BTP43" s="123"/>
      <c r="BTQ43" s="123"/>
      <c r="BTR43" s="123"/>
      <c r="BTS43" s="123"/>
      <c r="BTT43" s="123"/>
      <c r="BTU43" s="123"/>
      <c r="BTV43" s="123"/>
      <c r="BTW43" s="123"/>
      <c r="BTX43" s="123"/>
      <c r="BTY43" s="123"/>
      <c r="BTZ43" s="123"/>
      <c r="BUA43" s="123"/>
      <c r="BUB43" s="123"/>
      <c r="BUC43" s="123"/>
      <c r="BUD43" s="123"/>
      <c r="BUE43" s="123"/>
      <c r="BUF43" s="123"/>
      <c r="BUG43" s="123"/>
      <c r="BUH43" s="123"/>
      <c r="BUI43" s="123"/>
      <c r="BUJ43" s="123"/>
      <c r="BUK43" s="123"/>
      <c r="BUL43" s="123"/>
      <c r="BUM43" s="123"/>
      <c r="BUN43" s="123"/>
      <c r="BUO43" s="123"/>
      <c r="BUP43" s="123"/>
      <c r="BUQ43" s="123"/>
    </row>
    <row r="44" spans="1:1915" s="154" customFormat="1" x14ac:dyDescent="0.2">
      <c r="A44" s="146" t="s">
        <v>1398</v>
      </c>
      <c r="B44" s="146" t="s">
        <v>1396</v>
      </c>
      <c r="C44" s="147">
        <v>17.09</v>
      </c>
      <c r="D44" s="148">
        <v>9.2436699999999998</v>
      </c>
      <c r="E44" s="148">
        <v>9.2436699999999998</v>
      </c>
      <c r="F44" s="147">
        <v>1</v>
      </c>
      <c r="G44" s="148">
        <f t="shared" si="0"/>
        <v>9.2436699999999998</v>
      </c>
      <c r="H44" s="147">
        <v>1.75</v>
      </c>
      <c r="I44" s="148">
        <f t="shared" si="1"/>
        <v>16.17642</v>
      </c>
      <c r="J44" s="149" t="s">
        <v>1268</v>
      </c>
      <c r="K44" s="146" t="s">
        <v>1270</v>
      </c>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3"/>
      <c r="BX44" s="123"/>
      <c r="BY44" s="123"/>
      <c r="BZ44" s="123"/>
      <c r="CA44" s="123"/>
      <c r="CB44" s="123"/>
      <c r="CC44" s="123"/>
      <c r="CD44" s="123"/>
      <c r="CE44" s="123"/>
      <c r="CF44" s="123"/>
      <c r="CG44" s="123"/>
      <c r="CH44" s="123"/>
      <c r="CI44" s="123"/>
      <c r="CJ44" s="123"/>
      <c r="CK44" s="123"/>
      <c r="CL44" s="123"/>
      <c r="CM44" s="123"/>
      <c r="CN44" s="123"/>
      <c r="CO44" s="123"/>
      <c r="CP44" s="123"/>
      <c r="CQ44" s="123"/>
      <c r="CR44" s="123"/>
      <c r="CS44" s="123"/>
      <c r="CT44" s="123"/>
      <c r="CU44" s="123"/>
      <c r="CV44" s="123"/>
      <c r="CW44" s="123"/>
      <c r="CX44" s="123"/>
      <c r="CY44" s="123"/>
      <c r="CZ44" s="123"/>
      <c r="DA44" s="123"/>
      <c r="DB44" s="123"/>
      <c r="DC44" s="123"/>
      <c r="DD44" s="123"/>
      <c r="DE44" s="123"/>
      <c r="DF44" s="123"/>
      <c r="DG44" s="123"/>
      <c r="DH44" s="123"/>
      <c r="DI44" s="123"/>
      <c r="DJ44" s="123"/>
      <c r="DK44" s="123"/>
      <c r="DL44" s="123"/>
      <c r="DM44" s="123"/>
      <c r="DN44" s="123"/>
      <c r="DO44" s="123"/>
      <c r="DP44" s="123"/>
      <c r="DQ44" s="123"/>
      <c r="DR44" s="123"/>
      <c r="DS44" s="123"/>
      <c r="DT44" s="123"/>
      <c r="DU44" s="123"/>
      <c r="DV44" s="123"/>
      <c r="DW44" s="123"/>
      <c r="DX44" s="123"/>
      <c r="DY44" s="123"/>
      <c r="DZ44" s="123"/>
      <c r="EA44" s="123"/>
      <c r="EB44" s="123"/>
      <c r="EC44" s="123"/>
      <c r="ED44" s="123"/>
      <c r="EE44" s="123"/>
      <c r="EF44" s="123"/>
      <c r="EG44" s="123"/>
      <c r="EH44" s="123"/>
      <c r="EI44" s="123"/>
      <c r="EJ44" s="123"/>
      <c r="EK44" s="123"/>
      <c r="EL44" s="123"/>
      <c r="EM44" s="123"/>
      <c r="EN44" s="123"/>
      <c r="EO44" s="123"/>
      <c r="EP44" s="123"/>
      <c r="EQ44" s="123"/>
      <c r="ER44" s="123"/>
      <c r="ES44" s="123"/>
      <c r="ET44" s="123"/>
      <c r="EU44" s="123"/>
      <c r="EV44" s="123"/>
      <c r="EW44" s="123"/>
      <c r="EX44" s="123"/>
      <c r="EY44" s="123"/>
      <c r="EZ44" s="123"/>
      <c r="FA44" s="123"/>
      <c r="FB44" s="123"/>
      <c r="FC44" s="123"/>
      <c r="FD44" s="123"/>
      <c r="FE44" s="123"/>
      <c r="FF44" s="123"/>
      <c r="FG44" s="123"/>
      <c r="FH44" s="123"/>
      <c r="FI44" s="123"/>
      <c r="FJ44" s="123"/>
      <c r="FK44" s="123"/>
      <c r="FL44" s="123"/>
      <c r="FM44" s="123"/>
      <c r="FN44" s="123"/>
      <c r="FO44" s="123"/>
      <c r="FP44" s="123"/>
      <c r="FQ44" s="123"/>
      <c r="FR44" s="123"/>
      <c r="FS44" s="123"/>
      <c r="FT44" s="123"/>
      <c r="FU44" s="123"/>
      <c r="FV44" s="123"/>
      <c r="FW44" s="123"/>
      <c r="FX44" s="123"/>
      <c r="FY44" s="123"/>
      <c r="FZ44" s="123"/>
      <c r="GA44" s="123"/>
      <c r="GB44" s="123"/>
      <c r="GC44" s="123"/>
      <c r="GD44" s="123"/>
      <c r="GE44" s="123"/>
      <c r="GF44" s="123"/>
      <c r="GG44" s="123"/>
      <c r="GH44" s="123"/>
      <c r="GI44" s="123"/>
      <c r="GJ44" s="123"/>
      <c r="GK44" s="123"/>
      <c r="GL44" s="123"/>
      <c r="GM44" s="123"/>
      <c r="GN44" s="123"/>
      <c r="GO44" s="123"/>
      <c r="GP44" s="123"/>
      <c r="GQ44" s="123"/>
      <c r="GR44" s="123"/>
      <c r="GS44" s="123"/>
      <c r="GT44" s="123"/>
      <c r="GU44" s="123"/>
      <c r="GV44" s="123"/>
      <c r="GW44" s="123"/>
      <c r="GX44" s="123"/>
      <c r="GY44" s="123"/>
      <c r="GZ44" s="123"/>
      <c r="HA44" s="123"/>
      <c r="HB44" s="123"/>
      <c r="HC44" s="123"/>
      <c r="HD44" s="123"/>
      <c r="HE44" s="123"/>
      <c r="HF44" s="123"/>
      <c r="HG44" s="123"/>
      <c r="HH44" s="123"/>
      <c r="HI44" s="123"/>
      <c r="HJ44" s="123"/>
      <c r="HK44" s="123"/>
      <c r="HL44" s="123"/>
      <c r="HM44" s="123"/>
      <c r="HN44" s="123"/>
      <c r="HO44" s="123"/>
      <c r="HP44" s="123"/>
      <c r="HQ44" s="123"/>
      <c r="HR44" s="123"/>
      <c r="HS44" s="123"/>
      <c r="HT44" s="123"/>
      <c r="HU44" s="123"/>
      <c r="HV44" s="123"/>
      <c r="HW44" s="123"/>
      <c r="HX44" s="123"/>
      <c r="HY44" s="123"/>
      <c r="HZ44" s="123"/>
      <c r="IA44" s="123"/>
      <c r="IB44" s="123"/>
      <c r="IC44" s="123"/>
      <c r="ID44" s="123"/>
      <c r="IE44" s="123"/>
      <c r="IF44" s="123"/>
      <c r="IG44" s="123"/>
      <c r="IH44" s="123"/>
      <c r="II44" s="123"/>
      <c r="IJ44" s="123"/>
      <c r="IK44" s="123"/>
      <c r="IL44" s="123"/>
      <c r="IM44" s="123"/>
      <c r="IN44" s="123"/>
      <c r="IO44" s="123"/>
      <c r="IP44" s="123"/>
      <c r="IQ44" s="123"/>
      <c r="IR44" s="123"/>
      <c r="IS44" s="123"/>
      <c r="IT44" s="123"/>
      <c r="IU44" s="123"/>
      <c r="IV44" s="123"/>
      <c r="IW44" s="123"/>
      <c r="IX44" s="123"/>
      <c r="IY44" s="123"/>
      <c r="IZ44" s="123"/>
      <c r="JA44" s="123"/>
      <c r="JB44" s="123"/>
      <c r="JC44" s="123"/>
      <c r="JD44" s="123"/>
      <c r="JE44" s="123"/>
      <c r="JF44" s="123"/>
      <c r="JG44" s="123"/>
      <c r="JH44" s="123"/>
      <c r="JI44" s="123"/>
      <c r="JJ44" s="123"/>
      <c r="JK44" s="123"/>
      <c r="JL44" s="123"/>
      <c r="JM44" s="123"/>
      <c r="JN44" s="123"/>
      <c r="JO44" s="123"/>
      <c r="JP44" s="123"/>
      <c r="JQ44" s="123"/>
      <c r="JR44" s="123"/>
      <c r="JS44" s="123"/>
      <c r="JT44" s="123"/>
      <c r="JU44" s="123"/>
      <c r="JV44" s="123"/>
      <c r="JW44" s="123"/>
      <c r="JX44" s="123"/>
      <c r="JY44" s="123"/>
      <c r="JZ44" s="123"/>
      <c r="KA44" s="123"/>
      <c r="KB44" s="123"/>
      <c r="KC44" s="123"/>
      <c r="KD44" s="123"/>
      <c r="KE44" s="123"/>
      <c r="KF44" s="123"/>
      <c r="KG44" s="123"/>
      <c r="KH44" s="123"/>
      <c r="KI44" s="123"/>
      <c r="KJ44" s="123"/>
      <c r="KK44" s="123"/>
      <c r="KL44" s="123"/>
      <c r="KM44" s="123"/>
      <c r="KN44" s="123"/>
      <c r="KO44" s="123"/>
      <c r="KP44" s="123"/>
      <c r="KQ44" s="123"/>
      <c r="KR44" s="123"/>
      <c r="KS44" s="123"/>
      <c r="KT44" s="123"/>
      <c r="KU44" s="123"/>
      <c r="KV44" s="123"/>
      <c r="KW44" s="123"/>
      <c r="KX44" s="123"/>
      <c r="KY44" s="123"/>
      <c r="KZ44" s="123"/>
      <c r="LA44" s="123"/>
      <c r="LB44" s="123"/>
      <c r="LC44" s="123"/>
      <c r="LD44" s="123"/>
      <c r="LE44" s="123"/>
      <c r="LF44" s="123"/>
      <c r="LG44" s="123"/>
      <c r="LH44" s="123"/>
      <c r="LI44" s="123"/>
      <c r="LJ44" s="123"/>
      <c r="LK44" s="123"/>
      <c r="LL44" s="123"/>
      <c r="LM44" s="123"/>
      <c r="LN44" s="123"/>
      <c r="LO44" s="123"/>
      <c r="LP44" s="123"/>
      <c r="LQ44" s="123"/>
      <c r="LR44" s="123"/>
      <c r="LS44" s="123"/>
      <c r="LT44" s="123"/>
      <c r="LU44" s="123"/>
      <c r="LV44" s="123"/>
      <c r="LW44" s="123"/>
      <c r="LX44" s="123"/>
      <c r="LY44" s="123"/>
      <c r="LZ44" s="123"/>
      <c r="MA44" s="123"/>
      <c r="MB44" s="123"/>
      <c r="MC44" s="123"/>
      <c r="MD44" s="123"/>
      <c r="ME44" s="123"/>
      <c r="MF44" s="123"/>
      <c r="MG44" s="123"/>
      <c r="MH44" s="123"/>
      <c r="MI44" s="123"/>
      <c r="MJ44" s="123"/>
      <c r="MK44" s="123"/>
      <c r="ML44" s="123"/>
      <c r="MM44" s="123"/>
      <c r="MN44" s="123"/>
      <c r="MO44" s="123"/>
      <c r="MP44" s="123"/>
      <c r="MQ44" s="123"/>
      <c r="MR44" s="123"/>
      <c r="MS44" s="123"/>
      <c r="MT44" s="123"/>
      <c r="MU44" s="123"/>
      <c r="MV44" s="123"/>
      <c r="MW44" s="123"/>
      <c r="MX44" s="123"/>
      <c r="MY44" s="123"/>
      <c r="MZ44" s="123"/>
      <c r="NA44" s="123"/>
      <c r="NB44" s="123"/>
      <c r="NC44" s="123"/>
      <c r="ND44" s="123"/>
      <c r="NE44" s="123"/>
      <c r="NF44" s="123"/>
      <c r="NG44" s="123"/>
      <c r="NH44" s="123"/>
      <c r="NI44" s="123"/>
      <c r="NJ44" s="123"/>
      <c r="NK44" s="123"/>
      <c r="NL44" s="123"/>
      <c r="NM44" s="123"/>
      <c r="NN44" s="123"/>
      <c r="NO44" s="123"/>
      <c r="NP44" s="123"/>
      <c r="NQ44" s="123"/>
      <c r="NR44" s="123"/>
      <c r="NS44" s="123"/>
      <c r="NT44" s="123"/>
      <c r="NU44" s="123"/>
      <c r="NV44" s="123"/>
      <c r="NW44" s="123"/>
      <c r="NX44" s="123"/>
      <c r="NY44" s="123"/>
      <c r="NZ44" s="123"/>
      <c r="OA44" s="123"/>
      <c r="OB44" s="123"/>
      <c r="OC44" s="123"/>
      <c r="OD44" s="123"/>
      <c r="OE44" s="123"/>
      <c r="OF44" s="123"/>
      <c r="OG44" s="123"/>
      <c r="OH44" s="123"/>
      <c r="OI44" s="123"/>
      <c r="OJ44" s="123"/>
      <c r="OK44" s="123"/>
      <c r="OL44" s="123"/>
      <c r="OM44" s="123"/>
      <c r="ON44" s="123"/>
      <c r="OO44" s="123"/>
      <c r="OP44" s="123"/>
      <c r="OQ44" s="123"/>
      <c r="OR44" s="123"/>
      <c r="OS44" s="123"/>
      <c r="OT44" s="123"/>
      <c r="OU44" s="123"/>
      <c r="OV44" s="123"/>
      <c r="OW44" s="123"/>
      <c r="OX44" s="123"/>
      <c r="OY44" s="123"/>
      <c r="OZ44" s="123"/>
      <c r="PA44" s="123"/>
      <c r="PB44" s="123"/>
      <c r="PC44" s="123"/>
      <c r="PD44" s="123"/>
      <c r="PE44" s="123"/>
      <c r="PF44" s="123"/>
      <c r="PG44" s="123"/>
      <c r="PH44" s="123"/>
      <c r="PI44" s="123"/>
      <c r="PJ44" s="123"/>
      <c r="PK44" s="123"/>
      <c r="PL44" s="123"/>
      <c r="PM44" s="123"/>
      <c r="PN44" s="123"/>
      <c r="PO44" s="123"/>
      <c r="PP44" s="123"/>
      <c r="PQ44" s="123"/>
      <c r="PR44" s="123"/>
      <c r="PS44" s="123"/>
      <c r="PT44" s="123"/>
      <c r="PU44" s="123"/>
      <c r="PV44" s="123"/>
      <c r="PW44" s="123"/>
      <c r="PX44" s="123"/>
      <c r="PY44" s="123"/>
      <c r="PZ44" s="123"/>
      <c r="QA44" s="123"/>
      <c r="QB44" s="123"/>
      <c r="QC44" s="123"/>
      <c r="QD44" s="123"/>
      <c r="QE44" s="123"/>
      <c r="QF44" s="123"/>
      <c r="QG44" s="123"/>
      <c r="QH44" s="123"/>
      <c r="QI44" s="123"/>
      <c r="QJ44" s="123"/>
      <c r="QK44" s="123"/>
      <c r="QL44" s="123"/>
      <c r="QM44" s="123"/>
      <c r="QN44" s="123"/>
      <c r="QO44" s="123"/>
      <c r="QP44" s="123"/>
      <c r="QQ44" s="123"/>
      <c r="QR44" s="123"/>
      <c r="QS44" s="123"/>
      <c r="QT44" s="123"/>
      <c r="QU44" s="123"/>
      <c r="QV44" s="123"/>
      <c r="QW44" s="123"/>
      <c r="QX44" s="123"/>
      <c r="QY44" s="123"/>
      <c r="QZ44" s="123"/>
      <c r="RA44" s="123"/>
      <c r="RB44" s="123"/>
      <c r="RC44" s="123"/>
      <c r="RD44" s="123"/>
      <c r="RE44" s="123"/>
      <c r="RF44" s="123"/>
      <c r="RG44" s="123"/>
      <c r="RH44" s="123"/>
      <c r="RI44" s="123"/>
      <c r="RJ44" s="123"/>
      <c r="RK44" s="123"/>
      <c r="RL44" s="123"/>
      <c r="RM44" s="123"/>
      <c r="RN44" s="123"/>
      <c r="RO44" s="123"/>
      <c r="RP44" s="123"/>
      <c r="RQ44" s="123"/>
      <c r="RR44" s="123"/>
      <c r="RS44" s="123"/>
      <c r="RT44" s="123"/>
      <c r="RU44" s="123"/>
      <c r="RV44" s="123"/>
      <c r="RW44" s="123"/>
      <c r="RX44" s="123"/>
      <c r="RY44" s="123"/>
      <c r="RZ44" s="123"/>
      <c r="SA44" s="123"/>
      <c r="SB44" s="123"/>
      <c r="SC44" s="123"/>
      <c r="SD44" s="123"/>
      <c r="SE44" s="123"/>
      <c r="SF44" s="123"/>
      <c r="SG44" s="123"/>
      <c r="SH44" s="123"/>
      <c r="SI44" s="123"/>
      <c r="SJ44" s="123"/>
      <c r="SK44" s="123"/>
      <c r="SL44" s="123"/>
      <c r="SM44" s="123"/>
      <c r="SN44" s="123"/>
      <c r="SO44" s="123"/>
      <c r="SP44" s="123"/>
      <c r="SQ44" s="123"/>
      <c r="SR44" s="123"/>
      <c r="SS44" s="123"/>
      <c r="ST44" s="123"/>
      <c r="SU44" s="123"/>
      <c r="SV44" s="123"/>
      <c r="SW44" s="123"/>
      <c r="SX44" s="123"/>
      <c r="SY44" s="123"/>
      <c r="SZ44" s="123"/>
      <c r="TA44" s="123"/>
      <c r="TB44" s="123"/>
      <c r="TC44" s="123"/>
      <c r="TD44" s="123"/>
      <c r="TE44" s="123"/>
      <c r="TF44" s="123"/>
      <c r="TG44" s="123"/>
      <c r="TH44" s="123"/>
      <c r="TI44" s="123"/>
      <c r="TJ44" s="123"/>
      <c r="TK44" s="123"/>
      <c r="TL44" s="123"/>
      <c r="TM44" s="123"/>
      <c r="TN44" s="123"/>
      <c r="TO44" s="123"/>
      <c r="TP44" s="123"/>
      <c r="TQ44" s="123"/>
      <c r="TR44" s="123"/>
      <c r="TS44" s="123"/>
      <c r="TT44" s="123"/>
      <c r="TU44" s="123"/>
      <c r="TV44" s="123"/>
      <c r="TW44" s="123"/>
      <c r="TX44" s="123"/>
      <c r="TY44" s="123"/>
      <c r="TZ44" s="123"/>
      <c r="UA44" s="123"/>
      <c r="UB44" s="123"/>
      <c r="UC44" s="123"/>
      <c r="UD44" s="123"/>
      <c r="UE44" s="123"/>
      <c r="UF44" s="123"/>
      <c r="UG44" s="123"/>
      <c r="UH44" s="123"/>
      <c r="UI44" s="123"/>
      <c r="UJ44" s="123"/>
      <c r="UK44" s="123"/>
      <c r="UL44" s="123"/>
      <c r="UM44" s="123"/>
      <c r="UN44" s="123"/>
      <c r="UO44" s="123"/>
      <c r="UP44" s="123"/>
      <c r="UQ44" s="123"/>
      <c r="UR44" s="123"/>
      <c r="US44" s="123"/>
      <c r="UT44" s="123"/>
      <c r="UU44" s="123"/>
      <c r="UV44" s="123"/>
      <c r="UW44" s="123"/>
      <c r="UX44" s="123"/>
      <c r="UY44" s="123"/>
      <c r="UZ44" s="123"/>
      <c r="VA44" s="123"/>
      <c r="VB44" s="123"/>
      <c r="VC44" s="123"/>
      <c r="VD44" s="123"/>
      <c r="VE44" s="123"/>
      <c r="VF44" s="123"/>
      <c r="VG44" s="123"/>
      <c r="VH44" s="123"/>
      <c r="VI44" s="123"/>
      <c r="VJ44" s="123"/>
      <c r="VK44" s="123"/>
      <c r="VL44" s="123"/>
      <c r="VM44" s="123"/>
      <c r="VN44" s="123"/>
      <c r="VO44" s="123"/>
      <c r="VP44" s="123"/>
      <c r="VQ44" s="123"/>
      <c r="VR44" s="123"/>
      <c r="VS44" s="123"/>
      <c r="VT44" s="123"/>
      <c r="VU44" s="123"/>
      <c r="VV44" s="123"/>
      <c r="VW44" s="123"/>
      <c r="VX44" s="123"/>
      <c r="VY44" s="123"/>
      <c r="VZ44" s="123"/>
      <c r="WA44" s="123"/>
      <c r="WB44" s="123"/>
      <c r="WC44" s="123"/>
      <c r="WD44" s="123"/>
      <c r="WE44" s="123"/>
      <c r="WF44" s="123"/>
      <c r="WG44" s="123"/>
      <c r="WH44" s="123"/>
      <c r="WI44" s="123"/>
      <c r="WJ44" s="123"/>
      <c r="WK44" s="123"/>
      <c r="WL44" s="123"/>
      <c r="WM44" s="123"/>
      <c r="WN44" s="123"/>
      <c r="WO44" s="123"/>
      <c r="WP44" s="123"/>
      <c r="WQ44" s="123"/>
      <c r="WR44" s="123"/>
      <c r="WS44" s="123"/>
      <c r="WT44" s="123"/>
      <c r="WU44" s="123"/>
      <c r="WV44" s="123"/>
      <c r="WW44" s="123"/>
      <c r="WX44" s="123"/>
      <c r="WY44" s="123"/>
      <c r="WZ44" s="123"/>
      <c r="XA44" s="123"/>
      <c r="XB44" s="123"/>
      <c r="XC44" s="123"/>
      <c r="XD44" s="123"/>
      <c r="XE44" s="123"/>
      <c r="XF44" s="123"/>
      <c r="XG44" s="123"/>
      <c r="XH44" s="123"/>
      <c r="XI44" s="123"/>
      <c r="XJ44" s="123"/>
      <c r="XK44" s="123"/>
      <c r="XL44" s="123"/>
      <c r="XM44" s="123"/>
      <c r="XN44" s="123"/>
      <c r="XO44" s="123"/>
      <c r="XP44" s="123"/>
      <c r="XQ44" s="123"/>
      <c r="XR44" s="123"/>
      <c r="XS44" s="123"/>
      <c r="XT44" s="123"/>
      <c r="XU44" s="123"/>
      <c r="XV44" s="123"/>
      <c r="XW44" s="123"/>
      <c r="XX44" s="123"/>
      <c r="XY44" s="123"/>
      <c r="XZ44" s="123"/>
      <c r="YA44" s="123"/>
      <c r="YB44" s="123"/>
      <c r="YC44" s="123"/>
      <c r="YD44" s="123"/>
      <c r="YE44" s="123"/>
      <c r="YF44" s="123"/>
      <c r="YG44" s="123"/>
      <c r="YH44" s="123"/>
      <c r="YI44" s="123"/>
      <c r="YJ44" s="123"/>
      <c r="YK44" s="123"/>
      <c r="YL44" s="123"/>
      <c r="YM44" s="123"/>
      <c r="YN44" s="123"/>
      <c r="YO44" s="123"/>
      <c r="YP44" s="123"/>
      <c r="YQ44" s="123"/>
      <c r="YR44" s="123"/>
      <c r="YS44" s="123"/>
      <c r="YT44" s="123"/>
      <c r="YU44" s="123"/>
      <c r="YV44" s="123"/>
      <c r="YW44" s="123"/>
      <c r="YX44" s="123"/>
      <c r="YY44" s="123"/>
      <c r="YZ44" s="123"/>
      <c r="ZA44" s="123"/>
      <c r="ZB44" s="123"/>
      <c r="ZC44" s="123"/>
      <c r="ZD44" s="123"/>
      <c r="ZE44" s="123"/>
      <c r="ZF44" s="123"/>
      <c r="ZG44" s="123"/>
      <c r="ZH44" s="123"/>
      <c r="ZI44" s="123"/>
      <c r="ZJ44" s="123"/>
      <c r="ZK44" s="123"/>
      <c r="ZL44" s="123"/>
      <c r="ZM44" s="123"/>
      <c r="ZN44" s="123"/>
      <c r="ZO44" s="123"/>
      <c r="ZP44" s="123"/>
      <c r="ZQ44" s="123"/>
      <c r="ZR44" s="123"/>
      <c r="ZS44" s="123"/>
      <c r="ZT44" s="123"/>
      <c r="ZU44" s="123"/>
      <c r="ZV44" s="123"/>
      <c r="ZW44" s="123"/>
      <c r="ZX44" s="123"/>
      <c r="ZY44" s="123"/>
      <c r="ZZ44" s="123"/>
      <c r="AAA44" s="123"/>
      <c r="AAB44" s="123"/>
      <c r="AAC44" s="123"/>
      <c r="AAD44" s="123"/>
      <c r="AAE44" s="123"/>
      <c r="AAF44" s="123"/>
      <c r="AAG44" s="123"/>
      <c r="AAH44" s="123"/>
      <c r="AAI44" s="123"/>
      <c r="AAJ44" s="123"/>
      <c r="AAK44" s="123"/>
      <c r="AAL44" s="123"/>
      <c r="AAM44" s="123"/>
      <c r="AAN44" s="123"/>
      <c r="AAO44" s="123"/>
      <c r="AAP44" s="123"/>
      <c r="AAQ44" s="123"/>
      <c r="AAR44" s="123"/>
      <c r="AAS44" s="123"/>
      <c r="AAT44" s="123"/>
      <c r="AAU44" s="123"/>
      <c r="AAV44" s="123"/>
      <c r="AAW44" s="123"/>
      <c r="AAX44" s="123"/>
      <c r="AAY44" s="123"/>
      <c r="AAZ44" s="123"/>
      <c r="ABA44" s="123"/>
      <c r="ABB44" s="123"/>
      <c r="ABC44" s="123"/>
      <c r="ABD44" s="123"/>
      <c r="ABE44" s="123"/>
      <c r="ABF44" s="123"/>
      <c r="ABG44" s="123"/>
      <c r="ABH44" s="123"/>
      <c r="ABI44" s="123"/>
      <c r="ABJ44" s="123"/>
      <c r="ABK44" s="123"/>
      <c r="ABL44" s="123"/>
      <c r="ABM44" s="123"/>
      <c r="ABN44" s="123"/>
      <c r="ABO44" s="123"/>
      <c r="ABP44" s="123"/>
      <c r="ABQ44" s="123"/>
      <c r="ABR44" s="123"/>
      <c r="ABS44" s="123"/>
      <c r="ABT44" s="123"/>
      <c r="ABU44" s="123"/>
      <c r="ABV44" s="123"/>
      <c r="ABW44" s="123"/>
      <c r="ABX44" s="123"/>
      <c r="ABY44" s="123"/>
      <c r="ABZ44" s="123"/>
      <c r="ACA44" s="123"/>
      <c r="ACB44" s="123"/>
      <c r="ACC44" s="123"/>
      <c r="ACD44" s="123"/>
      <c r="ACE44" s="123"/>
      <c r="ACF44" s="123"/>
      <c r="ACG44" s="123"/>
      <c r="ACH44" s="123"/>
      <c r="ACI44" s="123"/>
      <c r="ACJ44" s="123"/>
      <c r="ACK44" s="123"/>
      <c r="ACL44" s="123"/>
      <c r="ACM44" s="123"/>
      <c r="ACN44" s="123"/>
      <c r="ACO44" s="123"/>
      <c r="ACP44" s="123"/>
      <c r="ACQ44" s="123"/>
      <c r="ACR44" s="123"/>
      <c r="ACS44" s="123"/>
      <c r="ACT44" s="123"/>
      <c r="ACU44" s="123"/>
      <c r="ACV44" s="123"/>
      <c r="ACW44" s="123"/>
      <c r="ACX44" s="123"/>
      <c r="ACY44" s="123"/>
      <c r="ACZ44" s="123"/>
      <c r="ADA44" s="123"/>
      <c r="ADB44" s="123"/>
      <c r="ADC44" s="123"/>
      <c r="ADD44" s="123"/>
      <c r="ADE44" s="123"/>
      <c r="ADF44" s="123"/>
      <c r="ADG44" s="123"/>
      <c r="ADH44" s="123"/>
      <c r="ADI44" s="123"/>
      <c r="ADJ44" s="123"/>
      <c r="ADK44" s="123"/>
      <c r="ADL44" s="123"/>
      <c r="ADM44" s="123"/>
      <c r="ADN44" s="123"/>
      <c r="ADO44" s="123"/>
      <c r="ADP44" s="123"/>
      <c r="ADQ44" s="123"/>
      <c r="ADR44" s="123"/>
      <c r="ADS44" s="123"/>
      <c r="ADT44" s="123"/>
      <c r="ADU44" s="123"/>
      <c r="ADV44" s="123"/>
      <c r="ADW44" s="123"/>
      <c r="ADX44" s="123"/>
      <c r="ADY44" s="123"/>
      <c r="ADZ44" s="123"/>
      <c r="AEA44" s="123"/>
      <c r="AEB44" s="123"/>
      <c r="AEC44" s="123"/>
      <c r="AED44" s="123"/>
      <c r="AEE44" s="123"/>
      <c r="AEF44" s="123"/>
      <c r="AEG44" s="123"/>
      <c r="AEH44" s="123"/>
      <c r="AEI44" s="123"/>
      <c r="AEJ44" s="123"/>
      <c r="AEK44" s="123"/>
      <c r="AEL44" s="123"/>
      <c r="AEM44" s="123"/>
      <c r="AEN44" s="123"/>
      <c r="AEO44" s="123"/>
      <c r="AEP44" s="123"/>
      <c r="AEQ44" s="123"/>
      <c r="AER44" s="123"/>
      <c r="AES44" s="123"/>
      <c r="AET44" s="123"/>
      <c r="AEU44" s="123"/>
      <c r="AEV44" s="123"/>
      <c r="AEW44" s="123"/>
      <c r="AEX44" s="123"/>
      <c r="AEY44" s="123"/>
      <c r="AEZ44" s="123"/>
      <c r="AFA44" s="123"/>
      <c r="AFB44" s="123"/>
      <c r="AFC44" s="123"/>
      <c r="AFD44" s="123"/>
      <c r="AFE44" s="123"/>
      <c r="AFF44" s="123"/>
      <c r="AFG44" s="123"/>
      <c r="AFH44" s="123"/>
      <c r="AFI44" s="123"/>
      <c r="AFJ44" s="123"/>
      <c r="AFK44" s="123"/>
      <c r="AFL44" s="123"/>
      <c r="AFM44" s="123"/>
      <c r="AFN44" s="123"/>
      <c r="AFO44" s="123"/>
      <c r="AFP44" s="123"/>
      <c r="AFQ44" s="123"/>
      <c r="AFR44" s="123"/>
      <c r="AFS44" s="123"/>
      <c r="AFT44" s="123"/>
      <c r="AFU44" s="123"/>
      <c r="AFV44" s="123"/>
      <c r="AFW44" s="123"/>
      <c r="AFX44" s="123"/>
      <c r="AFY44" s="123"/>
      <c r="AFZ44" s="123"/>
      <c r="AGA44" s="123"/>
      <c r="AGB44" s="123"/>
      <c r="AGC44" s="123"/>
      <c r="AGD44" s="123"/>
      <c r="AGE44" s="123"/>
      <c r="AGF44" s="123"/>
      <c r="AGG44" s="123"/>
      <c r="AGH44" s="123"/>
      <c r="AGI44" s="123"/>
      <c r="AGJ44" s="123"/>
      <c r="AGK44" s="123"/>
      <c r="AGL44" s="123"/>
      <c r="AGM44" s="123"/>
      <c r="AGN44" s="123"/>
      <c r="AGO44" s="123"/>
      <c r="AGP44" s="123"/>
      <c r="AGQ44" s="123"/>
      <c r="AGR44" s="123"/>
      <c r="AGS44" s="123"/>
      <c r="AGT44" s="123"/>
      <c r="AGU44" s="123"/>
      <c r="AGV44" s="123"/>
      <c r="AGW44" s="123"/>
      <c r="AGX44" s="123"/>
      <c r="AGY44" s="123"/>
      <c r="AGZ44" s="123"/>
      <c r="AHA44" s="123"/>
      <c r="AHB44" s="123"/>
      <c r="AHC44" s="123"/>
      <c r="AHD44" s="123"/>
      <c r="AHE44" s="123"/>
      <c r="AHF44" s="123"/>
      <c r="AHG44" s="123"/>
      <c r="AHH44" s="123"/>
      <c r="AHI44" s="123"/>
      <c r="AHJ44" s="123"/>
      <c r="AHK44" s="123"/>
      <c r="AHL44" s="123"/>
      <c r="AHM44" s="123"/>
      <c r="AHN44" s="123"/>
      <c r="AHO44" s="123"/>
      <c r="AHP44" s="123"/>
      <c r="AHQ44" s="123"/>
      <c r="AHR44" s="123"/>
      <c r="AHS44" s="123"/>
      <c r="AHT44" s="123"/>
      <c r="AHU44" s="123"/>
      <c r="AHV44" s="123"/>
      <c r="AHW44" s="123"/>
      <c r="AHX44" s="123"/>
      <c r="AHY44" s="123"/>
      <c r="AHZ44" s="123"/>
      <c r="AIA44" s="123"/>
      <c r="AIB44" s="123"/>
      <c r="AIC44" s="123"/>
      <c r="AID44" s="123"/>
      <c r="AIE44" s="123"/>
      <c r="AIF44" s="123"/>
      <c r="AIG44" s="123"/>
      <c r="AIH44" s="123"/>
      <c r="AII44" s="123"/>
      <c r="AIJ44" s="123"/>
      <c r="AIK44" s="123"/>
      <c r="AIL44" s="123"/>
      <c r="AIM44" s="123"/>
      <c r="AIN44" s="123"/>
      <c r="AIO44" s="123"/>
      <c r="AIP44" s="123"/>
      <c r="AIQ44" s="123"/>
      <c r="AIR44" s="123"/>
      <c r="AIS44" s="123"/>
      <c r="AIT44" s="123"/>
      <c r="AIU44" s="123"/>
      <c r="AIV44" s="123"/>
      <c r="AIW44" s="123"/>
      <c r="AIX44" s="123"/>
      <c r="AIY44" s="123"/>
      <c r="AIZ44" s="123"/>
      <c r="AJA44" s="123"/>
      <c r="AJB44" s="123"/>
      <c r="AJC44" s="123"/>
      <c r="AJD44" s="123"/>
      <c r="AJE44" s="123"/>
      <c r="AJF44" s="123"/>
      <c r="AJG44" s="123"/>
      <c r="AJH44" s="123"/>
      <c r="AJI44" s="123"/>
      <c r="AJJ44" s="123"/>
      <c r="AJK44" s="123"/>
      <c r="AJL44" s="123"/>
      <c r="AJM44" s="123"/>
      <c r="AJN44" s="123"/>
      <c r="AJO44" s="123"/>
      <c r="AJP44" s="123"/>
      <c r="AJQ44" s="123"/>
      <c r="AJR44" s="123"/>
      <c r="AJS44" s="123"/>
      <c r="AJT44" s="123"/>
      <c r="AJU44" s="123"/>
      <c r="AJV44" s="123"/>
      <c r="AJW44" s="123"/>
      <c r="AJX44" s="123"/>
      <c r="AJY44" s="123"/>
      <c r="AJZ44" s="123"/>
      <c r="AKA44" s="123"/>
      <c r="AKB44" s="123"/>
      <c r="AKC44" s="123"/>
      <c r="AKD44" s="123"/>
      <c r="AKE44" s="123"/>
      <c r="AKF44" s="123"/>
      <c r="AKG44" s="123"/>
      <c r="AKH44" s="123"/>
      <c r="AKI44" s="123"/>
      <c r="AKJ44" s="123"/>
      <c r="AKK44" s="123"/>
      <c r="AKL44" s="123"/>
      <c r="AKM44" s="123"/>
      <c r="AKN44" s="123"/>
      <c r="AKO44" s="123"/>
      <c r="AKP44" s="123"/>
      <c r="AKQ44" s="123"/>
      <c r="AKR44" s="123"/>
      <c r="AKS44" s="123"/>
      <c r="AKT44" s="123"/>
      <c r="AKU44" s="123"/>
      <c r="AKV44" s="123"/>
      <c r="AKW44" s="123"/>
      <c r="AKX44" s="123"/>
      <c r="AKY44" s="123"/>
      <c r="AKZ44" s="123"/>
      <c r="ALA44" s="123"/>
      <c r="ALB44" s="123"/>
      <c r="ALC44" s="123"/>
      <c r="ALD44" s="123"/>
      <c r="ALE44" s="123"/>
      <c r="ALF44" s="123"/>
      <c r="ALG44" s="123"/>
      <c r="ALH44" s="123"/>
      <c r="ALI44" s="123"/>
      <c r="ALJ44" s="123"/>
      <c r="ALK44" s="123"/>
      <c r="ALL44" s="123"/>
      <c r="ALM44" s="123"/>
      <c r="ALN44" s="123"/>
      <c r="ALO44" s="123"/>
      <c r="ALP44" s="123"/>
      <c r="ALQ44" s="123"/>
      <c r="ALR44" s="123"/>
      <c r="ALS44" s="123"/>
      <c r="ALT44" s="123"/>
      <c r="ALU44" s="123"/>
      <c r="ALV44" s="123"/>
      <c r="ALW44" s="123"/>
      <c r="ALX44" s="123"/>
      <c r="ALY44" s="123"/>
      <c r="ALZ44" s="123"/>
      <c r="AMA44" s="123"/>
      <c r="AMB44" s="123"/>
      <c r="AMC44" s="123"/>
      <c r="AMD44" s="123"/>
      <c r="AME44" s="123"/>
      <c r="AMF44" s="123"/>
      <c r="AMG44" s="123"/>
      <c r="AMH44" s="123"/>
      <c r="AMI44" s="123"/>
      <c r="AMJ44" s="123"/>
      <c r="AMK44" s="123"/>
      <c r="AML44" s="123"/>
      <c r="AMM44" s="123"/>
      <c r="AMN44" s="123"/>
      <c r="AMO44" s="123"/>
      <c r="AMP44" s="123"/>
      <c r="AMQ44" s="123"/>
      <c r="AMR44" s="123"/>
      <c r="AMS44" s="123"/>
      <c r="AMT44" s="123"/>
      <c r="AMU44" s="123"/>
      <c r="AMV44" s="123"/>
      <c r="AMW44" s="123"/>
      <c r="AMX44" s="123"/>
      <c r="AMY44" s="123"/>
      <c r="AMZ44" s="123"/>
      <c r="ANA44" s="123"/>
      <c r="ANB44" s="123"/>
      <c r="ANC44" s="123"/>
      <c r="AND44" s="123"/>
      <c r="ANE44" s="123"/>
      <c r="ANF44" s="123"/>
      <c r="ANG44" s="123"/>
      <c r="ANH44" s="123"/>
      <c r="ANI44" s="123"/>
      <c r="ANJ44" s="123"/>
      <c r="ANK44" s="123"/>
      <c r="ANL44" s="123"/>
      <c r="ANM44" s="123"/>
      <c r="ANN44" s="123"/>
      <c r="ANO44" s="123"/>
      <c r="ANP44" s="123"/>
      <c r="ANQ44" s="123"/>
      <c r="ANR44" s="123"/>
      <c r="ANS44" s="123"/>
      <c r="ANT44" s="123"/>
      <c r="ANU44" s="123"/>
      <c r="ANV44" s="123"/>
      <c r="ANW44" s="123"/>
      <c r="ANX44" s="123"/>
      <c r="ANY44" s="123"/>
      <c r="ANZ44" s="123"/>
      <c r="AOA44" s="123"/>
      <c r="AOB44" s="123"/>
      <c r="AOC44" s="123"/>
      <c r="AOD44" s="123"/>
      <c r="AOE44" s="123"/>
      <c r="AOF44" s="123"/>
      <c r="AOG44" s="123"/>
      <c r="AOH44" s="123"/>
      <c r="AOI44" s="123"/>
      <c r="AOJ44" s="123"/>
      <c r="AOK44" s="123"/>
      <c r="AOL44" s="123"/>
      <c r="AOM44" s="123"/>
      <c r="AON44" s="123"/>
      <c r="AOO44" s="123"/>
      <c r="AOP44" s="123"/>
      <c r="AOQ44" s="123"/>
      <c r="AOR44" s="123"/>
      <c r="AOS44" s="123"/>
      <c r="AOT44" s="123"/>
      <c r="AOU44" s="123"/>
      <c r="AOV44" s="123"/>
      <c r="AOW44" s="123"/>
      <c r="AOX44" s="123"/>
      <c r="AOY44" s="123"/>
      <c r="AOZ44" s="123"/>
      <c r="APA44" s="123"/>
      <c r="APB44" s="123"/>
      <c r="APC44" s="123"/>
      <c r="APD44" s="123"/>
      <c r="APE44" s="123"/>
      <c r="APF44" s="123"/>
      <c r="APG44" s="123"/>
      <c r="APH44" s="123"/>
      <c r="API44" s="123"/>
      <c r="APJ44" s="123"/>
      <c r="APK44" s="123"/>
      <c r="APL44" s="123"/>
      <c r="APM44" s="123"/>
      <c r="APN44" s="123"/>
      <c r="APO44" s="123"/>
      <c r="APP44" s="123"/>
      <c r="APQ44" s="123"/>
      <c r="APR44" s="123"/>
      <c r="APS44" s="123"/>
      <c r="APT44" s="123"/>
      <c r="APU44" s="123"/>
      <c r="APV44" s="123"/>
      <c r="APW44" s="123"/>
      <c r="APX44" s="123"/>
      <c r="APY44" s="123"/>
      <c r="APZ44" s="123"/>
      <c r="AQA44" s="123"/>
      <c r="AQB44" s="123"/>
      <c r="AQC44" s="123"/>
      <c r="AQD44" s="123"/>
      <c r="AQE44" s="123"/>
      <c r="AQF44" s="123"/>
      <c r="AQG44" s="123"/>
      <c r="AQH44" s="123"/>
      <c r="AQI44" s="123"/>
      <c r="AQJ44" s="123"/>
      <c r="AQK44" s="123"/>
      <c r="AQL44" s="123"/>
      <c r="AQM44" s="123"/>
      <c r="AQN44" s="123"/>
      <c r="AQO44" s="123"/>
      <c r="AQP44" s="123"/>
      <c r="AQQ44" s="123"/>
      <c r="AQR44" s="123"/>
      <c r="AQS44" s="123"/>
      <c r="AQT44" s="123"/>
      <c r="AQU44" s="123"/>
      <c r="AQV44" s="123"/>
      <c r="AQW44" s="123"/>
      <c r="AQX44" s="123"/>
      <c r="AQY44" s="123"/>
      <c r="AQZ44" s="123"/>
      <c r="ARA44" s="123"/>
      <c r="ARB44" s="123"/>
      <c r="ARC44" s="123"/>
      <c r="ARD44" s="123"/>
      <c r="ARE44" s="123"/>
      <c r="ARF44" s="123"/>
      <c r="ARG44" s="123"/>
      <c r="ARH44" s="123"/>
      <c r="ARI44" s="123"/>
      <c r="ARJ44" s="123"/>
      <c r="ARK44" s="123"/>
      <c r="ARL44" s="123"/>
      <c r="ARM44" s="123"/>
      <c r="ARN44" s="123"/>
      <c r="ARO44" s="123"/>
      <c r="ARP44" s="123"/>
      <c r="ARQ44" s="123"/>
      <c r="ARR44" s="123"/>
      <c r="ARS44" s="123"/>
      <c r="ART44" s="123"/>
      <c r="ARU44" s="123"/>
      <c r="ARV44" s="123"/>
      <c r="ARW44" s="123"/>
      <c r="ARX44" s="123"/>
      <c r="ARY44" s="123"/>
      <c r="ARZ44" s="123"/>
      <c r="ASA44" s="123"/>
      <c r="ASB44" s="123"/>
      <c r="ASC44" s="123"/>
      <c r="ASD44" s="123"/>
      <c r="ASE44" s="123"/>
      <c r="ASF44" s="123"/>
      <c r="ASG44" s="123"/>
      <c r="ASH44" s="123"/>
      <c r="ASI44" s="123"/>
      <c r="ASJ44" s="123"/>
      <c r="ASK44" s="123"/>
      <c r="ASL44" s="123"/>
      <c r="ASM44" s="123"/>
      <c r="ASN44" s="123"/>
      <c r="ASO44" s="123"/>
      <c r="ASP44" s="123"/>
      <c r="ASQ44" s="123"/>
      <c r="ASR44" s="123"/>
      <c r="ASS44" s="123"/>
      <c r="AST44" s="123"/>
      <c r="ASU44" s="123"/>
      <c r="ASV44" s="123"/>
      <c r="ASW44" s="123"/>
      <c r="ASX44" s="123"/>
      <c r="ASY44" s="123"/>
      <c r="ASZ44" s="123"/>
      <c r="ATA44" s="123"/>
      <c r="ATB44" s="123"/>
      <c r="ATC44" s="123"/>
      <c r="ATD44" s="123"/>
      <c r="ATE44" s="123"/>
      <c r="ATF44" s="123"/>
      <c r="ATG44" s="123"/>
      <c r="ATH44" s="123"/>
      <c r="ATI44" s="123"/>
      <c r="ATJ44" s="123"/>
      <c r="ATK44" s="123"/>
      <c r="ATL44" s="123"/>
      <c r="ATM44" s="123"/>
      <c r="ATN44" s="123"/>
      <c r="ATO44" s="123"/>
      <c r="ATP44" s="123"/>
      <c r="ATQ44" s="123"/>
      <c r="ATR44" s="123"/>
      <c r="ATS44" s="123"/>
      <c r="ATT44" s="123"/>
      <c r="ATU44" s="123"/>
      <c r="ATV44" s="123"/>
      <c r="ATW44" s="123"/>
      <c r="ATX44" s="123"/>
      <c r="ATY44" s="123"/>
      <c r="ATZ44" s="123"/>
      <c r="AUA44" s="123"/>
      <c r="AUB44" s="123"/>
      <c r="AUC44" s="123"/>
      <c r="AUD44" s="123"/>
      <c r="AUE44" s="123"/>
      <c r="AUF44" s="123"/>
      <c r="AUG44" s="123"/>
      <c r="AUH44" s="123"/>
      <c r="AUI44" s="123"/>
      <c r="AUJ44" s="123"/>
      <c r="AUK44" s="123"/>
      <c r="AUL44" s="123"/>
      <c r="AUM44" s="123"/>
      <c r="AUN44" s="123"/>
      <c r="AUO44" s="123"/>
      <c r="AUP44" s="123"/>
      <c r="AUQ44" s="123"/>
      <c r="AUR44" s="123"/>
      <c r="AUS44" s="123"/>
      <c r="AUT44" s="123"/>
      <c r="AUU44" s="123"/>
      <c r="AUV44" s="123"/>
      <c r="AUW44" s="123"/>
      <c r="AUX44" s="123"/>
      <c r="AUY44" s="123"/>
      <c r="AUZ44" s="123"/>
      <c r="AVA44" s="123"/>
      <c r="AVB44" s="123"/>
      <c r="AVC44" s="123"/>
      <c r="AVD44" s="123"/>
      <c r="AVE44" s="123"/>
      <c r="AVF44" s="123"/>
      <c r="AVG44" s="123"/>
      <c r="AVH44" s="123"/>
      <c r="AVI44" s="123"/>
      <c r="AVJ44" s="123"/>
      <c r="AVK44" s="123"/>
      <c r="AVL44" s="123"/>
      <c r="AVM44" s="123"/>
      <c r="AVN44" s="123"/>
      <c r="AVO44" s="123"/>
      <c r="AVP44" s="123"/>
      <c r="AVQ44" s="123"/>
      <c r="AVR44" s="123"/>
      <c r="AVS44" s="123"/>
      <c r="AVT44" s="123"/>
      <c r="AVU44" s="123"/>
      <c r="AVV44" s="123"/>
      <c r="AVW44" s="123"/>
      <c r="AVX44" s="123"/>
      <c r="AVY44" s="123"/>
      <c r="AVZ44" s="123"/>
      <c r="AWA44" s="123"/>
      <c r="AWB44" s="123"/>
      <c r="AWC44" s="123"/>
      <c r="AWD44" s="123"/>
      <c r="AWE44" s="123"/>
      <c r="AWF44" s="123"/>
      <c r="AWG44" s="123"/>
      <c r="AWH44" s="123"/>
      <c r="AWI44" s="123"/>
      <c r="AWJ44" s="123"/>
      <c r="AWK44" s="123"/>
      <c r="AWL44" s="123"/>
      <c r="AWM44" s="123"/>
      <c r="AWN44" s="123"/>
      <c r="AWO44" s="123"/>
      <c r="AWP44" s="123"/>
      <c r="AWQ44" s="123"/>
      <c r="AWR44" s="123"/>
      <c r="AWS44" s="123"/>
      <c r="AWT44" s="123"/>
      <c r="AWU44" s="123"/>
      <c r="AWV44" s="123"/>
      <c r="AWW44" s="123"/>
      <c r="AWX44" s="123"/>
      <c r="AWY44" s="123"/>
      <c r="AWZ44" s="123"/>
      <c r="AXA44" s="123"/>
      <c r="AXB44" s="123"/>
      <c r="AXC44" s="123"/>
      <c r="AXD44" s="123"/>
      <c r="AXE44" s="123"/>
      <c r="AXF44" s="123"/>
      <c r="AXG44" s="123"/>
      <c r="AXH44" s="123"/>
      <c r="AXI44" s="123"/>
      <c r="AXJ44" s="123"/>
      <c r="AXK44" s="123"/>
      <c r="AXL44" s="123"/>
      <c r="AXM44" s="123"/>
      <c r="AXN44" s="123"/>
      <c r="AXO44" s="123"/>
      <c r="AXP44" s="123"/>
      <c r="AXQ44" s="123"/>
      <c r="AXR44" s="123"/>
      <c r="AXS44" s="123"/>
      <c r="AXT44" s="123"/>
      <c r="AXU44" s="123"/>
      <c r="AXV44" s="123"/>
      <c r="AXW44" s="123"/>
      <c r="AXX44" s="123"/>
      <c r="AXY44" s="123"/>
      <c r="AXZ44" s="123"/>
      <c r="AYA44" s="123"/>
      <c r="AYB44" s="123"/>
      <c r="AYC44" s="123"/>
      <c r="AYD44" s="123"/>
      <c r="AYE44" s="123"/>
      <c r="AYF44" s="123"/>
      <c r="AYG44" s="123"/>
      <c r="AYH44" s="123"/>
      <c r="AYI44" s="123"/>
      <c r="AYJ44" s="123"/>
      <c r="AYK44" s="123"/>
      <c r="AYL44" s="123"/>
      <c r="AYM44" s="123"/>
      <c r="AYN44" s="123"/>
      <c r="AYO44" s="123"/>
      <c r="AYP44" s="123"/>
      <c r="AYQ44" s="123"/>
      <c r="AYR44" s="123"/>
      <c r="AYS44" s="123"/>
      <c r="AYT44" s="123"/>
      <c r="AYU44" s="123"/>
      <c r="AYV44" s="123"/>
      <c r="AYW44" s="123"/>
      <c r="AYX44" s="123"/>
      <c r="AYY44" s="123"/>
      <c r="AYZ44" s="123"/>
      <c r="AZA44" s="123"/>
      <c r="AZB44" s="123"/>
      <c r="AZC44" s="123"/>
      <c r="AZD44" s="123"/>
      <c r="AZE44" s="123"/>
      <c r="AZF44" s="123"/>
      <c r="AZG44" s="123"/>
      <c r="AZH44" s="123"/>
      <c r="AZI44" s="123"/>
      <c r="AZJ44" s="123"/>
      <c r="AZK44" s="123"/>
      <c r="AZL44" s="123"/>
      <c r="AZM44" s="123"/>
      <c r="AZN44" s="123"/>
      <c r="AZO44" s="123"/>
      <c r="AZP44" s="123"/>
      <c r="AZQ44" s="123"/>
      <c r="AZR44" s="123"/>
      <c r="AZS44" s="123"/>
      <c r="AZT44" s="123"/>
      <c r="AZU44" s="123"/>
      <c r="AZV44" s="123"/>
      <c r="AZW44" s="123"/>
      <c r="AZX44" s="123"/>
      <c r="AZY44" s="123"/>
      <c r="AZZ44" s="123"/>
      <c r="BAA44" s="123"/>
      <c r="BAB44" s="123"/>
      <c r="BAC44" s="123"/>
      <c r="BAD44" s="123"/>
      <c r="BAE44" s="123"/>
      <c r="BAF44" s="123"/>
      <c r="BAG44" s="123"/>
      <c r="BAH44" s="123"/>
      <c r="BAI44" s="123"/>
      <c r="BAJ44" s="123"/>
      <c r="BAK44" s="123"/>
      <c r="BAL44" s="123"/>
      <c r="BAM44" s="123"/>
      <c r="BAN44" s="123"/>
      <c r="BAO44" s="123"/>
      <c r="BAP44" s="123"/>
      <c r="BAQ44" s="123"/>
      <c r="BAR44" s="123"/>
      <c r="BAS44" s="123"/>
      <c r="BAT44" s="123"/>
      <c r="BAU44" s="123"/>
      <c r="BAV44" s="123"/>
      <c r="BAW44" s="123"/>
      <c r="BAX44" s="123"/>
      <c r="BAY44" s="123"/>
      <c r="BAZ44" s="123"/>
      <c r="BBA44" s="123"/>
      <c r="BBB44" s="123"/>
      <c r="BBC44" s="123"/>
      <c r="BBD44" s="123"/>
      <c r="BBE44" s="123"/>
      <c r="BBF44" s="123"/>
      <c r="BBG44" s="123"/>
      <c r="BBH44" s="123"/>
      <c r="BBI44" s="123"/>
      <c r="BBJ44" s="123"/>
      <c r="BBK44" s="123"/>
      <c r="BBL44" s="123"/>
      <c r="BBM44" s="123"/>
      <c r="BBN44" s="123"/>
      <c r="BBO44" s="123"/>
      <c r="BBP44" s="123"/>
      <c r="BBQ44" s="123"/>
      <c r="BBR44" s="123"/>
      <c r="BBS44" s="123"/>
      <c r="BBT44" s="123"/>
      <c r="BBU44" s="123"/>
      <c r="BBV44" s="123"/>
      <c r="BBW44" s="123"/>
      <c r="BBX44" s="123"/>
      <c r="BBY44" s="123"/>
      <c r="BBZ44" s="123"/>
      <c r="BCA44" s="123"/>
      <c r="BCB44" s="123"/>
      <c r="BCC44" s="123"/>
      <c r="BCD44" s="123"/>
      <c r="BCE44" s="123"/>
      <c r="BCF44" s="123"/>
      <c r="BCG44" s="123"/>
      <c r="BCH44" s="123"/>
      <c r="BCI44" s="123"/>
      <c r="BCJ44" s="123"/>
      <c r="BCK44" s="123"/>
      <c r="BCL44" s="123"/>
      <c r="BCM44" s="123"/>
      <c r="BCN44" s="123"/>
      <c r="BCO44" s="123"/>
      <c r="BCP44" s="123"/>
      <c r="BCQ44" s="123"/>
      <c r="BCR44" s="123"/>
      <c r="BCS44" s="123"/>
      <c r="BCT44" s="123"/>
      <c r="BCU44" s="123"/>
      <c r="BCV44" s="123"/>
      <c r="BCW44" s="123"/>
      <c r="BCX44" s="123"/>
      <c r="BCY44" s="123"/>
      <c r="BCZ44" s="123"/>
      <c r="BDA44" s="123"/>
      <c r="BDB44" s="123"/>
      <c r="BDC44" s="123"/>
      <c r="BDD44" s="123"/>
      <c r="BDE44" s="123"/>
      <c r="BDF44" s="123"/>
      <c r="BDG44" s="123"/>
      <c r="BDH44" s="123"/>
      <c r="BDI44" s="123"/>
      <c r="BDJ44" s="123"/>
      <c r="BDK44" s="123"/>
      <c r="BDL44" s="123"/>
      <c r="BDM44" s="123"/>
      <c r="BDN44" s="123"/>
      <c r="BDO44" s="123"/>
      <c r="BDP44" s="123"/>
      <c r="BDQ44" s="123"/>
      <c r="BDR44" s="123"/>
      <c r="BDS44" s="123"/>
      <c r="BDT44" s="123"/>
      <c r="BDU44" s="123"/>
      <c r="BDV44" s="123"/>
      <c r="BDW44" s="123"/>
      <c r="BDX44" s="123"/>
      <c r="BDY44" s="123"/>
      <c r="BDZ44" s="123"/>
      <c r="BEA44" s="123"/>
      <c r="BEB44" s="123"/>
      <c r="BEC44" s="123"/>
      <c r="BED44" s="123"/>
      <c r="BEE44" s="123"/>
      <c r="BEF44" s="123"/>
      <c r="BEG44" s="123"/>
      <c r="BEH44" s="123"/>
      <c r="BEI44" s="123"/>
      <c r="BEJ44" s="123"/>
      <c r="BEK44" s="123"/>
      <c r="BEL44" s="123"/>
      <c r="BEM44" s="123"/>
      <c r="BEN44" s="123"/>
      <c r="BEO44" s="123"/>
      <c r="BEP44" s="123"/>
      <c r="BEQ44" s="123"/>
      <c r="BER44" s="123"/>
      <c r="BES44" s="123"/>
      <c r="BET44" s="123"/>
      <c r="BEU44" s="123"/>
      <c r="BEV44" s="123"/>
      <c r="BEW44" s="123"/>
      <c r="BEX44" s="123"/>
      <c r="BEY44" s="123"/>
      <c r="BEZ44" s="123"/>
      <c r="BFA44" s="123"/>
      <c r="BFB44" s="123"/>
      <c r="BFC44" s="123"/>
      <c r="BFD44" s="123"/>
      <c r="BFE44" s="123"/>
      <c r="BFF44" s="123"/>
      <c r="BFG44" s="123"/>
      <c r="BFH44" s="123"/>
      <c r="BFI44" s="123"/>
      <c r="BFJ44" s="123"/>
      <c r="BFK44" s="123"/>
      <c r="BFL44" s="123"/>
      <c r="BFM44" s="123"/>
      <c r="BFN44" s="123"/>
      <c r="BFO44" s="123"/>
      <c r="BFP44" s="123"/>
      <c r="BFQ44" s="123"/>
      <c r="BFR44" s="123"/>
      <c r="BFS44" s="123"/>
      <c r="BFT44" s="123"/>
      <c r="BFU44" s="123"/>
      <c r="BFV44" s="123"/>
      <c r="BFW44" s="123"/>
      <c r="BFX44" s="123"/>
      <c r="BFY44" s="123"/>
      <c r="BFZ44" s="123"/>
      <c r="BGA44" s="123"/>
      <c r="BGB44" s="123"/>
      <c r="BGC44" s="123"/>
      <c r="BGD44" s="123"/>
      <c r="BGE44" s="123"/>
      <c r="BGF44" s="123"/>
      <c r="BGG44" s="123"/>
      <c r="BGH44" s="123"/>
      <c r="BGI44" s="123"/>
      <c r="BGJ44" s="123"/>
      <c r="BGK44" s="123"/>
      <c r="BGL44" s="123"/>
      <c r="BGM44" s="123"/>
      <c r="BGN44" s="123"/>
      <c r="BGO44" s="123"/>
      <c r="BGP44" s="123"/>
      <c r="BGQ44" s="123"/>
      <c r="BGR44" s="123"/>
      <c r="BGS44" s="123"/>
      <c r="BGT44" s="123"/>
      <c r="BGU44" s="123"/>
      <c r="BGV44" s="123"/>
      <c r="BGW44" s="123"/>
      <c r="BGX44" s="123"/>
      <c r="BGY44" s="123"/>
      <c r="BGZ44" s="123"/>
      <c r="BHA44" s="123"/>
      <c r="BHB44" s="123"/>
      <c r="BHC44" s="123"/>
      <c r="BHD44" s="123"/>
      <c r="BHE44" s="123"/>
      <c r="BHF44" s="123"/>
      <c r="BHG44" s="123"/>
      <c r="BHH44" s="123"/>
      <c r="BHI44" s="123"/>
      <c r="BHJ44" s="123"/>
      <c r="BHK44" s="123"/>
      <c r="BHL44" s="123"/>
      <c r="BHM44" s="123"/>
      <c r="BHN44" s="123"/>
      <c r="BHO44" s="123"/>
      <c r="BHP44" s="123"/>
      <c r="BHQ44" s="123"/>
      <c r="BHR44" s="123"/>
      <c r="BHS44" s="123"/>
      <c r="BHT44" s="123"/>
      <c r="BHU44" s="123"/>
      <c r="BHV44" s="123"/>
      <c r="BHW44" s="123"/>
      <c r="BHX44" s="123"/>
      <c r="BHY44" s="123"/>
      <c r="BHZ44" s="123"/>
      <c r="BIA44" s="123"/>
      <c r="BIB44" s="123"/>
      <c r="BIC44" s="123"/>
      <c r="BID44" s="123"/>
      <c r="BIE44" s="123"/>
      <c r="BIF44" s="123"/>
      <c r="BIG44" s="123"/>
      <c r="BIH44" s="123"/>
      <c r="BII44" s="123"/>
      <c r="BIJ44" s="123"/>
      <c r="BIK44" s="123"/>
      <c r="BIL44" s="123"/>
      <c r="BIM44" s="123"/>
      <c r="BIN44" s="123"/>
      <c r="BIO44" s="123"/>
      <c r="BIP44" s="123"/>
      <c r="BIQ44" s="123"/>
      <c r="BIR44" s="123"/>
      <c r="BIS44" s="123"/>
      <c r="BIT44" s="123"/>
      <c r="BIU44" s="123"/>
      <c r="BIV44" s="123"/>
      <c r="BIW44" s="123"/>
      <c r="BIX44" s="123"/>
      <c r="BIY44" s="123"/>
      <c r="BIZ44" s="123"/>
      <c r="BJA44" s="123"/>
      <c r="BJB44" s="123"/>
      <c r="BJC44" s="123"/>
      <c r="BJD44" s="123"/>
      <c r="BJE44" s="123"/>
      <c r="BJF44" s="123"/>
      <c r="BJG44" s="123"/>
      <c r="BJH44" s="123"/>
      <c r="BJI44" s="123"/>
      <c r="BJJ44" s="123"/>
      <c r="BJK44" s="123"/>
      <c r="BJL44" s="123"/>
      <c r="BJM44" s="123"/>
      <c r="BJN44" s="123"/>
      <c r="BJO44" s="123"/>
      <c r="BJP44" s="123"/>
      <c r="BJQ44" s="123"/>
      <c r="BJR44" s="123"/>
      <c r="BJS44" s="123"/>
      <c r="BJT44" s="123"/>
      <c r="BJU44" s="123"/>
      <c r="BJV44" s="123"/>
      <c r="BJW44" s="123"/>
      <c r="BJX44" s="123"/>
      <c r="BJY44" s="123"/>
      <c r="BJZ44" s="123"/>
      <c r="BKA44" s="123"/>
      <c r="BKB44" s="123"/>
      <c r="BKC44" s="123"/>
      <c r="BKD44" s="123"/>
      <c r="BKE44" s="123"/>
      <c r="BKF44" s="123"/>
      <c r="BKG44" s="123"/>
      <c r="BKH44" s="123"/>
      <c r="BKI44" s="123"/>
      <c r="BKJ44" s="123"/>
      <c r="BKK44" s="123"/>
      <c r="BKL44" s="123"/>
      <c r="BKM44" s="123"/>
      <c r="BKN44" s="123"/>
      <c r="BKO44" s="123"/>
      <c r="BKP44" s="123"/>
      <c r="BKQ44" s="123"/>
      <c r="BKR44" s="123"/>
      <c r="BKS44" s="123"/>
      <c r="BKT44" s="123"/>
      <c r="BKU44" s="123"/>
      <c r="BKV44" s="123"/>
      <c r="BKW44" s="123"/>
      <c r="BKX44" s="123"/>
      <c r="BKY44" s="123"/>
      <c r="BKZ44" s="123"/>
      <c r="BLA44" s="123"/>
      <c r="BLB44" s="123"/>
      <c r="BLC44" s="123"/>
      <c r="BLD44" s="123"/>
      <c r="BLE44" s="123"/>
      <c r="BLF44" s="123"/>
      <c r="BLG44" s="123"/>
      <c r="BLH44" s="123"/>
      <c r="BLI44" s="123"/>
      <c r="BLJ44" s="123"/>
      <c r="BLK44" s="123"/>
      <c r="BLL44" s="123"/>
      <c r="BLM44" s="123"/>
      <c r="BLN44" s="123"/>
      <c r="BLO44" s="123"/>
      <c r="BLP44" s="123"/>
      <c r="BLQ44" s="123"/>
      <c r="BLR44" s="123"/>
      <c r="BLS44" s="123"/>
      <c r="BLT44" s="123"/>
      <c r="BLU44" s="123"/>
      <c r="BLV44" s="123"/>
      <c r="BLW44" s="123"/>
      <c r="BLX44" s="123"/>
      <c r="BLY44" s="123"/>
      <c r="BLZ44" s="123"/>
      <c r="BMA44" s="123"/>
      <c r="BMB44" s="123"/>
      <c r="BMC44" s="123"/>
      <c r="BMD44" s="123"/>
      <c r="BME44" s="123"/>
      <c r="BMF44" s="123"/>
      <c r="BMG44" s="123"/>
      <c r="BMH44" s="123"/>
      <c r="BMI44" s="123"/>
      <c r="BMJ44" s="123"/>
      <c r="BMK44" s="123"/>
      <c r="BML44" s="123"/>
      <c r="BMM44" s="123"/>
      <c r="BMN44" s="123"/>
      <c r="BMO44" s="123"/>
      <c r="BMP44" s="123"/>
      <c r="BMQ44" s="123"/>
      <c r="BMR44" s="123"/>
      <c r="BMS44" s="123"/>
      <c r="BMT44" s="123"/>
      <c r="BMU44" s="123"/>
      <c r="BMV44" s="123"/>
      <c r="BMW44" s="123"/>
      <c r="BMX44" s="123"/>
      <c r="BMY44" s="123"/>
      <c r="BMZ44" s="123"/>
      <c r="BNA44" s="123"/>
      <c r="BNB44" s="123"/>
      <c r="BNC44" s="123"/>
      <c r="BND44" s="123"/>
      <c r="BNE44" s="123"/>
      <c r="BNF44" s="123"/>
      <c r="BNG44" s="123"/>
      <c r="BNH44" s="123"/>
      <c r="BNI44" s="123"/>
      <c r="BNJ44" s="123"/>
      <c r="BNK44" s="123"/>
      <c r="BNL44" s="123"/>
      <c r="BNM44" s="123"/>
      <c r="BNN44" s="123"/>
      <c r="BNO44" s="123"/>
      <c r="BNP44" s="123"/>
      <c r="BNQ44" s="123"/>
      <c r="BNR44" s="123"/>
      <c r="BNS44" s="123"/>
      <c r="BNT44" s="123"/>
      <c r="BNU44" s="123"/>
      <c r="BNV44" s="123"/>
      <c r="BNW44" s="123"/>
      <c r="BNX44" s="123"/>
      <c r="BNY44" s="123"/>
      <c r="BNZ44" s="123"/>
      <c r="BOA44" s="123"/>
      <c r="BOB44" s="123"/>
      <c r="BOC44" s="123"/>
      <c r="BOD44" s="123"/>
      <c r="BOE44" s="123"/>
      <c r="BOF44" s="123"/>
      <c r="BOG44" s="123"/>
      <c r="BOH44" s="123"/>
      <c r="BOI44" s="123"/>
      <c r="BOJ44" s="123"/>
      <c r="BOK44" s="123"/>
      <c r="BOL44" s="123"/>
      <c r="BOM44" s="123"/>
      <c r="BON44" s="123"/>
      <c r="BOO44" s="123"/>
      <c r="BOP44" s="123"/>
      <c r="BOQ44" s="123"/>
      <c r="BOR44" s="123"/>
      <c r="BOS44" s="123"/>
      <c r="BOT44" s="123"/>
      <c r="BOU44" s="123"/>
      <c r="BOV44" s="123"/>
      <c r="BOW44" s="123"/>
      <c r="BOX44" s="123"/>
      <c r="BOY44" s="123"/>
      <c r="BOZ44" s="123"/>
      <c r="BPA44" s="123"/>
      <c r="BPB44" s="123"/>
      <c r="BPC44" s="123"/>
      <c r="BPD44" s="123"/>
      <c r="BPE44" s="123"/>
      <c r="BPF44" s="123"/>
      <c r="BPG44" s="123"/>
      <c r="BPH44" s="123"/>
      <c r="BPI44" s="123"/>
      <c r="BPJ44" s="123"/>
      <c r="BPK44" s="123"/>
      <c r="BPL44" s="123"/>
      <c r="BPM44" s="123"/>
      <c r="BPN44" s="123"/>
      <c r="BPO44" s="123"/>
      <c r="BPP44" s="123"/>
      <c r="BPQ44" s="123"/>
      <c r="BPR44" s="123"/>
      <c r="BPS44" s="123"/>
      <c r="BPT44" s="123"/>
      <c r="BPU44" s="123"/>
      <c r="BPV44" s="123"/>
      <c r="BPW44" s="123"/>
      <c r="BPX44" s="123"/>
      <c r="BPY44" s="123"/>
      <c r="BPZ44" s="123"/>
      <c r="BQA44" s="123"/>
      <c r="BQB44" s="123"/>
      <c r="BQC44" s="123"/>
      <c r="BQD44" s="123"/>
      <c r="BQE44" s="123"/>
      <c r="BQF44" s="123"/>
      <c r="BQG44" s="123"/>
      <c r="BQH44" s="123"/>
      <c r="BQI44" s="123"/>
      <c r="BQJ44" s="123"/>
      <c r="BQK44" s="123"/>
      <c r="BQL44" s="123"/>
      <c r="BQM44" s="123"/>
      <c r="BQN44" s="123"/>
      <c r="BQO44" s="123"/>
      <c r="BQP44" s="123"/>
      <c r="BQQ44" s="123"/>
      <c r="BQR44" s="123"/>
      <c r="BQS44" s="123"/>
      <c r="BQT44" s="123"/>
      <c r="BQU44" s="123"/>
      <c r="BQV44" s="123"/>
      <c r="BQW44" s="123"/>
      <c r="BQX44" s="123"/>
      <c r="BQY44" s="123"/>
      <c r="BQZ44" s="123"/>
      <c r="BRA44" s="123"/>
      <c r="BRB44" s="123"/>
      <c r="BRC44" s="123"/>
      <c r="BRD44" s="123"/>
      <c r="BRE44" s="123"/>
      <c r="BRF44" s="123"/>
      <c r="BRG44" s="123"/>
      <c r="BRH44" s="123"/>
      <c r="BRI44" s="123"/>
      <c r="BRJ44" s="123"/>
      <c r="BRK44" s="123"/>
      <c r="BRL44" s="123"/>
      <c r="BRM44" s="123"/>
      <c r="BRN44" s="123"/>
      <c r="BRO44" s="123"/>
      <c r="BRP44" s="123"/>
      <c r="BRQ44" s="123"/>
      <c r="BRR44" s="123"/>
      <c r="BRS44" s="123"/>
      <c r="BRT44" s="123"/>
      <c r="BRU44" s="123"/>
      <c r="BRV44" s="123"/>
      <c r="BRW44" s="123"/>
      <c r="BRX44" s="123"/>
      <c r="BRY44" s="123"/>
      <c r="BRZ44" s="123"/>
      <c r="BSA44" s="123"/>
      <c r="BSB44" s="123"/>
      <c r="BSC44" s="123"/>
      <c r="BSD44" s="123"/>
      <c r="BSE44" s="123"/>
      <c r="BSF44" s="123"/>
      <c r="BSG44" s="123"/>
      <c r="BSH44" s="123"/>
      <c r="BSI44" s="123"/>
      <c r="BSJ44" s="123"/>
      <c r="BSK44" s="123"/>
      <c r="BSL44" s="123"/>
      <c r="BSM44" s="123"/>
      <c r="BSN44" s="123"/>
      <c r="BSO44" s="123"/>
      <c r="BSP44" s="123"/>
      <c r="BSQ44" s="123"/>
      <c r="BSR44" s="123"/>
      <c r="BSS44" s="123"/>
      <c r="BST44" s="123"/>
      <c r="BSU44" s="123"/>
      <c r="BSV44" s="123"/>
      <c r="BSW44" s="123"/>
      <c r="BSX44" s="123"/>
      <c r="BSY44" s="123"/>
      <c r="BSZ44" s="123"/>
      <c r="BTA44" s="123"/>
      <c r="BTB44" s="123"/>
      <c r="BTC44" s="123"/>
      <c r="BTD44" s="123"/>
      <c r="BTE44" s="123"/>
      <c r="BTF44" s="123"/>
      <c r="BTG44" s="123"/>
      <c r="BTH44" s="123"/>
      <c r="BTI44" s="123"/>
      <c r="BTJ44" s="123"/>
      <c r="BTK44" s="123"/>
      <c r="BTL44" s="123"/>
      <c r="BTM44" s="123"/>
      <c r="BTN44" s="123"/>
      <c r="BTO44" s="123"/>
      <c r="BTP44" s="123"/>
      <c r="BTQ44" s="123"/>
      <c r="BTR44" s="123"/>
      <c r="BTS44" s="123"/>
      <c r="BTT44" s="123"/>
      <c r="BTU44" s="123"/>
      <c r="BTV44" s="123"/>
      <c r="BTW44" s="123"/>
      <c r="BTX44" s="123"/>
      <c r="BTY44" s="123"/>
      <c r="BTZ44" s="123"/>
      <c r="BUA44" s="123"/>
      <c r="BUB44" s="123"/>
      <c r="BUC44" s="123"/>
      <c r="BUD44" s="123"/>
      <c r="BUE44" s="123"/>
      <c r="BUF44" s="123"/>
      <c r="BUG44" s="123"/>
      <c r="BUH44" s="123"/>
      <c r="BUI44" s="123"/>
      <c r="BUJ44" s="123"/>
      <c r="BUK44" s="123"/>
      <c r="BUL44" s="123"/>
      <c r="BUM44" s="123"/>
      <c r="BUN44" s="123"/>
      <c r="BUO44" s="123"/>
      <c r="BUP44" s="123"/>
      <c r="BUQ44" s="123"/>
    </row>
    <row r="45" spans="1:1915" s="154" customFormat="1" x14ac:dyDescent="0.2">
      <c r="A45" s="150" t="s">
        <v>1399</v>
      </c>
      <c r="B45" s="150" t="s">
        <v>1396</v>
      </c>
      <c r="C45" s="151">
        <v>35.1</v>
      </c>
      <c r="D45" s="152">
        <v>13.43642</v>
      </c>
      <c r="E45" s="152">
        <v>13.43642</v>
      </c>
      <c r="F45" s="151">
        <v>1</v>
      </c>
      <c r="G45" s="152">
        <f t="shared" si="0"/>
        <v>13.43642</v>
      </c>
      <c r="H45" s="151">
        <v>1.75</v>
      </c>
      <c r="I45" s="152">
        <f t="shared" si="1"/>
        <v>23.513739999999999</v>
      </c>
      <c r="J45" s="153" t="s">
        <v>1268</v>
      </c>
      <c r="K45" s="150" t="s">
        <v>1270</v>
      </c>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3"/>
      <c r="BQ45" s="123"/>
      <c r="BR45" s="123"/>
      <c r="BS45" s="123"/>
      <c r="BT45" s="123"/>
      <c r="BU45" s="123"/>
      <c r="BV45" s="123"/>
      <c r="BW45" s="123"/>
      <c r="BX45" s="123"/>
      <c r="BY45" s="123"/>
      <c r="BZ45" s="123"/>
      <c r="CA45" s="123"/>
      <c r="CB45" s="123"/>
      <c r="CC45" s="123"/>
      <c r="CD45" s="123"/>
      <c r="CE45" s="123"/>
      <c r="CF45" s="123"/>
      <c r="CG45" s="123"/>
      <c r="CH45" s="123"/>
      <c r="CI45" s="123"/>
      <c r="CJ45" s="123"/>
      <c r="CK45" s="123"/>
      <c r="CL45" s="123"/>
      <c r="CM45" s="123"/>
      <c r="CN45" s="123"/>
      <c r="CO45" s="123"/>
      <c r="CP45" s="123"/>
      <c r="CQ45" s="123"/>
      <c r="CR45" s="123"/>
      <c r="CS45" s="123"/>
      <c r="CT45" s="123"/>
      <c r="CU45" s="123"/>
      <c r="CV45" s="123"/>
      <c r="CW45" s="123"/>
      <c r="CX45" s="123"/>
      <c r="CY45" s="123"/>
      <c r="CZ45" s="123"/>
      <c r="DA45" s="123"/>
      <c r="DB45" s="123"/>
      <c r="DC45" s="123"/>
      <c r="DD45" s="123"/>
      <c r="DE45" s="123"/>
      <c r="DF45" s="123"/>
      <c r="DG45" s="123"/>
      <c r="DH45" s="123"/>
      <c r="DI45" s="123"/>
      <c r="DJ45" s="123"/>
      <c r="DK45" s="123"/>
      <c r="DL45" s="123"/>
      <c r="DM45" s="123"/>
      <c r="DN45" s="123"/>
      <c r="DO45" s="123"/>
      <c r="DP45" s="123"/>
      <c r="DQ45" s="123"/>
      <c r="DR45" s="123"/>
      <c r="DS45" s="123"/>
      <c r="DT45" s="123"/>
      <c r="DU45" s="123"/>
      <c r="DV45" s="123"/>
      <c r="DW45" s="123"/>
      <c r="DX45" s="123"/>
      <c r="DY45" s="123"/>
      <c r="DZ45" s="123"/>
      <c r="EA45" s="123"/>
      <c r="EB45" s="123"/>
      <c r="EC45" s="123"/>
      <c r="ED45" s="123"/>
      <c r="EE45" s="123"/>
      <c r="EF45" s="123"/>
      <c r="EG45" s="123"/>
      <c r="EH45" s="123"/>
      <c r="EI45" s="123"/>
      <c r="EJ45" s="123"/>
      <c r="EK45" s="123"/>
      <c r="EL45" s="123"/>
      <c r="EM45" s="123"/>
      <c r="EN45" s="123"/>
      <c r="EO45" s="123"/>
      <c r="EP45" s="123"/>
      <c r="EQ45" s="123"/>
      <c r="ER45" s="123"/>
      <c r="ES45" s="123"/>
      <c r="ET45" s="123"/>
      <c r="EU45" s="123"/>
      <c r="EV45" s="123"/>
      <c r="EW45" s="123"/>
      <c r="EX45" s="123"/>
      <c r="EY45" s="123"/>
      <c r="EZ45" s="123"/>
      <c r="FA45" s="123"/>
      <c r="FB45" s="123"/>
      <c r="FC45" s="123"/>
      <c r="FD45" s="123"/>
      <c r="FE45" s="123"/>
      <c r="FF45" s="123"/>
      <c r="FG45" s="123"/>
      <c r="FH45" s="123"/>
      <c r="FI45" s="123"/>
      <c r="FJ45" s="123"/>
      <c r="FK45" s="123"/>
      <c r="FL45" s="123"/>
      <c r="FM45" s="123"/>
      <c r="FN45" s="123"/>
      <c r="FO45" s="123"/>
      <c r="FP45" s="123"/>
      <c r="FQ45" s="123"/>
      <c r="FR45" s="123"/>
      <c r="FS45" s="123"/>
      <c r="FT45" s="123"/>
      <c r="FU45" s="123"/>
      <c r="FV45" s="123"/>
      <c r="FW45" s="123"/>
      <c r="FX45" s="123"/>
      <c r="FY45" s="123"/>
      <c r="FZ45" s="123"/>
      <c r="GA45" s="123"/>
      <c r="GB45" s="123"/>
      <c r="GC45" s="123"/>
      <c r="GD45" s="123"/>
      <c r="GE45" s="123"/>
      <c r="GF45" s="123"/>
      <c r="GG45" s="123"/>
      <c r="GH45" s="123"/>
      <c r="GI45" s="123"/>
      <c r="GJ45" s="123"/>
      <c r="GK45" s="123"/>
      <c r="GL45" s="123"/>
      <c r="GM45" s="123"/>
      <c r="GN45" s="123"/>
      <c r="GO45" s="123"/>
      <c r="GP45" s="123"/>
      <c r="GQ45" s="123"/>
      <c r="GR45" s="123"/>
      <c r="GS45" s="123"/>
      <c r="GT45" s="123"/>
      <c r="GU45" s="123"/>
      <c r="GV45" s="123"/>
      <c r="GW45" s="123"/>
      <c r="GX45" s="123"/>
      <c r="GY45" s="123"/>
      <c r="GZ45" s="123"/>
      <c r="HA45" s="123"/>
      <c r="HB45" s="123"/>
      <c r="HC45" s="123"/>
      <c r="HD45" s="123"/>
      <c r="HE45" s="123"/>
      <c r="HF45" s="123"/>
      <c r="HG45" s="123"/>
      <c r="HH45" s="123"/>
      <c r="HI45" s="123"/>
      <c r="HJ45" s="123"/>
      <c r="HK45" s="123"/>
      <c r="HL45" s="123"/>
      <c r="HM45" s="123"/>
      <c r="HN45" s="123"/>
      <c r="HO45" s="123"/>
      <c r="HP45" s="123"/>
      <c r="HQ45" s="123"/>
      <c r="HR45" s="123"/>
      <c r="HS45" s="123"/>
      <c r="HT45" s="123"/>
      <c r="HU45" s="123"/>
      <c r="HV45" s="123"/>
      <c r="HW45" s="123"/>
      <c r="HX45" s="123"/>
      <c r="HY45" s="123"/>
      <c r="HZ45" s="123"/>
      <c r="IA45" s="123"/>
      <c r="IB45" s="123"/>
      <c r="IC45" s="123"/>
      <c r="ID45" s="123"/>
      <c r="IE45" s="123"/>
      <c r="IF45" s="123"/>
      <c r="IG45" s="123"/>
      <c r="IH45" s="123"/>
      <c r="II45" s="123"/>
      <c r="IJ45" s="123"/>
      <c r="IK45" s="123"/>
      <c r="IL45" s="123"/>
      <c r="IM45" s="123"/>
      <c r="IN45" s="123"/>
      <c r="IO45" s="123"/>
      <c r="IP45" s="123"/>
      <c r="IQ45" s="123"/>
      <c r="IR45" s="123"/>
      <c r="IS45" s="123"/>
      <c r="IT45" s="123"/>
      <c r="IU45" s="123"/>
      <c r="IV45" s="123"/>
      <c r="IW45" s="123"/>
      <c r="IX45" s="123"/>
      <c r="IY45" s="123"/>
      <c r="IZ45" s="123"/>
      <c r="JA45" s="123"/>
      <c r="JB45" s="123"/>
      <c r="JC45" s="123"/>
      <c r="JD45" s="123"/>
      <c r="JE45" s="123"/>
      <c r="JF45" s="123"/>
      <c r="JG45" s="123"/>
      <c r="JH45" s="123"/>
      <c r="JI45" s="123"/>
      <c r="JJ45" s="123"/>
      <c r="JK45" s="123"/>
      <c r="JL45" s="123"/>
      <c r="JM45" s="123"/>
      <c r="JN45" s="123"/>
      <c r="JO45" s="123"/>
      <c r="JP45" s="123"/>
      <c r="JQ45" s="123"/>
      <c r="JR45" s="123"/>
      <c r="JS45" s="123"/>
      <c r="JT45" s="123"/>
      <c r="JU45" s="123"/>
      <c r="JV45" s="123"/>
      <c r="JW45" s="123"/>
      <c r="JX45" s="123"/>
      <c r="JY45" s="123"/>
      <c r="JZ45" s="123"/>
      <c r="KA45" s="123"/>
      <c r="KB45" s="123"/>
      <c r="KC45" s="123"/>
      <c r="KD45" s="123"/>
      <c r="KE45" s="123"/>
      <c r="KF45" s="123"/>
      <c r="KG45" s="123"/>
      <c r="KH45" s="123"/>
      <c r="KI45" s="123"/>
      <c r="KJ45" s="123"/>
      <c r="KK45" s="123"/>
      <c r="KL45" s="123"/>
      <c r="KM45" s="123"/>
      <c r="KN45" s="123"/>
      <c r="KO45" s="123"/>
      <c r="KP45" s="123"/>
      <c r="KQ45" s="123"/>
      <c r="KR45" s="123"/>
      <c r="KS45" s="123"/>
      <c r="KT45" s="123"/>
      <c r="KU45" s="123"/>
      <c r="KV45" s="123"/>
      <c r="KW45" s="123"/>
      <c r="KX45" s="123"/>
      <c r="KY45" s="123"/>
      <c r="KZ45" s="123"/>
      <c r="LA45" s="123"/>
      <c r="LB45" s="123"/>
      <c r="LC45" s="123"/>
      <c r="LD45" s="123"/>
      <c r="LE45" s="123"/>
      <c r="LF45" s="123"/>
      <c r="LG45" s="123"/>
      <c r="LH45" s="123"/>
      <c r="LI45" s="123"/>
      <c r="LJ45" s="123"/>
      <c r="LK45" s="123"/>
      <c r="LL45" s="123"/>
      <c r="LM45" s="123"/>
      <c r="LN45" s="123"/>
      <c r="LO45" s="123"/>
      <c r="LP45" s="123"/>
      <c r="LQ45" s="123"/>
      <c r="LR45" s="123"/>
      <c r="LS45" s="123"/>
      <c r="LT45" s="123"/>
      <c r="LU45" s="123"/>
      <c r="LV45" s="123"/>
      <c r="LW45" s="123"/>
      <c r="LX45" s="123"/>
      <c r="LY45" s="123"/>
      <c r="LZ45" s="123"/>
      <c r="MA45" s="123"/>
      <c r="MB45" s="123"/>
      <c r="MC45" s="123"/>
      <c r="MD45" s="123"/>
      <c r="ME45" s="123"/>
      <c r="MF45" s="123"/>
      <c r="MG45" s="123"/>
      <c r="MH45" s="123"/>
      <c r="MI45" s="123"/>
      <c r="MJ45" s="123"/>
      <c r="MK45" s="123"/>
      <c r="ML45" s="123"/>
      <c r="MM45" s="123"/>
      <c r="MN45" s="123"/>
      <c r="MO45" s="123"/>
      <c r="MP45" s="123"/>
      <c r="MQ45" s="123"/>
      <c r="MR45" s="123"/>
      <c r="MS45" s="123"/>
      <c r="MT45" s="123"/>
      <c r="MU45" s="123"/>
      <c r="MV45" s="123"/>
      <c r="MW45" s="123"/>
      <c r="MX45" s="123"/>
      <c r="MY45" s="123"/>
      <c r="MZ45" s="123"/>
      <c r="NA45" s="123"/>
      <c r="NB45" s="123"/>
      <c r="NC45" s="123"/>
      <c r="ND45" s="123"/>
      <c r="NE45" s="123"/>
      <c r="NF45" s="123"/>
      <c r="NG45" s="123"/>
      <c r="NH45" s="123"/>
      <c r="NI45" s="123"/>
      <c r="NJ45" s="123"/>
      <c r="NK45" s="123"/>
      <c r="NL45" s="123"/>
      <c r="NM45" s="123"/>
      <c r="NN45" s="123"/>
      <c r="NO45" s="123"/>
      <c r="NP45" s="123"/>
      <c r="NQ45" s="123"/>
      <c r="NR45" s="123"/>
      <c r="NS45" s="123"/>
      <c r="NT45" s="123"/>
      <c r="NU45" s="123"/>
      <c r="NV45" s="123"/>
      <c r="NW45" s="123"/>
      <c r="NX45" s="123"/>
      <c r="NY45" s="123"/>
      <c r="NZ45" s="123"/>
      <c r="OA45" s="123"/>
      <c r="OB45" s="123"/>
      <c r="OC45" s="123"/>
      <c r="OD45" s="123"/>
      <c r="OE45" s="123"/>
      <c r="OF45" s="123"/>
      <c r="OG45" s="123"/>
      <c r="OH45" s="123"/>
      <c r="OI45" s="123"/>
      <c r="OJ45" s="123"/>
      <c r="OK45" s="123"/>
      <c r="OL45" s="123"/>
      <c r="OM45" s="123"/>
      <c r="ON45" s="123"/>
      <c r="OO45" s="123"/>
      <c r="OP45" s="123"/>
      <c r="OQ45" s="123"/>
      <c r="OR45" s="123"/>
      <c r="OS45" s="123"/>
      <c r="OT45" s="123"/>
      <c r="OU45" s="123"/>
      <c r="OV45" s="123"/>
      <c r="OW45" s="123"/>
      <c r="OX45" s="123"/>
      <c r="OY45" s="123"/>
      <c r="OZ45" s="123"/>
      <c r="PA45" s="123"/>
      <c r="PB45" s="123"/>
      <c r="PC45" s="123"/>
      <c r="PD45" s="123"/>
      <c r="PE45" s="123"/>
      <c r="PF45" s="123"/>
      <c r="PG45" s="123"/>
      <c r="PH45" s="123"/>
      <c r="PI45" s="123"/>
      <c r="PJ45" s="123"/>
      <c r="PK45" s="123"/>
      <c r="PL45" s="123"/>
      <c r="PM45" s="123"/>
      <c r="PN45" s="123"/>
      <c r="PO45" s="123"/>
      <c r="PP45" s="123"/>
      <c r="PQ45" s="123"/>
      <c r="PR45" s="123"/>
      <c r="PS45" s="123"/>
      <c r="PT45" s="123"/>
      <c r="PU45" s="123"/>
      <c r="PV45" s="123"/>
      <c r="PW45" s="123"/>
      <c r="PX45" s="123"/>
      <c r="PY45" s="123"/>
      <c r="PZ45" s="123"/>
      <c r="QA45" s="123"/>
      <c r="QB45" s="123"/>
      <c r="QC45" s="123"/>
      <c r="QD45" s="123"/>
      <c r="QE45" s="123"/>
      <c r="QF45" s="123"/>
      <c r="QG45" s="123"/>
      <c r="QH45" s="123"/>
      <c r="QI45" s="123"/>
      <c r="QJ45" s="123"/>
      <c r="QK45" s="123"/>
      <c r="QL45" s="123"/>
      <c r="QM45" s="123"/>
      <c r="QN45" s="123"/>
      <c r="QO45" s="123"/>
      <c r="QP45" s="123"/>
      <c r="QQ45" s="123"/>
      <c r="QR45" s="123"/>
      <c r="QS45" s="123"/>
      <c r="QT45" s="123"/>
      <c r="QU45" s="123"/>
      <c r="QV45" s="123"/>
      <c r="QW45" s="123"/>
      <c r="QX45" s="123"/>
      <c r="QY45" s="123"/>
      <c r="QZ45" s="123"/>
      <c r="RA45" s="123"/>
      <c r="RB45" s="123"/>
      <c r="RC45" s="123"/>
      <c r="RD45" s="123"/>
      <c r="RE45" s="123"/>
      <c r="RF45" s="123"/>
      <c r="RG45" s="123"/>
      <c r="RH45" s="123"/>
      <c r="RI45" s="123"/>
      <c r="RJ45" s="123"/>
      <c r="RK45" s="123"/>
      <c r="RL45" s="123"/>
      <c r="RM45" s="123"/>
      <c r="RN45" s="123"/>
      <c r="RO45" s="123"/>
      <c r="RP45" s="123"/>
      <c r="RQ45" s="123"/>
      <c r="RR45" s="123"/>
      <c r="RS45" s="123"/>
      <c r="RT45" s="123"/>
      <c r="RU45" s="123"/>
      <c r="RV45" s="123"/>
      <c r="RW45" s="123"/>
      <c r="RX45" s="123"/>
      <c r="RY45" s="123"/>
      <c r="RZ45" s="123"/>
      <c r="SA45" s="123"/>
      <c r="SB45" s="123"/>
      <c r="SC45" s="123"/>
      <c r="SD45" s="123"/>
      <c r="SE45" s="123"/>
      <c r="SF45" s="123"/>
      <c r="SG45" s="123"/>
      <c r="SH45" s="123"/>
      <c r="SI45" s="123"/>
      <c r="SJ45" s="123"/>
      <c r="SK45" s="123"/>
      <c r="SL45" s="123"/>
      <c r="SM45" s="123"/>
      <c r="SN45" s="123"/>
      <c r="SO45" s="123"/>
      <c r="SP45" s="123"/>
      <c r="SQ45" s="123"/>
      <c r="SR45" s="123"/>
      <c r="SS45" s="123"/>
      <c r="ST45" s="123"/>
      <c r="SU45" s="123"/>
      <c r="SV45" s="123"/>
      <c r="SW45" s="123"/>
      <c r="SX45" s="123"/>
      <c r="SY45" s="123"/>
      <c r="SZ45" s="123"/>
      <c r="TA45" s="123"/>
      <c r="TB45" s="123"/>
      <c r="TC45" s="123"/>
      <c r="TD45" s="123"/>
      <c r="TE45" s="123"/>
      <c r="TF45" s="123"/>
      <c r="TG45" s="123"/>
      <c r="TH45" s="123"/>
      <c r="TI45" s="123"/>
      <c r="TJ45" s="123"/>
      <c r="TK45" s="123"/>
      <c r="TL45" s="123"/>
      <c r="TM45" s="123"/>
      <c r="TN45" s="123"/>
      <c r="TO45" s="123"/>
      <c r="TP45" s="123"/>
      <c r="TQ45" s="123"/>
      <c r="TR45" s="123"/>
      <c r="TS45" s="123"/>
      <c r="TT45" s="123"/>
      <c r="TU45" s="123"/>
      <c r="TV45" s="123"/>
      <c r="TW45" s="123"/>
      <c r="TX45" s="123"/>
      <c r="TY45" s="123"/>
      <c r="TZ45" s="123"/>
      <c r="UA45" s="123"/>
      <c r="UB45" s="123"/>
      <c r="UC45" s="123"/>
      <c r="UD45" s="123"/>
      <c r="UE45" s="123"/>
      <c r="UF45" s="123"/>
      <c r="UG45" s="123"/>
      <c r="UH45" s="123"/>
      <c r="UI45" s="123"/>
      <c r="UJ45" s="123"/>
      <c r="UK45" s="123"/>
      <c r="UL45" s="123"/>
      <c r="UM45" s="123"/>
      <c r="UN45" s="123"/>
      <c r="UO45" s="123"/>
      <c r="UP45" s="123"/>
      <c r="UQ45" s="123"/>
      <c r="UR45" s="123"/>
      <c r="US45" s="123"/>
      <c r="UT45" s="123"/>
      <c r="UU45" s="123"/>
      <c r="UV45" s="123"/>
      <c r="UW45" s="123"/>
      <c r="UX45" s="123"/>
      <c r="UY45" s="123"/>
      <c r="UZ45" s="123"/>
      <c r="VA45" s="123"/>
      <c r="VB45" s="123"/>
      <c r="VC45" s="123"/>
      <c r="VD45" s="123"/>
      <c r="VE45" s="123"/>
      <c r="VF45" s="123"/>
      <c r="VG45" s="123"/>
      <c r="VH45" s="123"/>
      <c r="VI45" s="123"/>
      <c r="VJ45" s="123"/>
      <c r="VK45" s="123"/>
      <c r="VL45" s="123"/>
      <c r="VM45" s="123"/>
      <c r="VN45" s="123"/>
      <c r="VO45" s="123"/>
      <c r="VP45" s="123"/>
      <c r="VQ45" s="123"/>
      <c r="VR45" s="123"/>
      <c r="VS45" s="123"/>
      <c r="VT45" s="123"/>
      <c r="VU45" s="123"/>
      <c r="VV45" s="123"/>
      <c r="VW45" s="123"/>
      <c r="VX45" s="123"/>
      <c r="VY45" s="123"/>
      <c r="VZ45" s="123"/>
      <c r="WA45" s="123"/>
      <c r="WB45" s="123"/>
      <c r="WC45" s="123"/>
      <c r="WD45" s="123"/>
      <c r="WE45" s="123"/>
      <c r="WF45" s="123"/>
      <c r="WG45" s="123"/>
      <c r="WH45" s="123"/>
      <c r="WI45" s="123"/>
      <c r="WJ45" s="123"/>
      <c r="WK45" s="123"/>
      <c r="WL45" s="123"/>
      <c r="WM45" s="123"/>
      <c r="WN45" s="123"/>
      <c r="WO45" s="123"/>
      <c r="WP45" s="123"/>
      <c r="WQ45" s="123"/>
      <c r="WR45" s="123"/>
      <c r="WS45" s="123"/>
      <c r="WT45" s="123"/>
      <c r="WU45" s="123"/>
      <c r="WV45" s="123"/>
      <c r="WW45" s="123"/>
      <c r="WX45" s="123"/>
      <c r="WY45" s="123"/>
      <c r="WZ45" s="123"/>
      <c r="XA45" s="123"/>
      <c r="XB45" s="123"/>
      <c r="XC45" s="123"/>
      <c r="XD45" s="123"/>
      <c r="XE45" s="123"/>
      <c r="XF45" s="123"/>
      <c r="XG45" s="123"/>
      <c r="XH45" s="123"/>
      <c r="XI45" s="123"/>
      <c r="XJ45" s="123"/>
      <c r="XK45" s="123"/>
      <c r="XL45" s="123"/>
      <c r="XM45" s="123"/>
      <c r="XN45" s="123"/>
      <c r="XO45" s="123"/>
      <c r="XP45" s="123"/>
      <c r="XQ45" s="123"/>
      <c r="XR45" s="123"/>
      <c r="XS45" s="123"/>
      <c r="XT45" s="123"/>
      <c r="XU45" s="123"/>
      <c r="XV45" s="123"/>
      <c r="XW45" s="123"/>
      <c r="XX45" s="123"/>
      <c r="XY45" s="123"/>
      <c r="XZ45" s="123"/>
      <c r="YA45" s="123"/>
      <c r="YB45" s="123"/>
      <c r="YC45" s="123"/>
      <c r="YD45" s="123"/>
      <c r="YE45" s="123"/>
      <c r="YF45" s="123"/>
      <c r="YG45" s="123"/>
      <c r="YH45" s="123"/>
      <c r="YI45" s="123"/>
      <c r="YJ45" s="123"/>
      <c r="YK45" s="123"/>
      <c r="YL45" s="123"/>
      <c r="YM45" s="123"/>
      <c r="YN45" s="123"/>
      <c r="YO45" s="123"/>
      <c r="YP45" s="123"/>
      <c r="YQ45" s="123"/>
      <c r="YR45" s="123"/>
      <c r="YS45" s="123"/>
      <c r="YT45" s="123"/>
      <c r="YU45" s="123"/>
      <c r="YV45" s="123"/>
      <c r="YW45" s="123"/>
      <c r="YX45" s="123"/>
      <c r="YY45" s="123"/>
      <c r="YZ45" s="123"/>
      <c r="ZA45" s="123"/>
      <c r="ZB45" s="123"/>
      <c r="ZC45" s="123"/>
      <c r="ZD45" s="123"/>
      <c r="ZE45" s="123"/>
      <c r="ZF45" s="123"/>
      <c r="ZG45" s="123"/>
      <c r="ZH45" s="123"/>
      <c r="ZI45" s="123"/>
      <c r="ZJ45" s="123"/>
      <c r="ZK45" s="123"/>
      <c r="ZL45" s="123"/>
      <c r="ZM45" s="123"/>
      <c r="ZN45" s="123"/>
      <c r="ZO45" s="123"/>
      <c r="ZP45" s="123"/>
      <c r="ZQ45" s="123"/>
      <c r="ZR45" s="123"/>
      <c r="ZS45" s="123"/>
      <c r="ZT45" s="123"/>
      <c r="ZU45" s="123"/>
      <c r="ZV45" s="123"/>
      <c r="ZW45" s="123"/>
      <c r="ZX45" s="123"/>
      <c r="ZY45" s="123"/>
      <c r="ZZ45" s="123"/>
      <c r="AAA45" s="123"/>
      <c r="AAB45" s="123"/>
      <c r="AAC45" s="123"/>
      <c r="AAD45" s="123"/>
      <c r="AAE45" s="123"/>
      <c r="AAF45" s="123"/>
      <c r="AAG45" s="123"/>
      <c r="AAH45" s="123"/>
      <c r="AAI45" s="123"/>
      <c r="AAJ45" s="123"/>
      <c r="AAK45" s="123"/>
      <c r="AAL45" s="123"/>
      <c r="AAM45" s="123"/>
      <c r="AAN45" s="123"/>
      <c r="AAO45" s="123"/>
      <c r="AAP45" s="123"/>
      <c r="AAQ45" s="123"/>
      <c r="AAR45" s="123"/>
      <c r="AAS45" s="123"/>
      <c r="AAT45" s="123"/>
      <c r="AAU45" s="123"/>
      <c r="AAV45" s="123"/>
      <c r="AAW45" s="123"/>
      <c r="AAX45" s="123"/>
      <c r="AAY45" s="123"/>
      <c r="AAZ45" s="123"/>
      <c r="ABA45" s="123"/>
      <c r="ABB45" s="123"/>
      <c r="ABC45" s="123"/>
      <c r="ABD45" s="123"/>
      <c r="ABE45" s="123"/>
      <c r="ABF45" s="123"/>
      <c r="ABG45" s="123"/>
      <c r="ABH45" s="123"/>
      <c r="ABI45" s="123"/>
      <c r="ABJ45" s="123"/>
      <c r="ABK45" s="123"/>
      <c r="ABL45" s="123"/>
      <c r="ABM45" s="123"/>
      <c r="ABN45" s="123"/>
      <c r="ABO45" s="123"/>
      <c r="ABP45" s="123"/>
      <c r="ABQ45" s="123"/>
      <c r="ABR45" s="123"/>
      <c r="ABS45" s="123"/>
      <c r="ABT45" s="123"/>
      <c r="ABU45" s="123"/>
      <c r="ABV45" s="123"/>
      <c r="ABW45" s="123"/>
      <c r="ABX45" s="123"/>
      <c r="ABY45" s="123"/>
      <c r="ABZ45" s="123"/>
      <c r="ACA45" s="123"/>
      <c r="ACB45" s="123"/>
      <c r="ACC45" s="123"/>
      <c r="ACD45" s="123"/>
      <c r="ACE45" s="123"/>
      <c r="ACF45" s="123"/>
      <c r="ACG45" s="123"/>
      <c r="ACH45" s="123"/>
      <c r="ACI45" s="123"/>
      <c r="ACJ45" s="123"/>
      <c r="ACK45" s="123"/>
      <c r="ACL45" s="123"/>
      <c r="ACM45" s="123"/>
      <c r="ACN45" s="123"/>
      <c r="ACO45" s="123"/>
      <c r="ACP45" s="123"/>
      <c r="ACQ45" s="123"/>
      <c r="ACR45" s="123"/>
      <c r="ACS45" s="123"/>
      <c r="ACT45" s="123"/>
      <c r="ACU45" s="123"/>
      <c r="ACV45" s="123"/>
      <c r="ACW45" s="123"/>
      <c r="ACX45" s="123"/>
      <c r="ACY45" s="123"/>
      <c r="ACZ45" s="123"/>
      <c r="ADA45" s="123"/>
      <c r="ADB45" s="123"/>
      <c r="ADC45" s="123"/>
      <c r="ADD45" s="123"/>
      <c r="ADE45" s="123"/>
      <c r="ADF45" s="123"/>
      <c r="ADG45" s="123"/>
      <c r="ADH45" s="123"/>
      <c r="ADI45" s="123"/>
      <c r="ADJ45" s="123"/>
      <c r="ADK45" s="123"/>
      <c r="ADL45" s="123"/>
      <c r="ADM45" s="123"/>
      <c r="ADN45" s="123"/>
      <c r="ADO45" s="123"/>
      <c r="ADP45" s="123"/>
      <c r="ADQ45" s="123"/>
      <c r="ADR45" s="123"/>
      <c r="ADS45" s="123"/>
      <c r="ADT45" s="123"/>
      <c r="ADU45" s="123"/>
      <c r="ADV45" s="123"/>
      <c r="ADW45" s="123"/>
      <c r="ADX45" s="123"/>
      <c r="ADY45" s="123"/>
      <c r="ADZ45" s="123"/>
      <c r="AEA45" s="123"/>
      <c r="AEB45" s="123"/>
      <c r="AEC45" s="123"/>
      <c r="AED45" s="123"/>
      <c r="AEE45" s="123"/>
      <c r="AEF45" s="123"/>
      <c r="AEG45" s="123"/>
      <c r="AEH45" s="123"/>
      <c r="AEI45" s="123"/>
      <c r="AEJ45" s="123"/>
      <c r="AEK45" s="123"/>
      <c r="AEL45" s="123"/>
      <c r="AEM45" s="123"/>
      <c r="AEN45" s="123"/>
      <c r="AEO45" s="123"/>
      <c r="AEP45" s="123"/>
      <c r="AEQ45" s="123"/>
      <c r="AER45" s="123"/>
      <c r="AES45" s="123"/>
      <c r="AET45" s="123"/>
      <c r="AEU45" s="123"/>
      <c r="AEV45" s="123"/>
      <c r="AEW45" s="123"/>
      <c r="AEX45" s="123"/>
      <c r="AEY45" s="123"/>
      <c r="AEZ45" s="123"/>
      <c r="AFA45" s="123"/>
      <c r="AFB45" s="123"/>
      <c r="AFC45" s="123"/>
      <c r="AFD45" s="123"/>
      <c r="AFE45" s="123"/>
      <c r="AFF45" s="123"/>
      <c r="AFG45" s="123"/>
      <c r="AFH45" s="123"/>
      <c r="AFI45" s="123"/>
      <c r="AFJ45" s="123"/>
      <c r="AFK45" s="123"/>
      <c r="AFL45" s="123"/>
      <c r="AFM45" s="123"/>
      <c r="AFN45" s="123"/>
      <c r="AFO45" s="123"/>
      <c r="AFP45" s="123"/>
      <c r="AFQ45" s="123"/>
      <c r="AFR45" s="123"/>
      <c r="AFS45" s="123"/>
      <c r="AFT45" s="123"/>
      <c r="AFU45" s="123"/>
      <c r="AFV45" s="123"/>
      <c r="AFW45" s="123"/>
      <c r="AFX45" s="123"/>
      <c r="AFY45" s="123"/>
      <c r="AFZ45" s="123"/>
      <c r="AGA45" s="123"/>
      <c r="AGB45" s="123"/>
      <c r="AGC45" s="123"/>
      <c r="AGD45" s="123"/>
      <c r="AGE45" s="123"/>
      <c r="AGF45" s="123"/>
      <c r="AGG45" s="123"/>
      <c r="AGH45" s="123"/>
      <c r="AGI45" s="123"/>
      <c r="AGJ45" s="123"/>
      <c r="AGK45" s="123"/>
      <c r="AGL45" s="123"/>
      <c r="AGM45" s="123"/>
      <c r="AGN45" s="123"/>
      <c r="AGO45" s="123"/>
      <c r="AGP45" s="123"/>
      <c r="AGQ45" s="123"/>
      <c r="AGR45" s="123"/>
      <c r="AGS45" s="123"/>
      <c r="AGT45" s="123"/>
      <c r="AGU45" s="123"/>
      <c r="AGV45" s="123"/>
      <c r="AGW45" s="123"/>
      <c r="AGX45" s="123"/>
      <c r="AGY45" s="123"/>
      <c r="AGZ45" s="123"/>
      <c r="AHA45" s="123"/>
      <c r="AHB45" s="123"/>
      <c r="AHC45" s="123"/>
      <c r="AHD45" s="123"/>
      <c r="AHE45" s="123"/>
      <c r="AHF45" s="123"/>
      <c r="AHG45" s="123"/>
      <c r="AHH45" s="123"/>
      <c r="AHI45" s="123"/>
      <c r="AHJ45" s="123"/>
      <c r="AHK45" s="123"/>
      <c r="AHL45" s="123"/>
      <c r="AHM45" s="123"/>
      <c r="AHN45" s="123"/>
      <c r="AHO45" s="123"/>
      <c r="AHP45" s="123"/>
      <c r="AHQ45" s="123"/>
      <c r="AHR45" s="123"/>
      <c r="AHS45" s="123"/>
      <c r="AHT45" s="123"/>
      <c r="AHU45" s="123"/>
      <c r="AHV45" s="123"/>
      <c r="AHW45" s="123"/>
      <c r="AHX45" s="123"/>
      <c r="AHY45" s="123"/>
      <c r="AHZ45" s="123"/>
      <c r="AIA45" s="123"/>
      <c r="AIB45" s="123"/>
      <c r="AIC45" s="123"/>
      <c r="AID45" s="123"/>
      <c r="AIE45" s="123"/>
      <c r="AIF45" s="123"/>
      <c r="AIG45" s="123"/>
      <c r="AIH45" s="123"/>
      <c r="AII45" s="123"/>
      <c r="AIJ45" s="123"/>
      <c r="AIK45" s="123"/>
      <c r="AIL45" s="123"/>
      <c r="AIM45" s="123"/>
      <c r="AIN45" s="123"/>
      <c r="AIO45" s="123"/>
      <c r="AIP45" s="123"/>
      <c r="AIQ45" s="123"/>
      <c r="AIR45" s="123"/>
      <c r="AIS45" s="123"/>
      <c r="AIT45" s="123"/>
      <c r="AIU45" s="123"/>
      <c r="AIV45" s="123"/>
      <c r="AIW45" s="123"/>
      <c r="AIX45" s="123"/>
      <c r="AIY45" s="123"/>
      <c r="AIZ45" s="123"/>
      <c r="AJA45" s="123"/>
      <c r="AJB45" s="123"/>
      <c r="AJC45" s="123"/>
      <c r="AJD45" s="123"/>
      <c r="AJE45" s="123"/>
      <c r="AJF45" s="123"/>
      <c r="AJG45" s="123"/>
      <c r="AJH45" s="123"/>
      <c r="AJI45" s="123"/>
      <c r="AJJ45" s="123"/>
      <c r="AJK45" s="123"/>
      <c r="AJL45" s="123"/>
      <c r="AJM45" s="123"/>
      <c r="AJN45" s="123"/>
      <c r="AJO45" s="123"/>
      <c r="AJP45" s="123"/>
      <c r="AJQ45" s="123"/>
      <c r="AJR45" s="123"/>
      <c r="AJS45" s="123"/>
      <c r="AJT45" s="123"/>
      <c r="AJU45" s="123"/>
      <c r="AJV45" s="123"/>
      <c r="AJW45" s="123"/>
      <c r="AJX45" s="123"/>
      <c r="AJY45" s="123"/>
      <c r="AJZ45" s="123"/>
      <c r="AKA45" s="123"/>
      <c r="AKB45" s="123"/>
      <c r="AKC45" s="123"/>
      <c r="AKD45" s="123"/>
      <c r="AKE45" s="123"/>
      <c r="AKF45" s="123"/>
      <c r="AKG45" s="123"/>
      <c r="AKH45" s="123"/>
      <c r="AKI45" s="123"/>
      <c r="AKJ45" s="123"/>
      <c r="AKK45" s="123"/>
      <c r="AKL45" s="123"/>
      <c r="AKM45" s="123"/>
      <c r="AKN45" s="123"/>
      <c r="AKO45" s="123"/>
      <c r="AKP45" s="123"/>
      <c r="AKQ45" s="123"/>
      <c r="AKR45" s="123"/>
      <c r="AKS45" s="123"/>
      <c r="AKT45" s="123"/>
      <c r="AKU45" s="123"/>
      <c r="AKV45" s="123"/>
      <c r="AKW45" s="123"/>
      <c r="AKX45" s="123"/>
      <c r="AKY45" s="123"/>
      <c r="AKZ45" s="123"/>
      <c r="ALA45" s="123"/>
      <c r="ALB45" s="123"/>
      <c r="ALC45" s="123"/>
      <c r="ALD45" s="123"/>
      <c r="ALE45" s="123"/>
      <c r="ALF45" s="123"/>
      <c r="ALG45" s="123"/>
      <c r="ALH45" s="123"/>
      <c r="ALI45" s="123"/>
      <c r="ALJ45" s="123"/>
      <c r="ALK45" s="123"/>
      <c r="ALL45" s="123"/>
      <c r="ALM45" s="123"/>
      <c r="ALN45" s="123"/>
      <c r="ALO45" s="123"/>
      <c r="ALP45" s="123"/>
      <c r="ALQ45" s="123"/>
      <c r="ALR45" s="123"/>
      <c r="ALS45" s="123"/>
      <c r="ALT45" s="123"/>
      <c r="ALU45" s="123"/>
      <c r="ALV45" s="123"/>
      <c r="ALW45" s="123"/>
      <c r="ALX45" s="123"/>
      <c r="ALY45" s="123"/>
      <c r="ALZ45" s="123"/>
      <c r="AMA45" s="123"/>
      <c r="AMB45" s="123"/>
      <c r="AMC45" s="123"/>
      <c r="AMD45" s="123"/>
      <c r="AME45" s="123"/>
      <c r="AMF45" s="123"/>
      <c r="AMG45" s="123"/>
      <c r="AMH45" s="123"/>
      <c r="AMI45" s="123"/>
      <c r="AMJ45" s="123"/>
      <c r="AMK45" s="123"/>
      <c r="AML45" s="123"/>
      <c r="AMM45" s="123"/>
      <c r="AMN45" s="123"/>
      <c r="AMO45" s="123"/>
      <c r="AMP45" s="123"/>
      <c r="AMQ45" s="123"/>
      <c r="AMR45" s="123"/>
      <c r="AMS45" s="123"/>
      <c r="AMT45" s="123"/>
      <c r="AMU45" s="123"/>
      <c r="AMV45" s="123"/>
      <c r="AMW45" s="123"/>
      <c r="AMX45" s="123"/>
      <c r="AMY45" s="123"/>
      <c r="AMZ45" s="123"/>
      <c r="ANA45" s="123"/>
      <c r="ANB45" s="123"/>
      <c r="ANC45" s="123"/>
      <c r="AND45" s="123"/>
      <c r="ANE45" s="123"/>
      <c r="ANF45" s="123"/>
      <c r="ANG45" s="123"/>
      <c r="ANH45" s="123"/>
      <c r="ANI45" s="123"/>
      <c r="ANJ45" s="123"/>
      <c r="ANK45" s="123"/>
      <c r="ANL45" s="123"/>
      <c r="ANM45" s="123"/>
      <c r="ANN45" s="123"/>
      <c r="ANO45" s="123"/>
      <c r="ANP45" s="123"/>
      <c r="ANQ45" s="123"/>
      <c r="ANR45" s="123"/>
      <c r="ANS45" s="123"/>
      <c r="ANT45" s="123"/>
      <c r="ANU45" s="123"/>
      <c r="ANV45" s="123"/>
      <c r="ANW45" s="123"/>
      <c r="ANX45" s="123"/>
      <c r="ANY45" s="123"/>
      <c r="ANZ45" s="123"/>
      <c r="AOA45" s="123"/>
      <c r="AOB45" s="123"/>
      <c r="AOC45" s="123"/>
      <c r="AOD45" s="123"/>
      <c r="AOE45" s="123"/>
      <c r="AOF45" s="123"/>
      <c r="AOG45" s="123"/>
      <c r="AOH45" s="123"/>
      <c r="AOI45" s="123"/>
      <c r="AOJ45" s="123"/>
      <c r="AOK45" s="123"/>
      <c r="AOL45" s="123"/>
      <c r="AOM45" s="123"/>
      <c r="AON45" s="123"/>
      <c r="AOO45" s="123"/>
      <c r="AOP45" s="123"/>
      <c r="AOQ45" s="123"/>
      <c r="AOR45" s="123"/>
      <c r="AOS45" s="123"/>
      <c r="AOT45" s="123"/>
      <c r="AOU45" s="123"/>
      <c r="AOV45" s="123"/>
      <c r="AOW45" s="123"/>
      <c r="AOX45" s="123"/>
      <c r="AOY45" s="123"/>
      <c r="AOZ45" s="123"/>
      <c r="APA45" s="123"/>
      <c r="APB45" s="123"/>
      <c r="APC45" s="123"/>
      <c r="APD45" s="123"/>
      <c r="APE45" s="123"/>
      <c r="APF45" s="123"/>
      <c r="APG45" s="123"/>
      <c r="APH45" s="123"/>
      <c r="API45" s="123"/>
      <c r="APJ45" s="123"/>
      <c r="APK45" s="123"/>
      <c r="APL45" s="123"/>
      <c r="APM45" s="123"/>
      <c r="APN45" s="123"/>
      <c r="APO45" s="123"/>
      <c r="APP45" s="123"/>
      <c r="APQ45" s="123"/>
      <c r="APR45" s="123"/>
      <c r="APS45" s="123"/>
      <c r="APT45" s="123"/>
      <c r="APU45" s="123"/>
      <c r="APV45" s="123"/>
      <c r="APW45" s="123"/>
      <c r="APX45" s="123"/>
      <c r="APY45" s="123"/>
      <c r="APZ45" s="123"/>
      <c r="AQA45" s="123"/>
      <c r="AQB45" s="123"/>
      <c r="AQC45" s="123"/>
      <c r="AQD45" s="123"/>
      <c r="AQE45" s="123"/>
      <c r="AQF45" s="123"/>
      <c r="AQG45" s="123"/>
      <c r="AQH45" s="123"/>
      <c r="AQI45" s="123"/>
      <c r="AQJ45" s="123"/>
      <c r="AQK45" s="123"/>
      <c r="AQL45" s="123"/>
      <c r="AQM45" s="123"/>
      <c r="AQN45" s="123"/>
      <c r="AQO45" s="123"/>
      <c r="AQP45" s="123"/>
      <c r="AQQ45" s="123"/>
      <c r="AQR45" s="123"/>
      <c r="AQS45" s="123"/>
      <c r="AQT45" s="123"/>
      <c r="AQU45" s="123"/>
      <c r="AQV45" s="123"/>
      <c r="AQW45" s="123"/>
      <c r="AQX45" s="123"/>
      <c r="AQY45" s="123"/>
      <c r="AQZ45" s="123"/>
      <c r="ARA45" s="123"/>
      <c r="ARB45" s="123"/>
      <c r="ARC45" s="123"/>
      <c r="ARD45" s="123"/>
      <c r="ARE45" s="123"/>
      <c r="ARF45" s="123"/>
      <c r="ARG45" s="123"/>
      <c r="ARH45" s="123"/>
      <c r="ARI45" s="123"/>
      <c r="ARJ45" s="123"/>
      <c r="ARK45" s="123"/>
      <c r="ARL45" s="123"/>
      <c r="ARM45" s="123"/>
      <c r="ARN45" s="123"/>
      <c r="ARO45" s="123"/>
      <c r="ARP45" s="123"/>
      <c r="ARQ45" s="123"/>
      <c r="ARR45" s="123"/>
      <c r="ARS45" s="123"/>
      <c r="ART45" s="123"/>
      <c r="ARU45" s="123"/>
      <c r="ARV45" s="123"/>
      <c r="ARW45" s="123"/>
      <c r="ARX45" s="123"/>
      <c r="ARY45" s="123"/>
      <c r="ARZ45" s="123"/>
      <c r="ASA45" s="123"/>
      <c r="ASB45" s="123"/>
      <c r="ASC45" s="123"/>
      <c r="ASD45" s="123"/>
      <c r="ASE45" s="123"/>
      <c r="ASF45" s="123"/>
      <c r="ASG45" s="123"/>
      <c r="ASH45" s="123"/>
      <c r="ASI45" s="123"/>
      <c r="ASJ45" s="123"/>
      <c r="ASK45" s="123"/>
      <c r="ASL45" s="123"/>
      <c r="ASM45" s="123"/>
      <c r="ASN45" s="123"/>
      <c r="ASO45" s="123"/>
      <c r="ASP45" s="123"/>
      <c r="ASQ45" s="123"/>
      <c r="ASR45" s="123"/>
      <c r="ASS45" s="123"/>
      <c r="AST45" s="123"/>
      <c r="ASU45" s="123"/>
      <c r="ASV45" s="123"/>
      <c r="ASW45" s="123"/>
      <c r="ASX45" s="123"/>
      <c r="ASY45" s="123"/>
      <c r="ASZ45" s="123"/>
      <c r="ATA45" s="123"/>
      <c r="ATB45" s="123"/>
      <c r="ATC45" s="123"/>
      <c r="ATD45" s="123"/>
      <c r="ATE45" s="123"/>
      <c r="ATF45" s="123"/>
      <c r="ATG45" s="123"/>
      <c r="ATH45" s="123"/>
      <c r="ATI45" s="123"/>
      <c r="ATJ45" s="123"/>
      <c r="ATK45" s="123"/>
      <c r="ATL45" s="123"/>
      <c r="ATM45" s="123"/>
      <c r="ATN45" s="123"/>
      <c r="ATO45" s="123"/>
      <c r="ATP45" s="123"/>
      <c r="ATQ45" s="123"/>
      <c r="ATR45" s="123"/>
      <c r="ATS45" s="123"/>
      <c r="ATT45" s="123"/>
      <c r="ATU45" s="123"/>
      <c r="ATV45" s="123"/>
      <c r="ATW45" s="123"/>
      <c r="ATX45" s="123"/>
      <c r="ATY45" s="123"/>
      <c r="ATZ45" s="123"/>
      <c r="AUA45" s="123"/>
      <c r="AUB45" s="123"/>
      <c r="AUC45" s="123"/>
      <c r="AUD45" s="123"/>
      <c r="AUE45" s="123"/>
      <c r="AUF45" s="123"/>
      <c r="AUG45" s="123"/>
      <c r="AUH45" s="123"/>
      <c r="AUI45" s="123"/>
      <c r="AUJ45" s="123"/>
      <c r="AUK45" s="123"/>
      <c r="AUL45" s="123"/>
      <c r="AUM45" s="123"/>
      <c r="AUN45" s="123"/>
      <c r="AUO45" s="123"/>
      <c r="AUP45" s="123"/>
      <c r="AUQ45" s="123"/>
      <c r="AUR45" s="123"/>
      <c r="AUS45" s="123"/>
      <c r="AUT45" s="123"/>
      <c r="AUU45" s="123"/>
      <c r="AUV45" s="123"/>
      <c r="AUW45" s="123"/>
      <c r="AUX45" s="123"/>
      <c r="AUY45" s="123"/>
      <c r="AUZ45" s="123"/>
      <c r="AVA45" s="123"/>
      <c r="AVB45" s="123"/>
      <c r="AVC45" s="123"/>
      <c r="AVD45" s="123"/>
      <c r="AVE45" s="123"/>
      <c r="AVF45" s="123"/>
      <c r="AVG45" s="123"/>
      <c r="AVH45" s="123"/>
      <c r="AVI45" s="123"/>
      <c r="AVJ45" s="123"/>
      <c r="AVK45" s="123"/>
      <c r="AVL45" s="123"/>
      <c r="AVM45" s="123"/>
      <c r="AVN45" s="123"/>
      <c r="AVO45" s="123"/>
      <c r="AVP45" s="123"/>
      <c r="AVQ45" s="123"/>
      <c r="AVR45" s="123"/>
      <c r="AVS45" s="123"/>
      <c r="AVT45" s="123"/>
      <c r="AVU45" s="123"/>
      <c r="AVV45" s="123"/>
      <c r="AVW45" s="123"/>
      <c r="AVX45" s="123"/>
      <c r="AVY45" s="123"/>
      <c r="AVZ45" s="123"/>
      <c r="AWA45" s="123"/>
      <c r="AWB45" s="123"/>
      <c r="AWC45" s="123"/>
      <c r="AWD45" s="123"/>
      <c r="AWE45" s="123"/>
      <c r="AWF45" s="123"/>
      <c r="AWG45" s="123"/>
      <c r="AWH45" s="123"/>
      <c r="AWI45" s="123"/>
      <c r="AWJ45" s="123"/>
      <c r="AWK45" s="123"/>
      <c r="AWL45" s="123"/>
      <c r="AWM45" s="123"/>
      <c r="AWN45" s="123"/>
      <c r="AWO45" s="123"/>
      <c r="AWP45" s="123"/>
      <c r="AWQ45" s="123"/>
      <c r="AWR45" s="123"/>
      <c r="AWS45" s="123"/>
      <c r="AWT45" s="123"/>
      <c r="AWU45" s="123"/>
      <c r="AWV45" s="123"/>
      <c r="AWW45" s="123"/>
      <c r="AWX45" s="123"/>
      <c r="AWY45" s="123"/>
      <c r="AWZ45" s="123"/>
      <c r="AXA45" s="123"/>
      <c r="AXB45" s="123"/>
      <c r="AXC45" s="123"/>
      <c r="AXD45" s="123"/>
      <c r="AXE45" s="123"/>
      <c r="AXF45" s="123"/>
      <c r="AXG45" s="123"/>
      <c r="AXH45" s="123"/>
      <c r="AXI45" s="123"/>
      <c r="AXJ45" s="123"/>
      <c r="AXK45" s="123"/>
      <c r="AXL45" s="123"/>
      <c r="AXM45" s="123"/>
      <c r="AXN45" s="123"/>
      <c r="AXO45" s="123"/>
      <c r="AXP45" s="123"/>
      <c r="AXQ45" s="123"/>
      <c r="AXR45" s="123"/>
      <c r="AXS45" s="123"/>
      <c r="AXT45" s="123"/>
      <c r="AXU45" s="123"/>
      <c r="AXV45" s="123"/>
      <c r="AXW45" s="123"/>
      <c r="AXX45" s="123"/>
      <c r="AXY45" s="123"/>
      <c r="AXZ45" s="123"/>
      <c r="AYA45" s="123"/>
      <c r="AYB45" s="123"/>
      <c r="AYC45" s="123"/>
      <c r="AYD45" s="123"/>
      <c r="AYE45" s="123"/>
      <c r="AYF45" s="123"/>
      <c r="AYG45" s="123"/>
      <c r="AYH45" s="123"/>
      <c r="AYI45" s="123"/>
      <c r="AYJ45" s="123"/>
      <c r="AYK45" s="123"/>
      <c r="AYL45" s="123"/>
      <c r="AYM45" s="123"/>
      <c r="AYN45" s="123"/>
      <c r="AYO45" s="123"/>
      <c r="AYP45" s="123"/>
      <c r="AYQ45" s="123"/>
      <c r="AYR45" s="123"/>
      <c r="AYS45" s="123"/>
      <c r="AYT45" s="123"/>
      <c r="AYU45" s="123"/>
      <c r="AYV45" s="123"/>
      <c r="AYW45" s="123"/>
      <c r="AYX45" s="123"/>
      <c r="AYY45" s="123"/>
      <c r="AYZ45" s="123"/>
      <c r="AZA45" s="123"/>
      <c r="AZB45" s="123"/>
      <c r="AZC45" s="123"/>
      <c r="AZD45" s="123"/>
      <c r="AZE45" s="123"/>
      <c r="AZF45" s="123"/>
      <c r="AZG45" s="123"/>
      <c r="AZH45" s="123"/>
      <c r="AZI45" s="123"/>
      <c r="AZJ45" s="123"/>
      <c r="AZK45" s="123"/>
      <c r="AZL45" s="123"/>
      <c r="AZM45" s="123"/>
      <c r="AZN45" s="123"/>
      <c r="AZO45" s="123"/>
      <c r="AZP45" s="123"/>
      <c r="AZQ45" s="123"/>
      <c r="AZR45" s="123"/>
      <c r="AZS45" s="123"/>
      <c r="AZT45" s="123"/>
      <c r="AZU45" s="123"/>
      <c r="AZV45" s="123"/>
      <c r="AZW45" s="123"/>
      <c r="AZX45" s="123"/>
      <c r="AZY45" s="123"/>
      <c r="AZZ45" s="123"/>
      <c r="BAA45" s="123"/>
      <c r="BAB45" s="123"/>
      <c r="BAC45" s="123"/>
      <c r="BAD45" s="123"/>
      <c r="BAE45" s="123"/>
      <c r="BAF45" s="123"/>
      <c r="BAG45" s="123"/>
      <c r="BAH45" s="123"/>
      <c r="BAI45" s="123"/>
      <c r="BAJ45" s="123"/>
      <c r="BAK45" s="123"/>
      <c r="BAL45" s="123"/>
      <c r="BAM45" s="123"/>
      <c r="BAN45" s="123"/>
      <c r="BAO45" s="123"/>
      <c r="BAP45" s="123"/>
      <c r="BAQ45" s="123"/>
      <c r="BAR45" s="123"/>
      <c r="BAS45" s="123"/>
      <c r="BAT45" s="123"/>
      <c r="BAU45" s="123"/>
      <c r="BAV45" s="123"/>
      <c r="BAW45" s="123"/>
      <c r="BAX45" s="123"/>
      <c r="BAY45" s="123"/>
      <c r="BAZ45" s="123"/>
      <c r="BBA45" s="123"/>
      <c r="BBB45" s="123"/>
      <c r="BBC45" s="123"/>
      <c r="BBD45" s="123"/>
      <c r="BBE45" s="123"/>
      <c r="BBF45" s="123"/>
      <c r="BBG45" s="123"/>
      <c r="BBH45" s="123"/>
      <c r="BBI45" s="123"/>
      <c r="BBJ45" s="123"/>
      <c r="BBK45" s="123"/>
      <c r="BBL45" s="123"/>
      <c r="BBM45" s="123"/>
      <c r="BBN45" s="123"/>
      <c r="BBO45" s="123"/>
      <c r="BBP45" s="123"/>
      <c r="BBQ45" s="123"/>
      <c r="BBR45" s="123"/>
      <c r="BBS45" s="123"/>
      <c r="BBT45" s="123"/>
      <c r="BBU45" s="123"/>
      <c r="BBV45" s="123"/>
      <c r="BBW45" s="123"/>
      <c r="BBX45" s="123"/>
      <c r="BBY45" s="123"/>
      <c r="BBZ45" s="123"/>
      <c r="BCA45" s="123"/>
      <c r="BCB45" s="123"/>
      <c r="BCC45" s="123"/>
      <c r="BCD45" s="123"/>
      <c r="BCE45" s="123"/>
      <c r="BCF45" s="123"/>
      <c r="BCG45" s="123"/>
      <c r="BCH45" s="123"/>
      <c r="BCI45" s="123"/>
      <c r="BCJ45" s="123"/>
      <c r="BCK45" s="123"/>
      <c r="BCL45" s="123"/>
      <c r="BCM45" s="123"/>
      <c r="BCN45" s="123"/>
      <c r="BCO45" s="123"/>
      <c r="BCP45" s="123"/>
      <c r="BCQ45" s="123"/>
      <c r="BCR45" s="123"/>
      <c r="BCS45" s="123"/>
      <c r="BCT45" s="123"/>
      <c r="BCU45" s="123"/>
      <c r="BCV45" s="123"/>
      <c r="BCW45" s="123"/>
      <c r="BCX45" s="123"/>
      <c r="BCY45" s="123"/>
      <c r="BCZ45" s="123"/>
      <c r="BDA45" s="123"/>
      <c r="BDB45" s="123"/>
      <c r="BDC45" s="123"/>
      <c r="BDD45" s="123"/>
      <c r="BDE45" s="123"/>
      <c r="BDF45" s="123"/>
      <c r="BDG45" s="123"/>
      <c r="BDH45" s="123"/>
      <c r="BDI45" s="123"/>
      <c r="BDJ45" s="123"/>
      <c r="BDK45" s="123"/>
      <c r="BDL45" s="123"/>
      <c r="BDM45" s="123"/>
      <c r="BDN45" s="123"/>
      <c r="BDO45" s="123"/>
      <c r="BDP45" s="123"/>
      <c r="BDQ45" s="123"/>
      <c r="BDR45" s="123"/>
      <c r="BDS45" s="123"/>
      <c r="BDT45" s="123"/>
      <c r="BDU45" s="123"/>
      <c r="BDV45" s="123"/>
      <c r="BDW45" s="123"/>
      <c r="BDX45" s="123"/>
      <c r="BDY45" s="123"/>
      <c r="BDZ45" s="123"/>
      <c r="BEA45" s="123"/>
      <c r="BEB45" s="123"/>
      <c r="BEC45" s="123"/>
      <c r="BED45" s="123"/>
      <c r="BEE45" s="123"/>
      <c r="BEF45" s="123"/>
      <c r="BEG45" s="123"/>
      <c r="BEH45" s="123"/>
      <c r="BEI45" s="123"/>
      <c r="BEJ45" s="123"/>
      <c r="BEK45" s="123"/>
      <c r="BEL45" s="123"/>
      <c r="BEM45" s="123"/>
      <c r="BEN45" s="123"/>
      <c r="BEO45" s="123"/>
      <c r="BEP45" s="123"/>
      <c r="BEQ45" s="123"/>
      <c r="BER45" s="123"/>
      <c r="BES45" s="123"/>
      <c r="BET45" s="123"/>
      <c r="BEU45" s="123"/>
      <c r="BEV45" s="123"/>
      <c r="BEW45" s="123"/>
      <c r="BEX45" s="123"/>
      <c r="BEY45" s="123"/>
      <c r="BEZ45" s="123"/>
      <c r="BFA45" s="123"/>
      <c r="BFB45" s="123"/>
      <c r="BFC45" s="123"/>
      <c r="BFD45" s="123"/>
      <c r="BFE45" s="123"/>
      <c r="BFF45" s="123"/>
      <c r="BFG45" s="123"/>
      <c r="BFH45" s="123"/>
      <c r="BFI45" s="123"/>
      <c r="BFJ45" s="123"/>
      <c r="BFK45" s="123"/>
      <c r="BFL45" s="123"/>
      <c r="BFM45" s="123"/>
      <c r="BFN45" s="123"/>
      <c r="BFO45" s="123"/>
      <c r="BFP45" s="123"/>
      <c r="BFQ45" s="123"/>
      <c r="BFR45" s="123"/>
      <c r="BFS45" s="123"/>
      <c r="BFT45" s="123"/>
      <c r="BFU45" s="123"/>
      <c r="BFV45" s="123"/>
      <c r="BFW45" s="123"/>
      <c r="BFX45" s="123"/>
      <c r="BFY45" s="123"/>
      <c r="BFZ45" s="123"/>
      <c r="BGA45" s="123"/>
      <c r="BGB45" s="123"/>
      <c r="BGC45" s="123"/>
      <c r="BGD45" s="123"/>
      <c r="BGE45" s="123"/>
      <c r="BGF45" s="123"/>
      <c r="BGG45" s="123"/>
      <c r="BGH45" s="123"/>
      <c r="BGI45" s="123"/>
      <c r="BGJ45" s="123"/>
      <c r="BGK45" s="123"/>
      <c r="BGL45" s="123"/>
      <c r="BGM45" s="123"/>
      <c r="BGN45" s="123"/>
      <c r="BGO45" s="123"/>
      <c r="BGP45" s="123"/>
      <c r="BGQ45" s="123"/>
      <c r="BGR45" s="123"/>
      <c r="BGS45" s="123"/>
      <c r="BGT45" s="123"/>
      <c r="BGU45" s="123"/>
      <c r="BGV45" s="123"/>
      <c r="BGW45" s="123"/>
      <c r="BGX45" s="123"/>
      <c r="BGY45" s="123"/>
      <c r="BGZ45" s="123"/>
      <c r="BHA45" s="123"/>
      <c r="BHB45" s="123"/>
      <c r="BHC45" s="123"/>
      <c r="BHD45" s="123"/>
      <c r="BHE45" s="123"/>
      <c r="BHF45" s="123"/>
      <c r="BHG45" s="123"/>
      <c r="BHH45" s="123"/>
      <c r="BHI45" s="123"/>
      <c r="BHJ45" s="123"/>
      <c r="BHK45" s="123"/>
      <c r="BHL45" s="123"/>
      <c r="BHM45" s="123"/>
      <c r="BHN45" s="123"/>
      <c r="BHO45" s="123"/>
      <c r="BHP45" s="123"/>
      <c r="BHQ45" s="123"/>
      <c r="BHR45" s="123"/>
      <c r="BHS45" s="123"/>
      <c r="BHT45" s="123"/>
      <c r="BHU45" s="123"/>
      <c r="BHV45" s="123"/>
      <c r="BHW45" s="123"/>
      <c r="BHX45" s="123"/>
      <c r="BHY45" s="123"/>
      <c r="BHZ45" s="123"/>
      <c r="BIA45" s="123"/>
      <c r="BIB45" s="123"/>
      <c r="BIC45" s="123"/>
      <c r="BID45" s="123"/>
      <c r="BIE45" s="123"/>
      <c r="BIF45" s="123"/>
      <c r="BIG45" s="123"/>
      <c r="BIH45" s="123"/>
      <c r="BII45" s="123"/>
      <c r="BIJ45" s="123"/>
      <c r="BIK45" s="123"/>
      <c r="BIL45" s="123"/>
      <c r="BIM45" s="123"/>
      <c r="BIN45" s="123"/>
      <c r="BIO45" s="123"/>
      <c r="BIP45" s="123"/>
      <c r="BIQ45" s="123"/>
      <c r="BIR45" s="123"/>
      <c r="BIS45" s="123"/>
      <c r="BIT45" s="123"/>
      <c r="BIU45" s="123"/>
      <c r="BIV45" s="123"/>
      <c r="BIW45" s="123"/>
      <c r="BIX45" s="123"/>
      <c r="BIY45" s="123"/>
      <c r="BIZ45" s="123"/>
      <c r="BJA45" s="123"/>
      <c r="BJB45" s="123"/>
      <c r="BJC45" s="123"/>
      <c r="BJD45" s="123"/>
      <c r="BJE45" s="123"/>
      <c r="BJF45" s="123"/>
      <c r="BJG45" s="123"/>
      <c r="BJH45" s="123"/>
      <c r="BJI45" s="123"/>
      <c r="BJJ45" s="123"/>
      <c r="BJK45" s="123"/>
      <c r="BJL45" s="123"/>
      <c r="BJM45" s="123"/>
      <c r="BJN45" s="123"/>
      <c r="BJO45" s="123"/>
      <c r="BJP45" s="123"/>
      <c r="BJQ45" s="123"/>
      <c r="BJR45" s="123"/>
      <c r="BJS45" s="123"/>
      <c r="BJT45" s="123"/>
      <c r="BJU45" s="123"/>
      <c r="BJV45" s="123"/>
      <c r="BJW45" s="123"/>
      <c r="BJX45" s="123"/>
      <c r="BJY45" s="123"/>
      <c r="BJZ45" s="123"/>
      <c r="BKA45" s="123"/>
      <c r="BKB45" s="123"/>
      <c r="BKC45" s="123"/>
      <c r="BKD45" s="123"/>
      <c r="BKE45" s="123"/>
      <c r="BKF45" s="123"/>
      <c r="BKG45" s="123"/>
      <c r="BKH45" s="123"/>
      <c r="BKI45" s="123"/>
      <c r="BKJ45" s="123"/>
      <c r="BKK45" s="123"/>
      <c r="BKL45" s="123"/>
      <c r="BKM45" s="123"/>
      <c r="BKN45" s="123"/>
      <c r="BKO45" s="123"/>
      <c r="BKP45" s="123"/>
      <c r="BKQ45" s="123"/>
      <c r="BKR45" s="123"/>
      <c r="BKS45" s="123"/>
      <c r="BKT45" s="123"/>
      <c r="BKU45" s="123"/>
      <c r="BKV45" s="123"/>
      <c r="BKW45" s="123"/>
      <c r="BKX45" s="123"/>
      <c r="BKY45" s="123"/>
      <c r="BKZ45" s="123"/>
      <c r="BLA45" s="123"/>
      <c r="BLB45" s="123"/>
      <c r="BLC45" s="123"/>
      <c r="BLD45" s="123"/>
      <c r="BLE45" s="123"/>
      <c r="BLF45" s="123"/>
      <c r="BLG45" s="123"/>
      <c r="BLH45" s="123"/>
      <c r="BLI45" s="123"/>
      <c r="BLJ45" s="123"/>
      <c r="BLK45" s="123"/>
      <c r="BLL45" s="123"/>
      <c r="BLM45" s="123"/>
      <c r="BLN45" s="123"/>
      <c r="BLO45" s="123"/>
      <c r="BLP45" s="123"/>
      <c r="BLQ45" s="123"/>
      <c r="BLR45" s="123"/>
      <c r="BLS45" s="123"/>
      <c r="BLT45" s="123"/>
      <c r="BLU45" s="123"/>
      <c r="BLV45" s="123"/>
      <c r="BLW45" s="123"/>
      <c r="BLX45" s="123"/>
      <c r="BLY45" s="123"/>
      <c r="BLZ45" s="123"/>
      <c r="BMA45" s="123"/>
      <c r="BMB45" s="123"/>
      <c r="BMC45" s="123"/>
      <c r="BMD45" s="123"/>
      <c r="BME45" s="123"/>
      <c r="BMF45" s="123"/>
      <c r="BMG45" s="123"/>
      <c r="BMH45" s="123"/>
      <c r="BMI45" s="123"/>
      <c r="BMJ45" s="123"/>
      <c r="BMK45" s="123"/>
      <c r="BML45" s="123"/>
      <c r="BMM45" s="123"/>
      <c r="BMN45" s="123"/>
      <c r="BMO45" s="123"/>
      <c r="BMP45" s="123"/>
      <c r="BMQ45" s="123"/>
      <c r="BMR45" s="123"/>
      <c r="BMS45" s="123"/>
      <c r="BMT45" s="123"/>
      <c r="BMU45" s="123"/>
      <c r="BMV45" s="123"/>
      <c r="BMW45" s="123"/>
      <c r="BMX45" s="123"/>
      <c r="BMY45" s="123"/>
      <c r="BMZ45" s="123"/>
      <c r="BNA45" s="123"/>
      <c r="BNB45" s="123"/>
      <c r="BNC45" s="123"/>
      <c r="BND45" s="123"/>
      <c r="BNE45" s="123"/>
      <c r="BNF45" s="123"/>
      <c r="BNG45" s="123"/>
      <c r="BNH45" s="123"/>
      <c r="BNI45" s="123"/>
      <c r="BNJ45" s="123"/>
      <c r="BNK45" s="123"/>
      <c r="BNL45" s="123"/>
      <c r="BNM45" s="123"/>
      <c r="BNN45" s="123"/>
      <c r="BNO45" s="123"/>
      <c r="BNP45" s="123"/>
      <c r="BNQ45" s="123"/>
      <c r="BNR45" s="123"/>
      <c r="BNS45" s="123"/>
      <c r="BNT45" s="123"/>
      <c r="BNU45" s="123"/>
      <c r="BNV45" s="123"/>
      <c r="BNW45" s="123"/>
      <c r="BNX45" s="123"/>
      <c r="BNY45" s="123"/>
      <c r="BNZ45" s="123"/>
      <c r="BOA45" s="123"/>
      <c r="BOB45" s="123"/>
      <c r="BOC45" s="123"/>
      <c r="BOD45" s="123"/>
      <c r="BOE45" s="123"/>
      <c r="BOF45" s="123"/>
      <c r="BOG45" s="123"/>
      <c r="BOH45" s="123"/>
      <c r="BOI45" s="123"/>
      <c r="BOJ45" s="123"/>
      <c r="BOK45" s="123"/>
      <c r="BOL45" s="123"/>
      <c r="BOM45" s="123"/>
      <c r="BON45" s="123"/>
      <c r="BOO45" s="123"/>
      <c r="BOP45" s="123"/>
      <c r="BOQ45" s="123"/>
      <c r="BOR45" s="123"/>
      <c r="BOS45" s="123"/>
      <c r="BOT45" s="123"/>
      <c r="BOU45" s="123"/>
      <c r="BOV45" s="123"/>
      <c r="BOW45" s="123"/>
      <c r="BOX45" s="123"/>
      <c r="BOY45" s="123"/>
      <c r="BOZ45" s="123"/>
      <c r="BPA45" s="123"/>
      <c r="BPB45" s="123"/>
      <c r="BPC45" s="123"/>
      <c r="BPD45" s="123"/>
      <c r="BPE45" s="123"/>
      <c r="BPF45" s="123"/>
      <c r="BPG45" s="123"/>
      <c r="BPH45" s="123"/>
      <c r="BPI45" s="123"/>
      <c r="BPJ45" s="123"/>
      <c r="BPK45" s="123"/>
      <c r="BPL45" s="123"/>
      <c r="BPM45" s="123"/>
      <c r="BPN45" s="123"/>
      <c r="BPO45" s="123"/>
      <c r="BPP45" s="123"/>
      <c r="BPQ45" s="123"/>
      <c r="BPR45" s="123"/>
      <c r="BPS45" s="123"/>
      <c r="BPT45" s="123"/>
      <c r="BPU45" s="123"/>
      <c r="BPV45" s="123"/>
      <c r="BPW45" s="123"/>
      <c r="BPX45" s="123"/>
      <c r="BPY45" s="123"/>
      <c r="BPZ45" s="123"/>
      <c r="BQA45" s="123"/>
      <c r="BQB45" s="123"/>
      <c r="BQC45" s="123"/>
      <c r="BQD45" s="123"/>
      <c r="BQE45" s="123"/>
      <c r="BQF45" s="123"/>
      <c r="BQG45" s="123"/>
      <c r="BQH45" s="123"/>
      <c r="BQI45" s="123"/>
      <c r="BQJ45" s="123"/>
      <c r="BQK45" s="123"/>
      <c r="BQL45" s="123"/>
      <c r="BQM45" s="123"/>
      <c r="BQN45" s="123"/>
      <c r="BQO45" s="123"/>
      <c r="BQP45" s="123"/>
      <c r="BQQ45" s="123"/>
      <c r="BQR45" s="123"/>
      <c r="BQS45" s="123"/>
      <c r="BQT45" s="123"/>
      <c r="BQU45" s="123"/>
      <c r="BQV45" s="123"/>
      <c r="BQW45" s="123"/>
      <c r="BQX45" s="123"/>
      <c r="BQY45" s="123"/>
      <c r="BQZ45" s="123"/>
      <c r="BRA45" s="123"/>
      <c r="BRB45" s="123"/>
      <c r="BRC45" s="123"/>
      <c r="BRD45" s="123"/>
      <c r="BRE45" s="123"/>
      <c r="BRF45" s="123"/>
      <c r="BRG45" s="123"/>
      <c r="BRH45" s="123"/>
      <c r="BRI45" s="123"/>
      <c r="BRJ45" s="123"/>
      <c r="BRK45" s="123"/>
      <c r="BRL45" s="123"/>
      <c r="BRM45" s="123"/>
      <c r="BRN45" s="123"/>
      <c r="BRO45" s="123"/>
      <c r="BRP45" s="123"/>
      <c r="BRQ45" s="123"/>
      <c r="BRR45" s="123"/>
      <c r="BRS45" s="123"/>
      <c r="BRT45" s="123"/>
      <c r="BRU45" s="123"/>
      <c r="BRV45" s="123"/>
      <c r="BRW45" s="123"/>
      <c r="BRX45" s="123"/>
      <c r="BRY45" s="123"/>
      <c r="BRZ45" s="123"/>
      <c r="BSA45" s="123"/>
      <c r="BSB45" s="123"/>
      <c r="BSC45" s="123"/>
      <c r="BSD45" s="123"/>
      <c r="BSE45" s="123"/>
      <c r="BSF45" s="123"/>
      <c r="BSG45" s="123"/>
      <c r="BSH45" s="123"/>
      <c r="BSI45" s="123"/>
      <c r="BSJ45" s="123"/>
      <c r="BSK45" s="123"/>
      <c r="BSL45" s="123"/>
      <c r="BSM45" s="123"/>
      <c r="BSN45" s="123"/>
      <c r="BSO45" s="123"/>
      <c r="BSP45" s="123"/>
      <c r="BSQ45" s="123"/>
      <c r="BSR45" s="123"/>
      <c r="BSS45" s="123"/>
      <c r="BST45" s="123"/>
      <c r="BSU45" s="123"/>
      <c r="BSV45" s="123"/>
      <c r="BSW45" s="123"/>
      <c r="BSX45" s="123"/>
      <c r="BSY45" s="123"/>
      <c r="BSZ45" s="123"/>
      <c r="BTA45" s="123"/>
      <c r="BTB45" s="123"/>
      <c r="BTC45" s="123"/>
      <c r="BTD45" s="123"/>
      <c r="BTE45" s="123"/>
      <c r="BTF45" s="123"/>
      <c r="BTG45" s="123"/>
      <c r="BTH45" s="123"/>
      <c r="BTI45" s="123"/>
      <c r="BTJ45" s="123"/>
      <c r="BTK45" s="123"/>
      <c r="BTL45" s="123"/>
      <c r="BTM45" s="123"/>
      <c r="BTN45" s="123"/>
      <c r="BTO45" s="123"/>
      <c r="BTP45" s="123"/>
      <c r="BTQ45" s="123"/>
      <c r="BTR45" s="123"/>
      <c r="BTS45" s="123"/>
      <c r="BTT45" s="123"/>
      <c r="BTU45" s="123"/>
      <c r="BTV45" s="123"/>
      <c r="BTW45" s="123"/>
      <c r="BTX45" s="123"/>
      <c r="BTY45" s="123"/>
      <c r="BTZ45" s="123"/>
      <c r="BUA45" s="123"/>
      <c r="BUB45" s="123"/>
      <c r="BUC45" s="123"/>
      <c r="BUD45" s="123"/>
      <c r="BUE45" s="123"/>
      <c r="BUF45" s="123"/>
      <c r="BUG45" s="123"/>
      <c r="BUH45" s="123"/>
      <c r="BUI45" s="123"/>
      <c r="BUJ45" s="123"/>
      <c r="BUK45" s="123"/>
      <c r="BUL45" s="123"/>
      <c r="BUM45" s="123"/>
      <c r="BUN45" s="123"/>
      <c r="BUO45" s="123"/>
      <c r="BUP45" s="123"/>
      <c r="BUQ45" s="123"/>
    </row>
    <row r="46" spans="1:1915" s="154" customFormat="1" x14ac:dyDescent="0.2">
      <c r="A46" s="142" t="s">
        <v>1400</v>
      </c>
      <c r="B46" s="142" t="s">
        <v>1401</v>
      </c>
      <c r="C46" s="143">
        <v>4.3099999999999996</v>
      </c>
      <c r="D46" s="144">
        <v>1.4742299999999999</v>
      </c>
      <c r="E46" s="144">
        <v>1.4742299999999999</v>
      </c>
      <c r="F46" s="143">
        <v>1</v>
      </c>
      <c r="G46" s="144">
        <f t="shared" si="0"/>
        <v>1.4742299999999999</v>
      </c>
      <c r="H46" s="143">
        <v>1.75</v>
      </c>
      <c r="I46" s="144">
        <f t="shared" si="1"/>
        <v>2.5798999999999999</v>
      </c>
      <c r="J46" s="145" t="s">
        <v>1268</v>
      </c>
      <c r="K46" s="142" t="s">
        <v>1270</v>
      </c>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123"/>
      <c r="BU46" s="123"/>
      <c r="BV46" s="123"/>
      <c r="BW46" s="123"/>
      <c r="BX46" s="123"/>
      <c r="BY46" s="123"/>
      <c r="BZ46" s="123"/>
      <c r="CA46" s="123"/>
      <c r="CB46" s="123"/>
      <c r="CC46" s="123"/>
      <c r="CD46" s="123"/>
      <c r="CE46" s="123"/>
      <c r="CF46" s="123"/>
      <c r="CG46" s="123"/>
      <c r="CH46" s="123"/>
      <c r="CI46" s="123"/>
      <c r="CJ46" s="123"/>
      <c r="CK46" s="123"/>
      <c r="CL46" s="123"/>
      <c r="CM46" s="123"/>
      <c r="CN46" s="123"/>
      <c r="CO46" s="123"/>
      <c r="CP46" s="123"/>
      <c r="CQ46" s="123"/>
      <c r="CR46" s="123"/>
      <c r="CS46" s="123"/>
      <c r="CT46" s="123"/>
      <c r="CU46" s="123"/>
      <c r="CV46" s="123"/>
      <c r="CW46" s="123"/>
      <c r="CX46" s="123"/>
      <c r="CY46" s="123"/>
      <c r="CZ46" s="123"/>
      <c r="DA46" s="123"/>
      <c r="DB46" s="123"/>
      <c r="DC46" s="123"/>
      <c r="DD46" s="123"/>
      <c r="DE46" s="123"/>
      <c r="DF46" s="123"/>
      <c r="DG46" s="123"/>
      <c r="DH46" s="123"/>
      <c r="DI46" s="123"/>
      <c r="DJ46" s="123"/>
      <c r="DK46" s="123"/>
      <c r="DL46" s="123"/>
      <c r="DM46" s="123"/>
      <c r="DN46" s="123"/>
      <c r="DO46" s="123"/>
      <c r="DP46" s="123"/>
      <c r="DQ46" s="123"/>
      <c r="DR46" s="123"/>
      <c r="DS46" s="123"/>
      <c r="DT46" s="123"/>
      <c r="DU46" s="123"/>
      <c r="DV46" s="123"/>
      <c r="DW46" s="123"/>
      <c r="DX46" s="123"/>
      <c r="DY46" s="123"/>
      <c r="DZ46" s="123"/>
      <c r="EA46" s="123"/>
      <c r="EB46" s="123"/>
      <c r="EC46" s="123"/>
      <c r="ED46" s="123"/>
      <c r="EE46" s="123"/>
      <c r="EF46" s="123"/>
      <c r="EG46" s="123"/>
      <c r="EH46" s="123"/>
      <c r="EI46" s="123"/>
      <c r="EJ46" s="123"/>
      <c r="EK46" s="123"/>
      <c r="EL46" s="123"/>
      <c r="EM46" s="123"/>
      <c r="EN46" s="123"/>
      <c r="EO46" s="123"/>
      <c r="EP46" s="123"/>
      <c r="EQ46" s="123"/>
      <c r="ER46" s="123"/>
      <c r="ES46" s="123"/>
      <c r="ET46" s="123"/>
      <c r="EU46" s="123"/>
      <c r="EV46" s="123"/>
      <c r="EW46" s="123"/>
      <c r="EX46" s="123"/>
      <c r="EY46" s="123"/>
      <c r="EZ46" s="123"/>
      <c r="FA46" s="123"/>
      <c r="FB46" s="123"/>
      <c r="FC46" s="123"/>
      <c r="FD46" s="123"/>
      <c r="FE46" s="123"/>
      <c r="FF46" s="123"/>
      <c r="FG46" s="123"/>
      <c r="FH46" s="123"/>
      <c r="FI46" s="123"/>
      <c r="FJ46" s="123"/>
      <c r="FK46" s="123"/>
      <c r="FL46" s="123"/>
      <c r="FM46" s="123"/>
      <c r="FN46" s="123"/>
      <c r="FO46" s="123"/>
      <c r="FP46" s="123"/>
      <c r="FQ46" s="123"/>
      <c r="FR46" s="123"/>
      <c r="FS46" s="123"/>
      <c r="FT46" s="123"/>
      <c r="FU46" s="123"/>
      <c r="FV46" s="123"/>
      <c r="FW46" s="123"/>
      <c r="FX46" s="123"/>
      <c r="FY46" s="123"/>
      <c r="FZ46" s="123"/>
      <c r="GA46" s="123"/>
      <c r="GB46" s="123"/>
      <c r="GC46" s="123"/>
      <c r="GD46" s="123"/>
      <c r="GE46" s="123"/>
      <c r="GF46" s="123"/>
      <c r="GG46" s="123"/>
      <c r="GH46" s="123"/>
      <c r="GI46" s="123"/>
      <c r="GJ46" s="123"/>
      <c r="GK46" s="123"/>
      <c r="GL46" s="123"/>
      <c r="GM46" s="123"/>
      <c r="GN46" s="123"/>
      <c r="GO46" s="123"/>
      <c r="GP46" s="123"/>
      <c r="GQ46" s="123"/>
      <c r="GR46" s="123"/>
      <c r="GS46" s="123"/>
      <c r="GT46" s="123"/>
      <c r="GU46" s="123"/>
      <c r="GV46" s="123"/>
      <c r="GW46" s="123"/>
      <c r="GX46" s="123"/>
      <c r="GY46" s="123"/>
      <c r="GZ46" s="123"/>
      <c r="HA46" s="123"/>
      <c r="HB46" s="123"/>
      <c r="HC46" s="123"/>
      <c r="HD46" s="123"/>
      <c r="HE46" s="123"/>
      <c r="HF46" s="123"/>
      <c r="HG46" s="123"/>
      <c r="HH46" s="123"/>
      <c r="HI46" s="123"/>
      <c r="HJ46" s="123"/>
      <c r="HK46" s="123"/>
      <c r="HL46" s="123"/>
      <c r="HM46" s="123"/>
      <c r="HN46" s="123"/>
      <c r="HO46" s="123"/>
      <c r="HP46" s="123"/>
      <c r="HQ46" s="123"/>
      <c r="HR46" s="123"/>
      <c r="HS46" s="123"/>
      <c r="HT46" s="123"/>
      <c r="HU46" s="123"/>
      <c r="HV46" s="123"/>
      <c r="HW46" s="123"/>
      <c r="HX46" s="123"/>
      <c r="HY46" s="123"/>
      <c r="HZ46" s="123"/>
      <c r="IA46" s="123"/>
      <c r="IB46" s="123"/>
      <c r="IC46" s="123"/>
      <c r="ID46" s="123"/>
      <c r="IE46" s="123"/>
      <c r="IF46" s="123"/>
      <c r="IG46" s="123"/>
      <c r="IH46" s="123"/>
      <c r="II46" s="123"/>
      <c r="IJ46" s="123"/>
      <c r="IK46" s="123"/>
      <c r="IL46" s="123"/>
      <c r="IM46" s="123"/>
      <c r="IN46" s="123"/>
      <c r="IO46" s="123"/>
      <c r="IP46" s="123"/>
      <c r="IQ46" s="123"/>
      <c r="IR46" s="123"/>
      <c r="IS46" s="123"/>
      <c r="IT46" s="123"/>
      <c r="IU46" s="123"/>
      <c r="IV46" s="123"/>
      <c r="IW46" s="123"/>
      <c r="IX46" s="123"/>
      <c r="IY46" s="123"/>
      <c r="IZ46" s="123"/>
      <c r="JA46" s="123"/>
      <c r="JB46" s="123"/>
      <c r="JC46" s="123"/>
      <c r="JD46" s="123"/>
      <c r="JE46" s="123"/>
      <c r="JF46" s="123"/>
      <c r="JG46" s="123"/>
      <c r="JH46" s="123"/>
      <c r="JI46" s="123"/>
      <c r="JJ46" s="123"/>
      <c r="JK46" s="123"/>
      <c r="JL46" s="123"/>
      <c r="JM46" s="123"/>
      <c r="JN46" s="123"/>
      <c r="JO46" s="123"/>
      <c r="JP46" s="123"/>
      <c r="JQ46" s="123"/>
      <c r="JR46" s="123"/>
      <c r="JS46" s="123"/>
      <c r="JT46" s="123"/>
      <c r="JU46" s="123"/>
      <c r="JV46" s="123"/>
      <c r="JW46" s="123"/>
      <c r="JX46" s="123"/>
      <c r="JY46" s="123"/>
      <c r="JZ46" s="123"/>
      <c r="KA46" s="123"/>
      <c r="KB46" s="123"/>
      <c r="KC46" s="123"/>
      <c r="KD46" s="123"/>
      <c r="KE46" s="123"/>
      <c r="KF46" s="123"/>
      <c r="KG46" s="123"/>
      <c r="KH46" s="123"/>
      <c r="KI46" s="123"/>
      <c r="KJ46" s="123"/>
      <c r="KK46" s="123"/>
      <c r="KL46" s="123"/>
      <c r="KM46" s="123"/>
      <c r="KN46" s="123"/>
      <c r="KO46" s="123"/>
      <c r="KP46" s="123"/>
      <c r="KQ46" s="123"/>
      <c r="KR46" s="123"/>
      <c r="KS46" s="123"/>
      <c r="KT46" s="123"/>
      <c r="KU46" s="123"/>
      <c r="KV46" s="123"/>
      <c r="KW46" s="123"/>
      <c r="KX46" s="123"/>
      <c r="KY46" s="123"/>
      <c r="KZ46" s="123"/>
      <c r="LA46" s="123"/>
      <c r="LB46" s="123"/>
      <c r="LC46" s="123"/>
      <c r="LD46" s="123"/>
      <c r="LE46" s="123"/>
      <c r="LF46" s="123"/>
      <c r="LG46" s="123"/>
      <c r="LH46" s="123"/>
      <c r="LI46" s="123"/>
      <c r="LJ46" s="123"/>
      <c r="LK46" s="123"/>
      <c r="LL46" s="123"/>
      <c r="LM46" s="123"/>
      <c r="LN46" s="123"/>
      <c r="LO46" s="123"/>
      <c r="LP46" s="123"/>
      <c r="LQ46" s="123"/>
      <c r="LR46" s="123"/>
      <c r="LS46" s="123"/>
      <c r="LT46" s="123"/>
      <c r="LU46" s="123"/>
      <c r="LV46" s="123"/>
      <c r="LW46" s="123"/>
      <c r="LX46" s="123"/>
      <c r="LY46" s="123"/>
      <c r="LZ46" s="123"/>
      <c r="MA46" s="123"/>
      <c r="MB46" s="123"/>
      <c r="MC46" s="123"/>
      <c r="MD46" s="123"/>
      <c r="ME46" s="123"/>
      <c r="MF46" s="123"/>
      <c r="MG46" s="123"/>
      <c r="MH46" s="123"/>
      <c r="MI46" s="123"/>
      <c r="MJ46" s="123"/>
      <c r="MK46" s="123"/>
      <c r="ML46" s="123"/>
      <c r="MM46" s="123"/>
      <c r="MN46" s="123"/>
      <c r="MO46" s="123"/>
      <c r="MP46" s="123"/>
      <c r="MQ46" s="123"/>
      <c r="MR46" s="123"/>
      <c r="MS46" s="123"/>
      <c r="MT46" s="123"/>
      <c r="MU46" s="123"/>
      <c r="MV46" s="123"/>
      <c r="MW46" s="123"/>
      <c r="MX46" s="123"/>
      <c r="MY46" s="123"/>
      <c r="MZ46" s="123"/>
      <c r="NA46" s="123"/>
      <c r="NB46" s="123"/>
      <c r="NC46" s="123"/>
      <c r="ND46" s="123"/>
      <c r="NE46" s="123"/>
      <c r="NF46" s="123"/>
      <c r="NG46" s="123"/>
      <c r="NH46" s="123"/>
      <c r="NI46" s="123"/>
      <c r="NJ46" s="123"/>
      <c r="NK46" s="123"/>
      <c r="NL46" s="123"/>
      <c r="NM46" s="123"/>
      <c r="NN46" s="123"/>
      <c r="NO46" s="123"/>
      <c r="NP46" s="123"/>
      <c r="NQ46" s="123"/>
      <c r="NR46" s="123"/>
      <c r="NS46" s="123"/>
      <c r="NT46" s="123"/>
      <c r="NU46" s="123"/>
      <c r="NV46" s="123"/>
      <c r="NW46" s="123"/>
      <c r="NX46" s="123"/>
      <c r="NY46" s="123"/>
      <c r="NZ46" s="123"/>
      <c r="OA46" s="123"/>
      <c r="OB46" s="123"/>
      <c r="OC46" s="123"/>
      <c r="OD46" s="123"/>
      <c r="OE46" s="123"/>
      <c r="OF46" s="123"/>
      <c r="OG46" s="123"/>
      <c r="OH46" s="123"/>
      <c r="OI46" s="123"/>
      <c r="OJ46" s="123"/>
      <c r="OK46" s="123"/>
      <c r="OL46" s="123"/>
      <c r="OM46" s="123"/>
      <c r="ON46" s="123"/>
      <c r="OO46" s="123"/>
      <c r="OP46" s="123"/>
      <c r="OQ46" s="123"/>
      <c r="OR46" s="123"/>
      <c r="OS46" s="123"/>
      <c r="OT46" s="123"/>
      <c r="OU46" s="123"/>
      <c r="OV46" s="123"/>
      <c r="OW46" s="123"/>
      <c r="OX46" s="123"/>
      <c r="OY46" s="123"/>
      <c r="OZ46" s="123"/>
      <c r="PA46" s="123"/>
      <c r="PB46" s="123"/>
      <c r="PC46" s="123"/>
      <c r="PD46" s="123"/>
      <c r="PE46" s="123"/>
      <c r="PF46" s="123"/>
      <c r="PG46" s="123"/>
      <c r="PH46" s="123"/>
      <c r="PI46" s="123"/>
      <c r="PJ46" s="123"/>
      <c r="PK46" s="123"/>
      <c r="PL46" s="123"/>
      <c r="PM46" s="123"/>
      <c r="PN46" s="123"/>
      <c r="PO46" s="123"/>
      <c r="PP46" s="123"/>
      <c r="PQ46" s="123"/>
      <c r="PR46" s="123"/>
      <c r="PS46" s="123"/>
      <c r="PT46" s="123"/>
      <c r="PU46" s="123"/>
      <c r="PV46" s="123"/>
      <c r="PW46" s="123"/>
      <c r="PX46" s="123"/>
      <c r="PY46" s="123"/>
      <c r="PZ46" s="123"/>
      <c r="QA46" s="123"/>
      <c r="QB46" s="123"/>
      <c r="QC46" s="123"/>
      <c r="QD46" s="123"/>
      <c r="QE46" s="123"/>
      <c r="QF46" s="123"/>
      <c r="QG46" s="123"/>
      <c r="QH46" s="123"/>
      <c r="QI46" s="123"/>
      <c r="QJ46" s="123"/>
      <c r="QK46" s="123"/>
      <c r="QL46" s="123"/>
      <c r="QM46" s="123"/>
      <c r="QN46" s="123"/>
      <c r="QO46" s="123"/>
      <c r="QP46" s="123"/>
      <c r="QQ46" s="123"/>
      <c r="QR46" s="123"/>
      <c r="QS46" s="123"/>
      <c r="QT46" s="123"/>
      <c r="QU46" s="123"/>
      <c r="QV46" s="123"/>
      <c r="QW46" s="123"/>
      <c r="QX46" s="123"/>
      <c r="QY46" s="123"/>
      <c r="QZ46" s="123"/>
      <c r="RA46" s="123"/>
      <c r="RB46" s="123"/>
      <c r="RC46" s="123"/>
      <c r="RD46" s="123"/>
      <c r="RE46" s="123"/>
      <c r="RF46" s="123"/>
      <c r="RG46" s="123"/>
      <c r="RH46" s="123"/>
      <c r="RI46" s="123"/>
      <c r="RJ46" s="123"/>
      <c r="RK46" s="123"/>
      <c r="RL46" s="123"/>
      <c r="RM46" s="123"/>
      <c r="RN46" s="123"/>
      <c r="RO46" s="123"/>
      <c r="RP46" s="123"/>
      <c r="RQ46" s="123"/>
      <c r="RR46" s="123"/>
      <c r="RS46" s="123"/>
      <c r="RT46" s="123"/>
      <c r="RU46" s="123"/>
      <c r="RV46" s="123"/>
      <c r="RW46" s="123"/>
      <c r="RX46" s="123"/>
      <c r="RY46" s="123"/>
      <c r="RZ46" s="123"/>
      <c r="SA46" s="123"/>
      <c r="SB46" s="123"/>
      <c r="SC46" s="123"/>
      <c r="SD46" s="123"/>
      <c r="SE46" s="123"/>
      <c r="SF46" s="123"/>
      <c r="SG46" s="123"/>
      <c r="SH46" s="123"/>
      <c r="SI46" s="123"/>
      <c r="SJ46" s="123"/>
      <c r="SK46" s="123"/>
      <c r="SL46" s="123"/>
      <c r="SM46" s="123"/>
      <c r="SN46" s="123"/>
      <c r="SO46" s="123"/>
      <c r="SP46" s="123"/>
      <c r="SQ46" s="123"/>
      <c r="SR46" s="123"/>
      <c r="SS46" s="123"/>
      <c r="ST46" s="123"/>
      <c r="SU46" s="123"/>
      <c r="SV46" s="123"/>
      <c r="SW46" s="123"/>
      <c r="SX46" s="123"/>
      <c r="SY46" s="123"/>
      <c r="SZ46" s="123"/>
      <c r="TA46" s="123"/>
      <c r="TB46" s="123"/>
      <c r="TC46" s="123"/>
      <c r="TD46" s="123"/>
      <c r="TE46" s="123"/>
      <c r="TF46" s="123"/>
      <c r="TG46" s="123"/>
      <c r="TH46" s="123"/>
      <c r="TI46" s="123"/>
      <c r="TJ46" s="123"/>
      <c r="TK46" s="123"/>
      <c r="TL46" s="123"/>
      <c r="TM46" s="123"/>
      <c r="TN46" s="123"/>
      <c r="TO46" s="123"/>
      <c r="TP46" s="123"/>
      <c r="TQ46" s="123"/>
      <c r="TR46" s="123"/>
      <c r="TS46" s="123"/>
      <c r="TT46" s="123"/>
      <c r="TU46" s="123"/>
      <c r="TV46" s="123"/>
      <c r="TW46" s="123"/>
      <c r="TX46" s="123"/>
      <c r="TY46" s="123"/>
      <c r="TZ46" s="123"/>
      <c r="UA46" s="123"/>
      <c r="UB46" s="123"/>
      <c r="UC46" s="123"/>
      <c r="UD46" s="123"/>
      <c r="UE46" s="123"/>
      <c r="UF46" s="123"/>
      <c r="UG46" s="123"/>
      <c r="UH46" s="123"/>
      <c r="UI46" s="123"/>
      <c r="UJ46" s="123"/>
      <c r="UK46" s="123"/>
      <c r="UL46" s="123"/>
      <c r="UM46" s="123"/>
      <c r="UN46" s="123"/>
      <c r="UO46" s="123"/>
      <c r="UP46" s="123"/>
      <c r="UQ46" s="123"/>
      <c r="UR46" s="123"/>
      <c r="US46" s="123"/>
      <c r="UT46" s="123"/>
      <c r="UU46" s="123"/>
      <c r="UV46" s="123"/>
      <c r="UW46" s="123"/>
      <c r="UX46" s="123"/>
      <c r="UY46" s="123"/>
      <c r="UZ46" s="123"/>
      <c r="VA46" s="123"/>
      <c r="VB46" s="123"/>
      <c r="VC46" s="123"/>
      <c r="VD46" s="123"/>
      <c r="VE46" s="123"/>
      <c r="VF46" s="123"/>
      <c r="VG46" s="123"/>
      <c r="VH46" s="123"/>
      <c r="VI46" s="123"/>
      <c r="VJ46" s="123"/>
      <c r="VK46" s="123"/>
      <c r="VL46" s="123"/>
      <c r="VM46" s="123"/>
      <c r="VN46" s="123"/>
      <c r="VO46" s="123"/>
      <c r="VP46" s="123"/>
      <c r="VQ46" s="123"/>
      <c r="VR46" s="123"/>
      <c r="VS46" s="123"/>
      <c r="VT46" s="123"/>
      <c r="VU46" s="123"/>
      <c r="VV46" s="123"/>
      <c r="VW46" s="123"/>
      <c r="VX46" s="123"/>
      <c r="VY46" s="123"/>
      <c r="VZ46" s="123"/>
      <c r="WA46" s="123"/>
      <c r="WB46" s="123"/>
      <c r="WC46" s="123"/>
      <c r="WD46" s="123"/>
      <c r="WE46" s="123"/>
      <c r="WF46" s="123"/>
      <c r="WG46" s="123"/>
      <c r="WH46" s="123"/>
      <c r="WI46" s="123"/>
      <c r="WJ46" s="123"/>
      <c r="WK46" s="123"/>
      <c r="WL46" s="123"/>
      <c r="WM46" s="123"/>
      <c r="WN46" s="123"/>
      <c r="WO46" s="123"/>
      <c r="WP46" s="123"/>
      <c r="WQ46" s="123"/>
      <c r="WR46" s="123"/>
      <c r="WS46" s="123"/>
      <c r="WT46" s="123"/>
      <c r="WU46" s="123"/>
      <c r="WV46" s="123"/>
      <c r="WW46" s="123"/>
      <c r="WX46" s="123"/>
      <c r="WY46" s="123"/>
      <c r="WZ46" s="123"/>
      <c r="XA46" s="123"/>
      <c r="XB46" s="123"/>
      <c r="XC46" s="123"/>
      <c r="XD46" s="123"/>
      <c r="XE46" s="123"/>
      <c r="XF46" s="123"/>
      <c r="XG46" s="123"/>
      <c r="XH46" s="123"/>
      <c r="XI46" s="123"/>
      <c r="XJ46" s="123"/>
      <c r="XK46" s="123"/>
      <c r="XL46" s="123"/>
      <c r="XM46" s="123"/>
      <c r="XN46" s="123"/>
      <c r="XO46" s="123"/>
      <c r="XP46" s="123"/>
      <c r="XQ46" s="123"/>
      <c r="XR46" s="123"/>
      <c r="XS46" s="123"/>
      <c r="XT46" s="123"/>
      <c r="XU46" s="123"/>
      <c r="XV46" s="123"/>
      <c r="XW46" s="123"/>
      <c r="XX46" s="123"/>
      <c r="XY46" s="123"/>
      <c r="XZ46" s="123"/>
      <c r="YA46" s="123"/>
      <c r="YB46" s="123"/>
      <c r="YC46" s="123"/>
      <c r="YD46" s="123"/>
      <c r="YE46" s="123"/>
      <c r="YF46" s="123"/>
      <c r="YG46" s="123"/>
      <c r="YH46" s="123"/>
      <c r="YI46" s="123"/>
      <c r="YJ46" s="123"/>
      <c r="YK46" s="123"/>
      <c r="YL46" s="123"/>
      <c r="YM46" s="123"/>
      <c r="YN46" s="123"/>
      <c r="YO46" s="123"/>
      <c r="YP46" s="123"/>
      <c r="YQ46" s="123"/>
      <c r="YR46" s="123"/>
      <c r="YS46" s="123"/>
      <c r="YT46" s="123"/>
      <c r="YU46" s="123"/>
      <c r="YV46" s="123"/>
      <c r="YW46" s="123"/>
      <c r="YX46" s="123"/>
      <c r="YY46" s="123"/>
      <c r="YZ46" s="123"/>
      <c r="ZA46" s="123"/>
      <c r="ZB46" s="123"/>
      <c r="ZC46" s="123"/>
      <c r="ZD46" s="123"/>
      <c r="ZE46" s="123"/>
      <c r="ZF46" s="123"/>
      <c r="ZG46" s="123"/>
      <c r="ZH46" s="123"/>
      <c r="ZI46" s="123"/>
      <c r="ZJ46" s="123"/>
      <c r="ZK46" s="123"/>
      <c r="ZL46" s="123"/>
      <c r="ZM46" s="123"/>
      <c r="ZN46" s="123"/>
      <c r="ZO46" s="123"/>
      <c r="ZP46" s="123"/>
      <c r="ZQ46" s="123"/>
      <c r="ZR46" s="123"/>
      <c r="ZS46" s="123"/>
      <c r="ZT46" s="123"/>
      <c r="ZU46" s="123"/>
      <c r="ZV46" s="123"/>
      <c r="ZW46" s="123"/>
      <c r="ZX46" s="123"/>
      <c r="ZY46" s="123"/>
      <c r="ZZ46" s="123"/>
      <c r="AAA46" s="123"/>
      <c r="AAB46" s="123"/>
      <c r="AAC46" s="123"/>
      <c r="AAD46" s="123"/>
      <c r="AAE46" s="123"/>
      <c r="AAF46" s="123"/>
      <c r="AAG46" s="123"/>
      <c r="AAH46" s="123"/>
      <c r="AAI46" s="123"/>
      <c r="AAJ46" s="123"/>
      <c r="AAK46" s="123"/>
      <c r="AAL46" s="123"/>
      <c r="AAM46" s="123"/>
      <c r="AAN46" s="123"/>
      <c r="AAO46" s="123"/>
      <c r="AAP46" s="123"/>
      <c r="AAQ46" s="123"/>
      <c r="AAR46" s="123"/>
      <c r="AAS46" s="123"/>
      <c r="AAT46" s="123"/>
      <c r="AAU46" s="123"/>
      <c r="AAV46" s="123"/>
      <c r="AAW46" s="123"/>
      <c r="AAX46" s="123"/>
      <c r="AAY46" s="123"/>
      <c r="AAZ46" s="123"/>
      <c r="ABA46" s="123"/>
      <c r="ABB46" s="123"/>
      <c r="ABC46" s="123"/>
      <c r="ABD46" s="123"/>
      <c r="ABE46" s="123"/>
      <c r="ABF46" s="123"/>
      <c r="ABG46" s="123"/>
      <c r="ABH46" s="123"/>
      <c r="ABI46" s="123"/>
      <c r="ABJ46" s="123"/>
      <c r="ABK46" s="123"/>
      <c r="ABL46" s="123"/>
      <c r="ABM46" s="123"/>
      <c r="ABN46" s="123"/>
      <c r="ABO46" s="123"/>
      <c r="ABP46" s="123"/>
      <c r="ABQ46" s="123"/>
      <c r="ABR46" s="123"/>
      <c r="ABS46" s="123"/>
      <c r="ABT46" s="123"/>
      <c r="ABU46" s="123"/>
      <c r="ABV46" s="123"/>
      <c r="ABW46" s="123"/>
      <c r="ABX46" s="123"/>
      <c r="ABY46" s="123"/>
      <c r="ABZ46" s="123"/>
      <c r="ACA46" s="123"/>
      <c r="ACB46" s="123"/>
      <c r="ACC46" s="123"/>
      <c r="ACD46" s="123"/>
      <c r="ACE46" s="123"/>
      <c r="ACF46" s="123"/>
      <c r="ACG46" s="123"/>
      <c r="ACH46" s="123"/>
      <c r="ACI46" s="123"/>
      <c r="ACJ46" s="123"/>
      <c r="ACK46" s="123"/>
      <c r="ACL46" s="123"/>
      <c r="ACM46" s="123"/>
      <c r="ACN46" s="123"/>
      <c r="ACO46" s="123"/>
      <c r="ACP46" s="123"/>
      <c r="ACQ46" s="123"/>
      <c r="ACR46" s="123"/>
      <c r="ACS46" s="123"/>
      <c r="ACT46" s="123"/>
      <c r="ACU46" s="123"/>
      <c r="ACV46" s="123"/>
      <c r="ACW46" s="123"/>
      <c r="ACX46" s="123"/>
      <c r="ACY46" s="123"/>
      <c r="ACZ46" s="123"/>
      <c r="ADA46" s="123"/>
      <c r="ADB46" s="123"/>
      <c r="ADC46" s="123"/>
      <c r="ADD46" s="123"/>
      <c r="ADE46" s="123"/>
      <c r="ADF46" s="123"/>
      <c r="ADG46" s="123"/>
      <c r="ADH46" s="123"/>
      <c r="ADI46" s="123"/>
      <c r="ADJ46" s="123"/>
      <c r="ADK46" s="123"/>
      <c r="ADL46" s="123"/>
      <c r="ADM46" s="123"/>
      <c r="ADN46" s="123"/>
      <c r="ADO46" s="123"/>
      <c r="ADP46" s="123"/>
      <c r="ADQ46" s="123"/>
      <c r="ADR46" s="123"/>
      <c r="ADS46" s="123"/>
      <c r="ADT46" s="123"/>
      <c r="ADU46" s="123"/>
      <c r="ADV46" s="123"/>
      <c r="ADW46" s="123"/>
      <c r="ADX46" s="123"/>
      <c r="ADY46" s="123"/>
      <c r="ADZ46" s="123"/>
      <c r="AEA46" s="123"/>
      <c r="AEB46" s="123"/>
      <c r="AEC46" s="123"/>
      <c r="AED46" s="123"/>
      <c r="AEE46" s="123"/>
      <c r="AEF46" s="123"/>
      <c r="AEG46" s="123"/>
      <c r="AEH46" s="123"/>
      <c r="AEI46" s="123"/>
      <c r="AEJ46" s="123"/>
      <c r="AEK46" s="123"/>
      <c r="AEL46" s="123"/>
      <c r="AEM46" s="123"/>
      <c r="AEN46" s="123"/>
      <c r="AEO46" s="123"/>
      <c r="AEP46" s="123"/>
      <c r="AEQ46" s="123"/>
      <c r="AER46" s="123"/>
      <c r="AES46" s="123"/>
      <c r="AET46" s="123"/>
      <c r="AEU46" s="123"/>
      <c r="AEV46" s="123"/>
      <c r="AEW46" s="123"/>
      <c r="AEX46" s="123"/>
      <c r="AEY46" s="123"/>
      <c r="AEZ46" s="123"/>
      <c r="AFA46" s="123"/>
      <c r="AFB46" s="123"/>
      <c r="AFC46" s="123"/>
      <c r="AFD46" s="123"/>
      <c r="AFE46" s="123"/>
      <c r="AFF46" s="123"/>
      <c r="AFG46" s="123"/>
      <c r="AFH46" s="123"/>
      <c r="AFI46" s="123"/>
      <c r="AFJ46" s="123"/>
      <c r="AFK46" s="123"/>
      <c r="AFL46" s="123"/>
      <c r="AFM46" s="123"/>
      <c r="AFN46" s="123"/>
      <c r="AFO46" s="123"/>
      <c r="AFP46" s="123"/>
      <c r="AFQ46" s="123"/>
      <c r="AFR46" s="123"/>
      <c r="AFS46" s="123"/>
      <c r="AFT46" s="123"/>
      <c r="AFU46" s="123"/>
      <c r="AFV46" s="123"/>
      <c r="AFW46" s="123"/>
      <c r="AFX46" s="123"/>
      <c r="AFY46" s="123"/>
      <c r="AFZ46" s="123"/>
      <c r="AGA46" s="123"/>
      <c r="AGB46" s="123"/>
      <c r="AGC46" s="123"/>
      <c r="AGD46" s="123"/>
      <c r="AGE46" s="123"/>
      <c r="AGF46" s="123"/>
      <c r="AGG46" s="123"/>
      <c r="AGH46" s="123"/>
      <c r="AGI46" s="123"/>
      <c r="AGJ46" s="123"/>
      <c r="AGK46" s="123"/>
      <c r="AGL46" s="123"/>
      <c r="AGM46" s="123"/>
      <c r="AGN46" s="123"/>
      <c r="AGO46" s="123"/>
      <c r="AGP46" s="123"/>
      <c r="AGQ46" s="123"/>
      <c r="AGR46" s="123"/>
      <c r="AGS46" s="123"/>
      <c r="AGT46" s="123"/>
      <c r="AGU46" s="123"/>
      <c r="AGV46" s="123"/>
      <c r="AGW46" s="123"/>
      <c r="AGX46" s="123"/>
      <c r="AGY46" s="123"/>
      <c r="AGZ46" s="123"/>
      <c r="AHA46" s="123"/>
      <c r="AHB46" s="123"/>
      <c r="AHC46" s="123"/>
      <c r="AHD46" s="123"/>
      <c r="AHE46" s="123"/>
      <c r="AHF46" s="123"/>
      <c r="AHG46" s="123"/>
      <c r="AHH46" s="123"/>
      <c r="AHI46" s="123"/>
      <c r="AHJ46" s="123"/>
      <c r="AHK46" s="123"/>
      <c r="AHL46" s="123"/>
      <c r="AHM46" s="123"/>
      <c r="AHN46" s="123"/>
      <c r="AHO46" s="123"/>
      <c r="AHP46" s="123"/>
      <c r="AHQ46" s="123"/>
      <c r="AHR46" s="123"/>
      <c r="AHS46" s="123"/>
      <c r="AHT46" s="123"/>
      <c r="AHU46" s="123"/>
      <c r="AHV46" s="123"/>
      <c r="AHW46" s="123"/>
      <c r="AHX46" s="123"/>
      <c r="AHY46" s="123"/>
      <c r="AHZ46" s="123"/>
      <c r="AIA46" s="123"/>
      <c r="AIB46" s="123"/>
      <c r="AIC46" s="123"/>
      <c r="AID46" s="123"/>
      <c r="AIE46" s="123"/>
      <c r="AIF46" s="123"/>
      <c r="AIG46" s="123"/>
      <c r="AIH46" s="123"/>
      <c r="AII46" s="123"/>
      <c r="AIJ46" s="123"/>
      <c r="AIK46" s="123"/>
      <c r="AIL46" s="123"/>
      <c r="AIM46" s="123"/>
      <c r="AIN46" s="123"/>
      <c r="AIO46" s="123"/>
      <c r="AIP46" s="123"/>
      <c r="AIQ46" s="123"/>
      <c r="AIR46" s="123"/>
      <c r="AIS46" s="123"/>
      <c r="AIT46" s="123"/>
      <c r="AIU46" s="123"/>
      <c r="AIV46" s="123"/>
      <c r="AIW46" s="123"/>
      <c r="AIX46" s="123"/>
      <c r="AIY46" s="123"/>
      <c r="AIZ46" s="123"/>
      <c r="AJA46" s="123"/>
      <c r="AJB46" s="123"/>
      <c r="AJC46" s="123"/>
      <c r="AJD46" s="123"/>
      <c r="AJE46" s="123"/>
      <c r="AJF46" s="123"/>
      <c r="AJG46" s="123"/>
      <c r="AJH46" s="123"/>
      <c r="AJI46" s="123"/>
      <c r="AJJ46" s="123"/>
      <c r="AJK46" s="123"/>
      <c r="AJL46" s="123"/>
      <c r="AJM46" s="123"/>
      <c r="AJN46" s="123"/>
      <c r="AJO46" s="123"/>
      <c r="AJP46" s="123"/>
      <c r="AJQ46" s="123"/>
      <c r="AJR46" s="123"/>
      <c r="AJS46" s="123"/>
      <c r="AJT46" s="123"/>
      <c r="AJU46" s="123"/>
      <c r="AJV46" s="123"/>
      <c r="AJW46" s="123"/>
      <c r="AJX46" s="123"/>
      <c r="AJY46" s="123"/>
      <c r="AJZ46" s="123"/>
      <c r="AKA46" s="123"/>
      <c r="AKB46" s="123"/>
      <c r="AKC46" s="123"/>
      <c r="AKD46" s="123"/>
      <c r="AKE46" s="123"/>
      <c r="AKF46" s="123"/>
      <c r="AKG46" s="123"/>
      <c r="AKH46" s="123"/>
      <c r="AKI46" s="123"/>
      <c r="AKJ46" s="123"/>
      <c r="AKK46" s="123"/>
      <c r="AKL46" s="123"/>
      <c r="AKM46" s="123"/>
      <c r="AKN46" s="123"/>
      <c r="AKO46" s="123"/>
      <c r="AKP46" s="123"/>
      <c r="AKQ46" s="123"/>
      <c r="AKR46" s="123"/>
      <c r="AKS46" s="123"/>
      <c r="AKT46" s="123"/>
      <c r="AKU46" s="123"/>
      <c r="AKV46" s="123"/>
      <c r="AKW46" s="123"/>
      <c r="AKX46" s="123"/>
      <c r="AKY46" s="123"/>
      <c r="AKZ46" s="123"/>
      <c r="ALA46" s="123"/>
      <c r="ALB46" s="123"/>
      <c r="ALC46" s="123"/>
      <c r="ALD46" s="123"/>
      <c r="ALE46" s="123"/>
      <c r="ALF46" s="123"/>
      <c r="ALG46" s="123"/>
      <c r="ALH46" s="123"/>
      <c r="ALI46" s="123"/>
      <c r="ALJ46" s="123"/>
      <c r="ALK46" s="123"/>
      <c r="ALL46" s="123"/>
      <c r="ALM46" s="123"/>
      <c r="ALN46" s="123"/>
      <c r="ALO46" s="123"/>
      <c r="ALP46" s="123"/>
      <c r="ALQ46" s="123"/>
      <c r="ALR46" s="123"/>
      <c r="ALS46" s="123"/>
      <c r="ALT46" s="123"/>
      <c r="ALU46" s="123"/>
      <c r="ALV46" s="123"/>
      <c r="ALW46" s="123"/>
      <c r="ALX46" s="123"/>
      <c r="ALY46" s="123"/>
      <c r="ALZ46" s="123"/>
      <c r="AMA46" s="123"/>
      <c r="AMB46" s="123"/>
      <c r="AMC46" s="123"/>
      <c r="AMD46" s="123"/>
      <c r="AME46" s="123"/>
      <c r="AMF46" s="123"/>
      <c r="AMG46" s="123"/>
      <c r="AMH46" s="123"/>
      <c r="AMI46" s="123"/>
      <c r="AMJ46" s="123"/>
      <c r="AMK46" s="123"/>
      <c r="AML46" s="123"/>
      <c r="AMM46" s="123"/>
      <c r="AMN46" s="123"/>
      <c r="AMO46" s="123"/>
      <c r="AMP46" s="123"/>
      <c r="AMQ46" s="123"/>
      <c r="AMR46" s="123"/>
      <c r="AMS46" s="123"/>
      <c r="AMT46" s="123"/>
      <c r="AMU46" s="123"/>
      <c r="AMV46" s="123"/>
      <c r="AMW46" s="123"/>
      <c r="AMX46" s="123"/>
      <c r="AMY46" s="123"/>
      <c r="AMZ46" s="123"/>
      <c r="ANA46" s="123"/>
      <c r="ANB46" s="123"/>
      <c r="ANC46" s="123"/>
      <c r="AND46" s="123"/>
      <c r="ANE46" s="123"/>
      <c r="ANF46" s="123"/>
      <c r="ANG46" s="123"/>
      <c r="ANH46" s="123"/>
      <c r="ANI46" s="123"/>
      <c r="ANJ46" s="123"/>
      <c r="ANK46" s="123"/>
      <c r="ANL46" s="123"/>
      <c r="ANM46" s="123"/>
      <c r="ANN46" s="123"/>
      <c r="ANO46" s="123"/>
      <c r="ANP46" s="123"/>
      <c r="ANQ46" s="123"/>
      <c r="ANR46" s="123"/>
      <c r="ANS46" s="123"/>
      <c r="ANT46" s="123"/>
      <c r="ANU46" s="123"/>
      <c r="ANV46" s="123"/>
      <c r="ANW46" s="123"/>
      <c r="ANX46" s="123"/>
      <c r="ANY46" s="123"/>
      <c r="ANZ46" s="123"/>
      <c r="AOA46" s="123"/>
      <c r="AOB46" s="123"/>
      <c r="AOC46" s="123"/>
      <c r="AOD46" s="123"/>
      <c r="AOE46" s="123"/>
      <c r="AOF46" s="123"/>
      <c r="AOG46" s="123"/>
      <c r="AOH46" s="123"/>
      <c r="AOI46" s="123"/>
      <c r="AOJ46" s="123"/>
      <c r="AOK46" s="123"/>
      <c r="AOL46" s="123"/>
      <c r="AOM46" s="123"/>
      <c r="AON46" s="123"/>
      <c r="AOO46" s="123"/>
      <c r="AOP46" s="123"/>
      <c r="AOQ46" s="123"/>
      <c r="AOR46" s="123"/>
      <c r="AOS46" s="123"/>
      <c r="AOT46" s="123"/>
      <c r="AOU46" s="123"/>
      <c r="AOV46" s="123"/>
      <c r="AOW46" s="123"/>
      <c r="AOX46" s="123"/>
      <c r="AOY46" s="123"/>
      <c r="AOZ46" s="123"/>
      <c r="APA46" s="123"/>
      <c r="APB46" s="123"/>
      <c r="APC46" s="123"/>
      <c r="APD46" s="123"/>
      <c r="APE46" s="123"/>
      <c r="APF46" s="123"/>
      <c r="APG46" s="123"/>
      <c r="APH46" s="123"/>
      <c r="API46" s="123"/>
      <c r="APJ46" s="123"/>
      <c r="APK46" s="123"/>
      <c r="APL46" s="123"/>
      <c r="APM46" s="123"/>
      <c r="APN46" s="123"/>
      <c r="APO46" s="123"/>
      <c r="APP46" s="123"/>
      <c r="APQ46" s="123"/>
      <c r="APR46" s="123"/>
      <c r="APS46" s="123"/>
      <c r="APT46" s="123"/>
      <c r="APU46" s="123"/>
      <c r="APV46" s="123"/>
      <c r="APW46" s="123"/>
      <c r="APX46" s="123"/>
      <c r="APY46" s="123"/>
      <c r="APZ46" s="123"/>
      <c r="AQA46" s="123"/>
      <c r="AQB46" s="123"/>
      <c r="AQC46" s="123"/>
      <c r="AQD46" s="123"/>
      <c r="AQE46" s="123"/>
      <c r="AQF46" s="123"/>
      <c r="AQG46" s="123"/>
      <c r="AQH46" s="123"/>
      <c r="AQI46" s="123"/>
      <c r="AQJ46" s="123"/>
      <c r="AQK46" s="123"/>
      <c r="AQL46" s="123"/>
      <c r="AQM46" s="123"/>
      <c r="AQN46" s="123"/>
      <c r="AQO46" s="123"/>
      <c r="AQP46" s="123"/>
      <c r="AQQ46" s="123"/>
      <c r="AQR46" s="123"/>
      <c r="AQS46" s="123"/>
      <c r="AQT46" s="123"/>
      <c r="AQU46" s="123"/>
      <c r="AQV46" s="123"/>
      <c r="AQW46" s="123"/>
      <c r="AQX46" s="123"/>
      <c r="AQY46" s="123"/>
      <c r="AQZ46" s="123"/>
      <c r="ARA46" s="123"/>
      <c r="ARB46" s="123"/>
      <c r="ARC46" s="123"/>
      <c r="ARD46" s="123"/>
      <c r="ARE46" s="123"/>
      <c r="ARF46" s="123"/>
      <c r="ARG46" s="123"/>
      <c r="ARH46" s="123"/>
      <c r="ARI46" s="123"/>
      <c r="ARJ46" s="123"/>
      <c r="ARK46" s="123"/>
      <c r="ARL46" s="123"/>
      <c r="ARM46" s="123"/>
      <c r="ARN46" s="123"/>
      <c r="ARO46" s="123"/>
      <c r="ARP46" s="123"/>
      <c r="ARQ46" s="123"/>
      <c r="ARR46" s="123"/>
      <c r="ARS46" s="123"/>
      <c r="ART46" s="123"/>
      <c r="ARU46" s="123"/>
      <c r="ARV46" s="123"/>
      <c r="ARW46" s="123"/>
      <c r="ARX46" s="123"/>
      <c r="ARY46" s="123"/>
      <c r="ARZ46" s="123"/>
      <c r="ASA46" s="123"/>
      <c r="ASB46" s="123"/>
      <c r="ASC46" s="123"/>
      <c r="ASD46" s="123"/>
      <c r="ASE46" s="123"/>
      <c r="ASF46" s="123"/>
      <c r="ASG46" s="123"/>
      <c r="ASH46" s="123"/>
      <c r="ASI46" s="123"/>
      <c r="ASJ46" s="123"/>
      <c r="ASK46" s="123"/>
      <c r="ASL46" s="123"/>
      <c r="ASM46" s="123"/>
      <c r="ASN46" s="123"/>
      <c r="ASO46" s="123"/>
      <c r="ASP46" s="123"/>
      <c r="ASQ46" s="123"/>
      <c r="ASR46" s="123"/>
      <c r="ASS46" s="123"/>
      <c r="AST46" s="123"/>
      <c r="ASU46" s="123"/>
      <c r="ASV46" s="123"/>
      <c r="ASW46" s="123"/>
      <c r="ASX46" s="123"/>
      <c r="ASY46" s="123"/>
      <c r="ASZ46" s="123"/>
      <c r="ATA46" s="123"/>
      <c r="ATB46" s="123"/>
      <c r="ATC46" s="123"/>
      <c r="ATD46" s="123"/>
      <c r="ATE46" s="123"/>
      <c r="ATF46" s="123"/>
      <c r="ATG46" s="123"/>
      <c r="ATH46" s="123"/>
      <c r="ATI46" s="123"/>
      <c r="ATJ46" s="123"/>
      <c r="ATK46" s="123"/>
      <c r="ATL46" s="123"/>
      <c r="ATM46" s="123"/>
      <c r="ATN46" s="123"/>
      <c r="ATO46" s="123"/>
      <c r="ATP46" s="123"/>
      <c r="ATQ46" s="123"/>
      <c r="ATR46" s="123"/>
      <c r="ATS46" s="123"/>
      <c r="ATT46" s="123"/>
      <c r="ATU46" s="123"/>
      <c r="ATV46" s="123"/>
      <c r="ATW46" s="123"/>
      <c r="ATX46" s="123"/>
      <c r="ATY46" s="123"/>
      <c r="ATZ46" s="123"/>
      <c r="AUA46" s="123"/>
      <c r="AUB46" s="123"/>
      <c r="AUC46" s="123"/>
      <c r="AUD46" s="123"/>
      <c r="AUE46" s="123"/>
      <c r="AUF46" s="123"/>
      <c r="AUG46" s="123"/>
      <c r="AUH46" s="123"/>
      <c r="AUI46" s="123"/>
      <c r="AUJ46" s="123"/>
      <c r="AUK46" s="123"/>
      <c r="AUL46" s="123"/>
      <c r="AUM46" s="123"/>
      <c r="AUN46" s="123"/>
      <c r="AUO46" s="123"/>
      <c r="AUP46" s="123"/>
      <c r="AUQ46" s="123"/>
      <c r="AUR46" s="123"/>
      <c r="AUS46" s="123"/>
      <c r="AUT46" s="123"/>
      <c r="AUU46" s="123"/>
      <c r="AUV46" s="123"/>
      <c r="AUW46" s="123"/>
      <c r="AUX46" s="123"/>
      <c r="AUY46" s="123"/>
      <c r="AUZ46" s="123"/>
      <c r="AVA46" s="123"/>
      <c r="AVB46" s="123"/>
      <c r="AVC46" s="123"/>
      <c r="AVD46" s="123"/>
      <c r="AVE46" s="123"/>
      <c r="AVF46" s="123"/>
      <c r="AVG46" s="123"/>
      <c r="AVH46" s="123"/>
      <c r="AVI46" s="123"/>
      <c r="AVJ46" s="123"/>
      <c r="AVK46" s="123"/>
      <c r="AVL46" s="123"/>
      <c r="AVM46" s="123"/>
      <c r="AVN46" s="123"/>
      <c r="AVO46" s="123"/>
      <c r="AVP46" s="123"/>
      <c r="AVQ46" s="123"/>
      <c r="AVR46" s="123"/>
      <c r="AVS46" s="123"/>
      <c r="AVT46" s="123"/>
      <c r="AVU46" s="123"/>
      <c r="AVV46" s="123"/>
      <c r="AVW46" s="123"/>
      <c r="AVX46" s="123"/>
      <c r="AVY46" s="123"/>
      <c r="AVZ46" s="123"/>
      <c r="AWA46" s="123"/>
      <c r="AWB46" s="123"/>
      <c r="AWC46" s="123"/>
      <c r="AWD46" s="123"/>
      <c r="AWE46" s="123"/>
      <c r="AWF46" s="123"/>
      <c r="AWG46" s="123"/>
      <c r="AWH46" s="123"/>
      <c r="AWI46" s="123"/>
      <c r="AWJ46" s="123"/>
      <c r="AWK46" s="123"/>
      <c r="AWL46" s="123"/>
      <c r="AWM46" s="123"/>
      <c r="AWN46" s="123"/>
      <c r="AWO46" s="123"/>
      <c r="AWP46" s="123"/>
      <c r="AWQ46" s="123"/>
      <c r="AWR46" s="123"/>
      <c r="AWS46" s="123"/>
      <c r="AWT46" s="123"/>
      <c r="AWU46" s="123"/>
      <c r="AWV46" s="123"/>
      <c r="AWW46" s="123"/>
      <c r="AWX46" s="123"/>
      <c r="AWY46" s="123"/>
      <c r="AWZ46" s="123"/>
      <c r="AXA46" s="123"/>
      <c r="AXB46" s="123"/>
      <c r="AXC46" s="123"/>
      <c r="AXD46" s="123"/>
      <c r="AXE46" s="123"/>
      <c r="AXF46" s="123"/>
      <c r="AXG46" s="123"/>
      <c r="AXH46" s="123"/>
      <c r="AXI46" s="123"/>
      <c r="AXJ46" s="123"/>
      <c r="AXK46" s="123"/>
      <c r="AXL46" s="123"/>
      <c r="AXM46" s="123"/>
      <c r="AXN46" s="123"/>
      <c r="AXO46" s="123"/>
      <c r="AXP46" s="123"/>
      <c r="AXQ46" s="123"/>
      <c r="AXR46" s="123"/>
      <c r="AXS46" s="123"/>
      <c r="AXT46" s="123"/>
      <c r="AXU46" s="123"/>
      <c r="AXV46" s="123"/>
      <c r="AXW46" s="123"/>
      <c r="AXX46" s="123"/>
      <c r="AXY46" s="123"/>
      <c r="AXZ46" s="123"/>
      <c r="AYA46" s="123"/>
      <c r="AYB46" s="123"/>
      <c r="AYC46" s="123"/>
      <c r="AYD46" s="123"/>
      <c r="AYE46" s="123"/>
      <c r="AYF46" s="123"/>
      <c r="AYG46" s="123"/>
      <c r="AYH46" s="123"/>
      <c r="AYI46" s="123"/>
      <c r="AYJ46" s="123"/>
      <c r="AYK46" s="123"/>
      <c r="AYL46" s="123"/>
      <c r="AYM46" s="123"/>
      <c r="AYN46" s="123"/>
      <c r="AYO46" s="123"/>
      <c r="AYP46" s="123"/>
      <c r="AYQ46" s="123"/>
      <c r="AYR46" s="123"/>
      <c r="AYS46" s="123"/>
      <c r="AYT46" s="123"/>
      <c r="AYU46" s="123"/>
      <c r="AYV46" s="123"/>
      <c r="AYW46" s="123"/>
      <c r="AYX46" s="123"/>
      <c r="AYY46" s="123"/>
      <c r="AYZ46" s="123"/>
      <c r="AZA46" s="123"/>
      <c r="AZB46" s="123"/>
      <c r="AZC46" s="123"/>
      <c r="AZD46" s="123"/>
      <c r="AZE46" s="123"/>
      <c r="AZF46" s="123"/>
      <c r="AZG46" s="123"/>
      <c r="AZH46" s="123"/>
      <c r="AZI46" s="123"/>
      <c r="AZJ46" s="123"/>
      <c r="AZK46" s="123"/>
      <c r="AZL46" s="123"/>
      <c r="AZM46" s="123"/>
      <c r="AZN46" s="123"/>
      <c r="AZO46" s="123"/>
      <c r="AZP46" s="123"/>
      <c r="AZQ46" s="123"/>
      <c r="AZR46" s="123"/>
      <c r="AZS46" s="123"/>
      <c r="AZT46" s="123"/>
      <c r="AZU46" s="123"/>
      <c r="AZV46" s="123"/>
      <c r="AZW46" s="123"/>
      <c r="AZX46" s="123"/>
      <c r="AZY46" s="123"/>
      <c r="AZZ46" s="123"/>
      <c r="BAA46" s="123"/>
      <c r="BAB46" s="123"/>
      <c r="BAC46" s="123"/>
      <c r="BAD46" s="123"/>
      <c r="BAE46" s="123"/>
      <c r="BAF46" s="123"/>
      <c r="BAG46" s="123"/>
      <c r="BAH46" s="123"/>
      <c r="BAI46" s="123"/>
      <c r="BAJ46" s="123"/>
      <c r="BAK46" s="123"/>
      <c r="BAL46" s="123"/>
      <c r="BAM46" s="123"/>
      <c r="BAN46" s="123"/>
      <c r="BAO46" s="123"/>
      <c r="BAP46" s="123"/>
      <c r="BAQ46" s="123"/>
      <c r="BAR46" s="123"/>
      <c r="BAS46" s="123"/>
      <c r="BAT46" s="123"/>
      <c r="BAU46" s="123"/>
      <c r="BAV46" s="123"/>
      <c r="BAW46" s="123"/>
      <c r="BAX46" s="123"/>
      <c r="BAY46" s="123"/>
      <c r="BAZ46" s="123"/>
      <c r="BBA46" s="123"/>
      <c r="BBB46" s="123"/>
      <c r="BBC46" s="123"/>
      <c r="BBD46" s="123"/>
      <c r="BBE46" s="123"/>
      <c r="BBF46" s="123"/>
      <c r="BBG46" s="123"/>
      <c r="BBH46" s="123"/>
      <c r="BBI46" s="123"/>
      <c r="BBJ46" s="123"/>
      <c r="BBK46" s="123"/>
      <c r="BBL46" s="123"/>
      <c r="BBM46" s="123"/>
      <c r="BBN46" s="123"/>
      <c r="BBO46" s="123"/>
      <c r="BBP46" s="123"/>
      <c r="BBQ46" s="123"/>
      <c r="BBR46" s="123"/>
      <c r="BBS46" s="123"/>
      <c r="BBT46" s="123"/>
      <c r="BBU46" s="123"/>
      <c r="BBV46" s="123"/>
      <c r="BBW46" s="123"/>
      <c r="BBX46" s="123"/>
      <c r="BBY46" s="123"/>
      <c r="BBZ46" s="123"/>
      <c r="BCA46" s="123"/>
      <c r="BCB46" s="123"/>
      <c r="BCC46" s="123"/>
      <c r="BCD46" s="123"/>
      <c r="BCE46" s="123"/>
      <c r="BCF46" s="123"/>
      <c r="BCG46" s="123"/>
      <c r="BCH46" s="123"/>
      <c r="BCI46" s="123"/>
      <c r="BCJ46" s="123"/>
      <c r="BCK46" s="123"/>
      <c r="BCL46" s="123"/>
      <c r="BCM46" s="123"/>
      <c r="BCN46" s="123"/>
      <c r="BCO46" s="123"/>
      <c r="BCP46" s="123"/>
      <c r="BCQ46" s="123"/>
      <c r="BCR46" s="123"/>
      <c r="BCS46" s="123"/>
      <c r="BCT46" s="123"/>
      <c r="BCU46" s="123"/>
      <c r="BCV46" s="123"/>
      <c r="BCW46" s="123"/>
      <c r="BCX46" s="123"/>
      <c r="BCY46" s="123"/>
      <c r="BCZ46" s="123"/>
      <c r="BDA46" s="123"/>
      <c r="BDB46" s="123"/>
      <c r="BDC46" s="123"/>
      <c r="BDD46" s="123"/>
      <c r="BDE46" s="123"/>
      <c r="BDF46" s="123"/>
      <c r="BDG46" s="123"/>
      <c r="BDH46" s="123"/>
      <c r="BDI46" s="123"/>
      <c r="BDJ46" s="123"/>
      <c r="BDK46" s="123"/>
      <c r="BDL46" s="123"/>
      <c r="BDM46" s="123"/>
      <c r="BDN46" s="123"/>
      <c r="BDO46" s="123"/>
      <c r="BDP46" s="123"/>
      <c r="BDQ46" s="123"/>
      <c r="BDR46" s="123"/>
      <c r="BDS46" s="123"/>
      <c r="BDT46" s="123"/>
      <c r="BDU46" s="123"/>
      <c r="BDV46" s="123"/>
      <c r="BDW46" s="123"/>
      <c r="BDX46" s="123"/>
      <c r="BDY46" s="123"/>
      <c r="BDZ46" s="123"/>
      <c r="BEA46" s="123"/>
      <c r="BEB46" s="123"/>
      <c r="BEC46" s="123"/>
      <c r="BED46" s="123"/>
      <c r="BEE46" s="123"/>
      <c r="BEF46" s="123"/>
      <c r="BEG46" s="123"/>
      <c r="BEH46" s="123"/>
      <c r="BEI46" s="123"/>
      <c r="BEJ46" s="123"/>
      <c r="BEK46" s="123"/>
      <c r="BEL46" s="123"/>
      <c r="BEM46" s="123"/>
      <c r="BEN46" s="123"/>
      <c r="BEO46" s="123"/>
      <c r="BEP46" s="123"/>
      <c r="BEQ46" s="123"/>
      <c r="BER46" s="123"/>
      <c r="BES46" s="123"/>
      <c r="BET46" s="123"/>
      <c r="BEU46" s="123"/>
      <c r="BEV46" s="123"/>
      <c r="BEW46" s="123"/>
      <c r="BEX46" s="123"/>
      <c r="BEY46" s="123"/>
      <c r="BEZ46" s="123"/>
      <c r="BFA46" s="123"/>
      <c r="BFB46" s="123"/>
      <c r="BFC46" s="123"/>
      <c r="BFD46" s="123"/>
      <c r="BFE46" s="123"/>
      <c r="BFF46" s="123"/>
      <c r="BFG46" s="123"/>
      <c r="BFH46" s="123"/>
      <c r="BFI46" s="123"/>
      <c r="BFJ46" s="123"/>
      <c r="BFK46" s="123"/>
      <c r="BFL46" s="123"/>
      <c r="BFM46" s="123"/>
      <c r="BFN46" s="123"/>
      <c r="BFO46" s="123"/>
      <c r="BFP46" s="123"/>
      <c r="BFQ46" s="123"/>
      <c r="BFR46" s="123"/>
      <c r="BFS46" s="123"/>
      <c r="BFT46" s="123"/>
      <c r="BFU46" s="123"/>
      <c r="BFV46" s="123"/>
      <c r="BFW46" s="123"/>
      <c r="BFX46" s="123"/>
      <c r="BFY46" s="123"/>
      <c r="BFZ46" s="123"/>
      <c r="BGA46" s="123"/>
      <c r="BGB46" s="123"/>
      <c r="BGC46" s="123"/>
      <c r="BGD46" s="123"/>
      <c r="BGE46" s="123"/>
      <c r="BGF46" s="123"/>
      <c r="BGG46" s="123"/>
      <c r="BGH46" s="123"/>
      <c r="BGI46" s="123"/>
      <c r="BGJ46" s="123"/>
      <c r="BGK46" s="123"/>
      <c r="BGL46" s="123"/>
      <c r="BGM46" s="123"/>
      <c r="BGN46" s="123"/>
      <c r="BGO46" s="123"/>
      <c r="BGP46" s="123"/>
      <c r="BGQ46" s="123"/>
      <c r="BGR46" s="123"/>
      <c r="BGS46" s="123"/>
      <c r="BGT46" s="123"/>
      <c r="BGU46" s="123"/>
      <c r="BGV46" s="123"/>
      <c r="BGW46" s="123"/>
      <c r="BGX46" s="123"/>
      <c r="BGY46" s="123"/>
      <c r="BGZ46" s="123"/>
      <c r="BHA46" s="123"/>
      <c r="BHB46" s="123"/>
      <c r="BHC46" s="123"/>
      <c r="BHD46" s="123"/>
      <c r="BHE46" s="123"/>
      <c r="BHF46" s="123"/>
      <c r="BHG46" s="123"/>
      <c r="BHH46" s="123"/>
      <c r="BHI46" s="123"/>
      <c r="BHJ46" s="123"/>
      <c r="BHK46" s="123"/>
      <c r="BHL46" s="123"/>
      <c r="BHM46" s="123"/>
      <c r="BHN46" s="123"/>
      <c r="BHO46" s="123"/>
      <c r="BHP46" s="123"/>
      <c r="BHQ46" s="123"/>
      <c r="BHR46" s="123"/>
      <c r="BHS46" s="123"/>
      <c r="BHT46" s="123"/>
      <c r="BHU46" s="123"/>
      <c r="BHV46" s="123"/>
      <c r="BHW46" s="123"/>
      <c r="BHX46" s="123"/>
      <c r="BHY46" s="123"/>
      <c r="BHZ46" s="123"/>
      <c r="BIA46" s="123"/>
      <c r="BIB46" s="123"/>
      <c r="BIC46" s="123"/>
      <c r="BID46" s="123"/>
      <c r="BIE46" s="123"/>
      <c r="BIF46" s="123"/>
      <c r="BIG46" s="123"/>
      <c r="BIH46" s="123"/>
      <c r="BII46" s="123"/>
      <c r="BIJ46" s="123"/>
      <c r="BIK46" s="123"/>
      <c r="BIL46" s="123"/>
      <c r="BIM46" s="123"/>
      <c r="BIN46" s="123"/>
      <c r="BIO46" s="123"/>
      <c r="BIP46" s="123"/>
      <c r="BIQ46" s="123"/>
      <c r="BIR46" s="123"/>
      <c r="BIS46" s="123"/>
      <c r="BIT46" s="123"/>
      <c r="BIU46" s="123"/>
      <c r="BIV46" s="123"/>
      <c r="BIW46" s="123"/>
      <c r="BIX46" s="123"/>
      <c r="BIY46" s="123"/>
      <c r="BIZ46" s="123"/>
      <c r="BJA46" s="123"/>
      <c r="BJB46" s="123"/>
      <c r="BJC46" s="123"/>
      <c r="BJD46" s="123"/>
      <c r="BJE46" s="123"/>
      <c r="BJF46" s="123"/>
      <c r="BJG46" s="123"/>
      <c r="BJH46" s="123"/>
      <c r="BJI46" s="123"/>
      <c r="BJJ46" s="123"/>
      <c r="BJK46" s="123"/>
      <c r="BJL46" s="123"/>
      <c r="BJM46" s="123"/>
      <c r="BJN46" s="123"/>
      <c r="BJO46" s="123"/>
      <c r="BJP46" s="123"/>
      <c r="BJQ46" s="123"/>
      <c r="BJR46" s="123"/>
      <c r="BJS46" s="123"/>
      <c r="BJT46" s="123"/>
      <c r="BJU46" s="123"/>
      <c r="BJV46" s="123"/>
      <c r="BJW46" s="123"/>
      <c r="BJX46" s="123"/>
      <c r="BJY46" s="123"/>
      <c r="BJZ46" s="123"/>
      <c r="BKA46" s="123"/>
      <c r="BKB46" s="123"/>
      <c r="BKC46" s="123"/>
      <c r="BKD46" s="123"/>
      <c r="BKE46" s="123"/>
      <c r="BKF46" s="123"/>
      <c r="BKG46" s="123"/>
      <c r="BKH46" s="123"/>
      <c r="BKI46" s="123"/>
      <c r="BKJ46" s="123"/>
      <c r="BKK46" s="123"/>
      <c r="BKL46" s="123"/>
      <c r="BKM46" s="123"/>
      <c r="BKN46" s="123"/>
      <c r="BKO46" s="123"/>
      <c r="BKP46" s="123"/>
      <c r="BKQ46" s="123"/>
      <c r="BKR46" s="123"/>
      <c r="BKS46" s="123"/>
      <c r="BKT46" s="123"/>
      <c r="BKU46" s="123"/>
      <c r="BKV46" s="123"/>
      <c r="BKW46" s="123"/>
      <c r="BKX46" s="123"/>
      <c r="BKY46" s="123"/>
      <c r="BKZ46" s="123"/>
      <c r="BLA46" s="123"/>
      <c r="BLB46" s="123"/>
      <c r="BLC46" s="123"/>
      <c r="BLD46" s="123"/>
      <c r="BLE46" s="123"/>
      <c r="BLF46" s="123"/>
      <c r="BLG46" s="123"/>
      <c r="BLH46" s="123"/>
      <c r="BLI46" s="123"/>
      <c r="BLJ46" s="123"/>
      <c r="BLK46" s="123"/>
      <c r="BLL46" s="123"/>
      <c r="BLM46" s="123"/>
      <c r="BLN46" s="123"/>
      <c r="BLO46" s="123"/>
      <c r="BLP46" s="123"/>
      <c r="BLQ46" s="123"/>
      <c r="BLR46" s="123"/>
      <c r="BLS46" s="123"/>
      <c r="BLT46" s="123"/>
      <c r="BLU46" s="123"/>
      <c r="BLV46" s="123"/>
      <c r="BLW46" s="123"/>
      <c r="BLX46" s="123"/>
      <c r="BLY46" s="123"/>
      <c r="BLZ46" s="123"/>
      <c r="BMA46" s="123"/>
      <c r="BMB46" s="123"/>
      <c r="BMC46" s="123"/>
      <c r="BMD46" s="123"/>
      <c r="BME46" s="123"/>
      <c r="BMF46" s="123"/>
      <c r="BMG46" s="123"/>
      <c r="BMH46" s="123"/>
      <c r="BMI46" s="123"/>
      <c r="BMJ46" s="123"/>
      <c r="BMK46" s="123"/>
      <c r="BML46" s="123"/>
      <c r="BMM46" s="123"/>
      <c r="BMN46" s="123"/>
      <c r="BMO46" s="123"/>
      <c r="BMP46" s="123"/>
      <c r="BMQ46" s="123"/>
      <c r="BMR46" s="123"/>
      <c r="BMS46" s="123"/>
      <c r="BMT46" s="123"/>
      <c r="BMU46" s="123"/>
      <c r="BMV46" s="123"/>
      <c r="BMW46" s="123"/>
      <c r="BMX46" s="123"/>
      <c r="BMY46" s="123"/>
      <c r="BMZ46" s="123"/>
      <c r="BNA46" s="123"/>
      <c r="BNB46" s="123"/>
      <c r="BNC46" s="123"/>
      <c r="BND46" s="123"/>
      <c r="BNE46" s="123"/>
      <c r="BNF46" s="123"/>
      <c r="BNG46" s="123"/>
      <c r="BNH46" s="123"/>
      <c r="BNI46" s="123"/>
      <c r="BNJ46" s="123"/>
      <c r="BNK46" s="123"/>
      <c r="BNL46" s="123"/>
      <c r="BNM46" s="123"/>
      <c r="BNN46" s="123"/>
      <c r="BNO46" s="123"/>
      <c r="BNP46" s="123"/>
      <c r="BNQ46" s="123"/>
      <c r="BNR46" s="123"/>
      <c r="BNS46" s="123"/>
      <c r="BNT46" s="123"/>
      <c r="BNU46" s="123"/>
      <c r="BNV46" s="123"/>
      <c r="BNW46" s="123"/>
      <c r="BNX46" s="123"/>
      <c r="BNY46" s="123"/>
      <c r="BNZ46" s="123"/>
      <c r="BOA46" s="123"/>
      <c r="BOB46" s="123"/>
      <c r="BOC46" s="123"/>
      <c r="BOD46" s="123"/>
      <c r="BOE46" s="123"/>
      <c r="BOF46" s="123"/>
      <c r="BOG46" s="123"/>
      <c r="BOH46" s="123"/>
      <c r="BOI46" s="123"/>
      <c r="BOJ46" s="123"/>
      <c r="BOK46" s="123"/>
      <c r="BOL46" s="123"/>
      <c r="BOM46" s="123"/>
      <c r="BON46" s="123"/>
      <c r="BOO46" s="123"/>
      <c r="BOP46" s="123"/>
      <c r="BOQ46" s="123"/>
      <c r="BOR46" s="123"/>
      <c r="BOS46" s="123"/>
      <c r="BOT46" s="123"/>
      <c r="BOU46" s="123"/>
      <c r="BOV46" s="123"/>
      <c r="BOW46" s="123"/>
      <c r="BOX46" s="123"/>
      <c r="BOY46" s="123"/>
      <c r="BOZ46" s="123"/>
      <c r="BPA46" s="123"/>
      <c r="BPB46" s="123"/>
      <c r="BPC46" s="123"/>
      <c r="BPD46" s="123"/>
      <c r="BPE46" s="123"/>
      <c r="BPF46" s="123"/>
      <c r="BPG46" s="123"/>
      <c r="BPH46" s="123"/>
      <c r="BPI46" s="123"/>
      <c r="BPJ46" s="123"/>
      <c r="BPK46" s="123"/>
      <c r="BPL46" s="123"/>
      <c r="BPM46" s="123"/>
      <c r="BPN46" s="123"/>
      <c r="BPO46" s="123"/>
      <c r="BPP46" s="123"/>
      <c r="BPQ46" s="123"/>
      <c r="BPR46" s="123"/>
      <c r="BPS46" s="123"/>
      <c r="BPT46" s="123"/>
      <c r="BPU46" s="123"/>
      <c r="BPV46" s="123"/>
      <c r="BPW46" s="123"/>
      <c r="BPX46" s="123"/>
      <c r="BPY46" s="123"/>
      <c r="BPZ46" s="123"/>
      <c r="BQA46" s="123"/>
      <c r="BQB46" s="123"/>
      <c r="BQC46" s="123"/>
      <c r="BQD46" s="123"/>
      <c r="BQE46" s="123"/>
      <c r="BQF46" s="123"/>
      <c r="BQG46" s="123"/>
      <c r="BQH46" s="123"/>
      <c r="BQI46" s="123"/>
      <c r="BQJ46" s="123"/>
      <c r="BQK46" s="123"/>
      <c r="BQL46" s="123"/>
      <c r="BQM46" s="123"/>
      <c r="BQN46" s="123"/>
      <c r="BQO46" s="123"/>
      <c r="BQP46" s="123"/>
      <c r="BQQ46" s="123"/>
      <c r="BQR46" s="123"/>
      <c r="BQS46" s="123"/>
      <c r="BQT46" s="123"/>
      <c r="BQU46" s="123"/>
      <c r="BQV46" s="123"/>
      <c r="BQW46" s="123"/>
      <c r="BQX46" s="123"/>
      <c r="BQY46" s="123"/>
      <c r="BQZ46" s="123"/>
      <c r="BRA46" s="123"/>
      <c r="BRB46" s="123"/>
      <c r="BRC46" s="123"/>
      <c r="BRD46" s="123"/>
      <c r="BRE46" s="123"/>
      <c r="BRF46" s="123"/>
      <c r="BRG46" s="123"/>
      <c r="BRH46" s="123"/>
      <c r="BRI46" s="123"/>
      <c r="BRJ46" s="123"/>
      <c r="BRK46" s="123"/>
      <c r="BRL46" s="123"/>
      <c r="BRM46" s="123"/>
      <c r="BRN46" s="123"/>
      <c r="BRO46" s="123"/>
      <c r="BRP46" s="123"/>
      <c r="BRQ46" s="123"/>
      <c r="BRR46" s="123"/>
      <c r="BRS46" s="123"/>
      <c r="BRT46" s="123"/>
      <c r="BRU46" s="123"/>
      <c r="BRV46" s="123"/>
      <c r="BRW46" s="123"/>
      <c r="BRX46" s="123"/>
      <c r="BRY46" s="123"/>
      <c r="BRZ46" s="123"/>
      <c r="BSA46" s="123"/>
      <c r="BSB46" s="123"/>
      <c r="BSC46" s="123"/>
      <c r="BSD46" s="123"/>
      <c r="BSE46" s="123"/>
      <c r="BSF46" s="123"/>
      <c r="BSG46" s="123"/>
      <c r="BSH46" s="123"/>
      <c r="BSI46" s="123"/>
      <c r="BSJ46" s="123"/>
      <c r="BSK46" s="123"/>
      <c r="BSL46" s="123"/>
      <c r="BSM46" s="123"/>
      <c r="BSN46" s="123"/>
      <c r="BSO46" s="123"/>
      <c r="BSP46" s="123"/>
      <c r="BSQ46" s="123"/>
      <c r="BSR46" s="123"/>
      <c r="BSS46" s="123"/>
      <c r="BST46" s="123"/>
      <c r="BSU46" s="123"/>
      <c r="BSV46" s="123"/>
      <c r="BSW46" s="123"/>
      <c r="BSX46" s="123"/>
      <c r="BSY46" s="123"/>
      <c r="BSZ46" s="123"/>
      <c r="BTA46" s="123"/>
      <c r="BTB46" s="123"/>
      <c r="BTC46" s="123"/>
      <c r="BTD46" s="123"/>
      <c r="BTE46" s="123"/>
      <c r="BTF46" s="123"/>
      <c r="BTG46" s="123"/>
      <c r="BTH46" s="123"/>
      <c r="BTI46" s="123"/>
      <c r="BTJ46" s="123"/>
      <c r="BTK46" s="123"/>
      <c r="BTL46" s="123"/>
      <c r="BTM46" s="123"/>
      <c r="BTN46" s="123"/>
      <c r="BTO46" s="123"/>
      <c r="BTP46" s="123"/>
      <c r="BTQ46" s="123"/>
      <c r="BTR46" s="123"/>
      <c r="BTS46" s="123"/>
      <c r="BTT46" s="123"/>
      <c r="BTU46" s="123"/>
      <c r="BTV46" s="123"/>
      <c r="BTW46" s="123"/>
      <c r="BTX46" s="123"/>
      <c r="BTY46" s="123"/>
      <c r="BTZ46" s="123"/>
      <c r="BUA46" s="123"/>
      <c r="BUB46" s="123"/>
      <c r="BUC46" s="123"/>
      <c r="BUD46" s="123"/>
      <c r="BUE46" s="123"/>
      <c r="BUF46" s="123"/>
      <c r="BUG46" s="123"/>
      <c r="BUH46" s="123"/>
      <c r="BUI46" s="123"/>
      <c r="BUJ46" s="123"/>
      <c r="BUK46" s="123"/>
      <c r="BUL46" s="123"/>
      <c r="BUM46" s="123"/>
      <c r="BUN46" s="123"/>
      <c r="BUO46" s="123"/>
      <c r="BUP46" s="123"/>
      <c r="BUQ46" s="123"/>
    </row>
    <row r="47" spans="1:1915" s="154" customFormat="1" x14ac:dyDescent="0.2">
      <c r="A47" s="146" t="s">
        <v>1402</v>
      </c>
      <c r="B47" s="146" t="s">
        <v>1401</v>
      </c>
      <c r="C47" s="147">
        <v>5.86</v>
      </c>
      <c r="D47" s="148">
        <v>1.8974800000000001</v>
      </c>
      <c r="E47" s="148">
        <v>1.8974800000000001</v>
      </c>
      <c r="F47" s="147">
        <v>1</v>
      </c>
      <c r="G47" s="148">
        <f t="shared" si="0"/>
        <v>1.8974800000000001</v>
      </c>
      <c r="H47" s="147">
        <v>1.75</v>
      </c>
      <c r="I47" s="148">
        <f t="shared" si="1"/>
        <v>3.3205900000000002</v>
      </c>
      <c r="J47" s="149" t="s">
        <v>1268</v>
      </c>
      <c r="K47" s="146" t="s">
        <v>1270</v>
      </c>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3"/>
      <c r="BK47" s="123"/>
      <c r="BL47" s="123"/>
      <c r="BM47" s="123"/>
      <c r="BN47" s="123"/>
      <c r="BO47" s="123"/>
      <c r="BP47" s="123"/>
      <c r="BQ47" s="123"/>
      <c r="BR47" s="123"/>
      <c r="BS47" s="123"/>
      <c r="BT47" s="123"/>
      <c r="BU47" s="123"/>
      <c r="BV47" s="123"/>
      <c r="BW47" s="123"/>
      <c r="BX47" s="123"/>
      <c r="BY47" s="123"/>
      <c r="BZ47" s="123"/>
      <c r="CA47" s="123"/>
      <c r="CB47" s="123"/>
      <c r="CC47" s="123"/>
      <c r="CD47" s="123"/>
      <c r="CE47" s="123"/>
      <c r="CF47" s="123"/>
      <c r="CG47" s="123"/>
      <c r="CH47" s="123"/>
      <c r="CI47" s="123"/>
      <c r="CJ47" s="123"/>
      <c r="CK47" s="123"/>
      <c r="CL47" s="123"/>
      <c r="CM47" s="123"/>
      <c r="CN47" s="123"/>
      <c r="CO47" s="123"/>
      <c r="CP47" s="123"/>
      <c r="CQ47" s="123"/>
      <c r="CR47" s="123"/>
      <c r="CS47" s="123"/>
      <c r="CT47" s="123"/>
      <c r="CU47" s="123"/>
      <c r="CV47" s="123"/>
      <c r="CW47" s="123"/>
      <c r="CX47" s="123"/>
      <c r="CY47" s="123"/>
      <c r="CZ47" s="123"/>
      <c r="DA47" s="123"/>
      <c r="DB47" s="123"/>
      <c r="DC47" s="123"/>
      <c r="DD47" s="123"/>
      <c r="DE47" s="123"/>
      <c r="DF47" s="123"/>
      <c r="DG47" s="123"/>
      <c r="DH47" s="123"/>
      <c r="DI47" s="123"/>
      <c r="DJ47" s="123"/>
      <c r="DK47" s="123"/>
      <c r="DL47" s="123"/>
      <c r="DM47" s="123"/>
      <c r="DN47" s="123"/>
      <c r="DO47" s="123"/>
      <c r="DP47" s="123"/>
      <c r="DQ47" s="123"/>
      <c r="DR47" s="123"/>
      <c r="DS47" s="123"/>
      <c r="DT47" s="123"/>
      <c r="DU47" s="123"/>
      <c r="DV47" s="123"/>
      <c r="DW47" s="123"/>
      <c r="DX47" s="123"/>
      <c r="DY47" s="123"/>
      <c r="DZ47" s="123"/>
      <c r="EA47" s="123"/>
      <c r="EB47" s="123"/>
      <c r="EC47" s="123"/>
      <c r="ED47" s="123"/>
      <c r="EE47" s="123"/>
      <c r="EF47" s="123"/>
      <c r="EG47" s="123"/>
      <c r="EH47" s="123"/>
      <c r="EI47" s="123"/>
      <c r="EJ47" s="123"/>
      <c r="EK47" s="123"/>
      <c r="EL47" s="123"/>
      <c r="EM47" s="123"/>
      <c r="EN47" s="123"/>
      <c r="EO47" s="123"/>
      <c r="EP47" s="123"/>
      <c r="EQ47" s="123"/>
      <c r="ER47" s="123"/>
      <c r="ES47" s="123"/>
      <c r="ET47" s="123"/>
      <c r="EU47" s="123"/>
      <c r="EV47" s="123"/>
      <c r="EW47" s="123"/>
      <c r="EX47" s="123"/>
      <c r="EY47" s="123"/>
      <c r="EZ47" s="123"/>
      <c r="FA47" s="123"/>
      <c r="FB47" s="123"/>
      <c r="FC47" s="123"/>
      <c r="FD47" s="123"/>
      <c r="FE47" s="123"/>
      <c r="FF47" s="123"/>
      <c r="FG47" s="123"/>
      <c r="FH47" s="123"/>
      <c r="FI47" s="123"/>
      <c r="FJ47" s="123"/>
      <c r="FK47" s="123"/>
      <c r="FL47" s="123"/>
      <c r="FM47" s="123"/>
      <c r="FN47" s="123"/>
      <c r="FO47" s="123"/>
      <c r="FP47" s="123"/>
      <c r="FQ47" s="123"/>
      <c r="FR47" s="123"/>
      <c r="FS47" s="123"/>
      <c r="FT47" s="123"/>
      <c r="FU47" s="123"/>
      <c r="FV47" s="123"/>
      <c r="FW47" s="123"/>
      <c r="FX47" s="123"/>
      <c r="FY47" s="123"/>
      <c r="FZ47" s="123"/>
      <c r="GA47" s="123"/>
      <c r="GB47" s="123"/>
      <c r="GC47" s="123"/>
      <c r="GD47" s="123"/>
      <c r="GE47" s="123"/>
      <c r="GF47" s="123"/>
      <c r="GG47" s="123"/>
      <c r="GH47" s="123"/>
      <c r="GI47" s="123"/>
      <c r="GJ47" s="123"/>
      <c r="GK47" s="123"/>
      <c r="GL47" s="123"/>
      <c r="GM47" s="123"/>
      <c r="GN47" s="123"/>
      <c r="GO47" s="123"/>
      <c r="GP47" s="123"/>
      <c r="GQ47" s="123"/>
      <c r="GR47" s="123"/>
      <c r="GS47" s="123"/>
      <c r="GT47" s="123"/>
      <c r="GU47" s="123"/>
      <c r="GV47" s="123"/>
      <c r="GW47" s="123"/>
      <c r="GX47" s="123"/>
      <c r="GY47" s="123"/>
      <c r="GZ47" s="123"/>
      <c r="HA47" s="123"/>
      <c r="HB47" s="123"/>
      <c r="HC47" s="123"/>
      <c r="HD47" s="123"/>
      <c r="HE47" s="123"/>
      <c r="HF47" s="123"/>
      <c r="HG47" s="123"/>
      <c r="HH47" s="123"/>
      <c r="HI47" s="123"/>
      <c r="HJ47" s="123"/>
      <c r="HK47" s="123"/>
      <c r="HL47" s="123"/>
      <c r="HM47" s="123"/>
      <c r="HN47" s="123"/>
      <c r="HO47" s="123"/>
      <c r="HP47" s="123"/>
      <c r="HQ47" s="123"/>
      <c r="HR47" s="123"/>
      <c r="HS47" s="123"/>
      <c r="HT47" s="123"/>
      <c r="HU47" s="123"/>
      <c r="HV47" s="123"/>
      <c r="HW47" s="123"/>
      <c r="HX47" s="123"/>
      <c r="HY47" s="123"/>
      <c r="HZ47" s="123"/>
      <c r="IA47" s="123"/>
      <c r="IB47" s="123"/>
      <c r="IC47" s="123"/>
      <c r="ID47" s="123"/>
      <c r="IE47" s="123"/>
      <c r="IF47" s="123"/>
      <c r="IG47" s="123"/>
      <c r="IH47" s="123"/>
      <c r="II47" s="123"/>
      <c r="IJ47" s="123"/>
      <c r="IK47" s="123"/>
      <c r="IL47" s="123"/>
      <c r="IM47" s="123"/>
      <c r="IN47" s="123"/>
      <c r="IO47" s="123"/>
      <c r="IP47" s="123"/>
      <c r="IQ47" s="123"/>
      <c r="IR47" s="123"/>
      <c r="IS47" s="123"/>
      <c r="IT47" s="123"/>
      <c r="IU47" s="123"/>
      <c r="IV47" s="123"/>
      <c r="IW47" s="123"/>
      <c r="IX47" s="123"/>
      <c r="IY47" s="123"/>
      <c r="IZ47" s="123"/>
      <c r="JA47" s="123"/>
      <c r="JB47" s="123"/>
      <c r="JC47" s="123"/>
      <c r="JD47" s="123"/>
      <c r="JE47" s="123"/>
      <c r="JF47" s="123"/>
      <c r="JG47" s="123"/>
      <c r="JH47" s="123"/>
      <c r="JI47" s="123"/>
      <c r="JJ47" s="123"/>
      <c r="JK47" s="123"/>
      <c r="JL47" s="123"/>
      <c r="JM47" s="123"/>
      <c r="JN47" s="123"/>
      <c r="JO47" s="123"/>
      <c r="JP47" s="123"/>
      <c r="JQ47" s="123"/>
      <c r="JR47" s="123"/>
      <c r="JS47" s="123"/>
      <c r="JT47" s="123"/>
      <c r="JU47" s="123"/>
      <c r="JV47" s="123"/>
      <c r="JW47" s="123"/>
      <c r="JX47" s="123"/>
      <c r="JY47" s="123"/>
      <c r="JZ47" s="123"/>
      <c r="KA47" s="123"/>
      <c r="KB47" s="123"/>
      <c r="KC47" s="123"/>
      <c r="KD47" s="123"/>
      <c r="KE47" s="123"/>
      <c r="KF47" s="123"/>
      <c r="KG47" s="123"/>
      <c r="KH47" s="123"/>
      <c r="KI47" s="123"/>
      <c r="KJ47" s="123"/>
      <c r="KK47" s="123"/>
      <c r="KL47" s="123"/>
      <c r="KM47" s="123"/>
      <c r="KN47" s="123"/>
      <c r="KO47" s="123"/>
      <c r="KP47" s="123"/>
      <c r="KQ47" s="123"/>
      <c r="KR47" s="123"/>
      <c r="KS47" s="123"/>
      <c r="KT47" s="123"/>
      <c r="KU47" s="123"/>
      <c r="KV47" s="123"/>
      <c r="KW47" s="123"/>
      <c r="KX47" s="123"/>
      <c r="KY47" s="123"/>
      <c r="KZ47" s="123"/>
      <c r="LA47" s="123"/>
      <c r="LB47" s="123"/>
      <c r="LC47" s="123"/>
      <c r="LD47" s="123"/>
      <c r="LE47" s="123"/>
      <c r="LF47" s="123"/>
      <c r="LG47" s="123"/>
      <c r="LH47" s="123"/>
      <c r="LI47" s="123"/>
      <c r="LJ47" s="123"/>
      <c r="LK47" s="123"/>
      <c r="LL47" s="123"/>
      <c r="LM47" s="123"/>
      <c r="LN47" s="123"/>
      <c r="LO47" s="123"/>
      <c r="LP47" s="123"/>
      <c r="LQ47" s="123"/>
      <c r="LR47" s="123"/>
      <c r="LS47" s="123"/>
      <c r="LT47" s="123"/>
      <c r="LU47" s="123"/>
      <c r="LV47" s="123"/>
      <c r="LW47" s="123"/>
      <c r="LX47" s="123"/>
      <c r="LY47" s="123"/>
      <c r="LZ47" s="123"/>
      <c r="MA47" s="123"/>
      <c r="MB47" s="123"/>
      <c r="MC47" s="123"/>
      <c r="MD47" s="123"/>
      <c r="ME47" s="123"/>
      <c r="MF47" s="123"/>
      <c r="MG47" s="123"/>
      <c r="MH47" s="123"/>
      <c r="MI47" s="123"/>
      <c r="MJ47" s="123"/>
      <c r="MK47" s="123"/>
      <c r="ML47" s="123"/>
      <c r="MM47" s="123"/>
      <c r="MN47" s="123"/>
      <c r="MO47" s="123"/>
      <c r="MP47" s="123"/>
      <c r="MQ47" s="123"/>
      <c r="MR47" s="123"/>
      <c r="MS47" s="123"/>
      <c r="MT47" s="123"/>
      <c r="MU47" s="123"/>
      <c r="MV47" s="123"/>
      <c r="MW47" s="123"/>
      <c r="MX47" s="123"/>
      <c r="MY47" s="123"/>
      <c r="MZ47" s="123"/>
      <c r="NA47" s="123"/>
      <c r="NB47" s="123"/>
      <c r="NC47" s="123"/>
      <c r="ND47" s="123"/>
      <c r="NE47" s="123"/>
      <c r="NF47" s="123"/>
      <c r="NG47" s="123"/>
      <c r="NH47" s="123"/>
      <c r="NI47" s="123"/>
      <c r="NJ47" s="123"/>
      <c r="NK47" s="123"/>
      <c r="NL47" s="123"/>
      <c r="NM47" s="123"/>
      <c r="NN47" s="123"/>
      <c r="NO47" s="123"/>
      <c r="NP47" s="123"/>
      <c r="NQ47" s="123"/>
      <c r="NR47" s="123"/>
      <c r="NS47" s="123"/>
      <c r="NT47" s="123"/>
      <c r="NU47" s="123"/>
      <c r="NV47" s="123"/>
      <c r="NW47" s="123"/>
      <c r="NX47" s="123"/>
      <c r="NY47" s="123"/>
      <c r="NZ47" s="123"/>
      <c r="OA47" s="123"/>
      <c r="OB47" s="123"/>
      <c r="OC47" s="123"/>
      <c r="OD47" s="123"/>
      <c r="OE47" s="123"/>
      <c r="OF47" s="123"/>
      <c r="OG47" s="123"/>
      <c r="OH47" s="123"/>
      <c r="OI47" s="123"/>
      <c r="OJ47" s="123"/>
      <c r="OK47" s="123"/>
      <c r="OL47" s="123"/>
      <c r="OM47" s="123"/>
      <c r="ON47" s="123"/>
      <c r="OO47" s="123"/>
      <c r="OP47" s="123"/>
      <c r="OQ47" s="123"/>
      <c r="OR47" s="123"/>
      <c r="OS47" s="123"/>
      <c r="OT47" s="123"/>
      <c r="OU47" s="123"/>
      <c r="OV47" s="123"/>
      <c r="OW47" s="123"/>
      <c r="OX47" s="123"/>
      <c r="OY47" s="123"/>
      <c r="OZ47" s="123"/>
      <c r="PA47" s="123"/>
      <c r="PB47" s="123"/>
      <c r="PC47" s="123"/>
      <c r="PD47" s="123"/>
      <c r="PE47" s="123"/>
      <c r="PF47" s="123"/>
      <c r="PG47" s="123"/>
      <c r="PH47" s="123"/>
      <c r="PI47" s="123"/>
      <c r="PJ47" s="123"/>
      <c r="PK47" s="123"/>
      <c r="PL47" s="123"/>
      <c r="PM47" s="123"/>
      <c r="PN47" s="123"/>
      <c r="PO47" s="123"/>
      <c r="PP47" s="123"/>
      <c r="PQ47" s="123"/>
      <c r="PR47" s="123"/>
      <c r="PS47" s="123"/>
      <c r="PT47" s="123"/>
      <c r="PU47" s="123"/>
      <c r="PV47" s="123"/>
      <c r="PW47" s="123"/>
      <c r="PX47" s="123"/>
      <c r="PY47" s="123"/>
      <c r="PZ47" s="123"/>
      <c r="QA47" s="123"/>
      <c r="QB47" s="123"/>
      <c r="QC47" s="123"/>
      <c r="QD47" s="123"/>
      <c r="QE47" s="123"/>
      <c r="QF47" s="123"/>
      <c r="QG47" s="123"/>
      <c r="QH47" s="123"/>
      <c r="QI47" s="123"/>
      <c r="QJ47" s="123"/>
      <c r="QK47" s="123"/>
      <c r="QL47" s="123"/>
      <c r="QM47" s="123"/>
      <c r="QN47" s="123"/>
      <c r="QO47" s="123"/>
      <c r="QP47" s="123"/>
      <c r="QQ47" s="123"/>
      <c r="QR47" s="123"/>
      <c r="QS47" s="123"/>
      <c r="QT47" s="123"/>
      <c r="QU47" s="123"/>
      <c r="QV47" s="123"/>
      <c r="QW47" s="123"/>
      <c r="QX47" s="123"/>
      <c r="QY47" s="123"/>
      <c r="QZ47" s="123"/>
      <c r="RA47" s="123"/>
      <c r="RB47" s="123"/>
      <c r="RC47" s="123"/>
      <c r="RD47" s="123"/>
      <c r="RE47" s="123"/>
      <c r="RF47" s="123"/>
      <c r="RG47" s="123"/>
      <c r="RH47" s="123"/>
      <c r="RI47" s="123"/>
      <c r="RJ47" s="123"/>
      <c r="RK47" s="123"/>
      <c r="RL47" s="123"/>
      <c r="RM47" s="123"/>
      <c r="RN47" s="123"/>
      <c r="RO47" s="123"/>
      <c r="RP47" s="123"/>
      <c r="RQ47" s="123"/>
      <c r="RR47" s="123"/>
      <c r="RS47" s="123"/>
      <c r="RT47" s="123"/>
      <c r="RU47" s="123"/>
      <c r="RV47" s="123"/>
      <c r="RW47" s="123"/>
      <c r="RX47" s="123"/>
      <c r="RY47" s="123"/>
      <c r="RZ47" s="123"/>
      <c r="SA47" s="123"/>
      <c r="SB47" s="123"/>
      <c r="SC47" s="123"/>
      <c r="SD47" s="123"/>
      <c r="SE47" s="123"/>
      <c r="SF47" s="123"/>
      <c r="SG47" s="123"/>
      <c r="SH47" s="123"/>
      <c r="SI47" s="123"/>
      <c r="SJ47" s="123"/>
      <c r="SK47" s="123"/>
      <c r="SL47" s="123"/>
      <c r="SM47" s="123"/>
      <c r="SN47" s="123"/>
      <c r="SO47" s="123"/>
      <c r="SP47" s="123"/>
      <c r="SQ47" s="123"/>
      <c r="SR47" s="123"/>
      <c r="SS47" s="123"/>
      <c r="ST47" s="123"/>
      <c r="SU47" s="123"/>
      <c r="SV47" s="123"/>
      <c r="SW47" s="123"/>
      <c r="SX47" s="123"/>
      <c r="SY47" s="123"/>
      <c r="SZ47" s="123"/>
      <c r="TA47" s="123"/>
      <c r="TB47" s="123"/>
      <c r="TC47" s="123"/>
      <c r="TD47" s="123"/>
      <c r="TE47" s="123"/>
      <c r="TF47" s="123"/>
      <c r="TG47" s="123"/>
      <c r="TH47" s="123"/>
      <c r="TI47" s="123"/>
      <c r="TJ47" s="123"/>
      <c r="TK47" s="123"/>
      <c r="TL47" s="123"/>
      <c r="TM47" s="123"/>
      <c r="TN47" s="123"/>
      <c r="TO47" s="123"/>
      <c r="TP47" s="123"/>
      <c r="TQ47" s="123"/>
      <c r="TR47" s="123"/>
      <c r="TS47" s="123"/>
      <c r="TT47" s="123"/>
      <c r="TU47" s="123"/>
      <c r="TV47" s="123"/>
      <c r="TW47" s="123"/>
      <c r="TX47" s="123"/>
      <c r="TY47" s="123"/>
      <c r="TZ47" s="123"/>
      <c r="UA47" s="123"/>
      <c r="UB47" s="123"/>
      <c r="UC47" s="123"/>
      <c r="UD47" s="123"/>
      <c r="UE47" s="123"/>
      <c r="UF47" s="123"/>
      <c r="UG47" s="123"/>
      <c r="UH47" s="123"/>
      <c r="UI47" s="123"/>
      <c r="UJ47" s="123"/>
      <c r="UK47" s="123"/>
      <c r="UL47" s="123"/>
      <c r="UM47" s="123"/>
      <c r="UN47" s="123"/>
      <c r="UO47" s="123"/>
      <c r="UP47" s="123"/>
      <c r="UQ47" s="123"/>
      <c r="UR47" s="123"/>
      <c r="US47" s="123"/>
      <c r="UT47" s="123"/>
      <c r="UU47" s="123"/>
      <c r="UV47" s="123"/>
      <c r="UW47" s="123"/>
      <c r="UX47" s="123"/>
      <c r="UY47" s="123"/>
      <c r="UZ47" s="123"/>
      <c r="VA47" s="123"/>
      <c r="VB47" s="123"/>
      <c r="VC47" s="123"/>
      <c r="VD47" s="123"/>
      <c r="VE47" s="123"/>
      <c r="VF47" s="123"/>
      <c r="VG47" s="123"/>
      <c r="VH47" s="123"/>
      <c r="VI47" s="123"/>
      <c r="VJ47" s="123"/>
      <c r="VK47" s="123"/>
      <c r="VL47" s="123"/>
      <c r="VM47" s="123"/>
      <c r="VN47" s="123"/>
      <c r="VO47" s="123"/>
      <c r="VP47" s="123"/>
      <c r="VQ47" s="123"/>
      <c r="VR47" s="123"/>
      <c r="VS47" s="123"/>
      <c r="VT47" s="123"/>
      <c r="VU47" s="123"/>
      <c r="VV47" s="123"/>
      <c r="VW47" s="123"/>
      <c r="VX47" s="123"/>
      <c r="VY47" s="123"/>
      <c r="VZ47" s="123"/>
      <c r="WA47" s="123"/>
      <c r="WB47" s="123"/>
      <c r="WC47" s="123"/>
      <c r="WD47" s="123"/>
      <c r="WE47" s="123"/>
      <c r="WF47" s="123"/>
      <c r="WG47" s="123"/>
      <c r="WH47" s="123"/>
      <c r="WI47" s="123"/>
      <c r="WJ47" s="123"/>
      <c r="WK47" s="123"/>
      <c r="WL47" s="123"/>
      <c r="WM47" s="123"/>
      <c r="WN47" s="123"/>
      <c r="WO47" s="123"/>
      <c r="WP47" s="123"/>
      <c r="WQ47" s="123"/>
      <c r="WR47" s="123"/>
      <c r="WS47" s="123"/>
      <c r="WT47" s="123"/>
      <c r="WU47" s="123"/>
      <c r="WV47" s="123"/>
      <c r="WW47" s="123"/>
      <c r="WX47" s="123"/>
      <c r="WY47" s="123"/>
      <c r="WZ47" s="123"/>
      <c r="XA47" s="123"/>
      <c r="XB47" s="123"/>
      <c r="XC47" s="123"/>
      <c r="XD47" s="123"/>
      <c r="XE47" s="123"/>
      <c r="XF47" s="123"/>
      <c r="XG47" s="123"/>
      <c r="XH47" s="123"/>
      <c r="XI47" s="123"/>
      <c r="XJ47" s="123"/>
      <c r="XK47" s="123"/>
      <c r="XL47" s="123"/>
      <c r="XM47" s="123"/>
      <c r="XN47" s="123"/>
      <c r="XO47" s="123"/>
      <c r="XP47" s="123"/>
      <c r="XQ47" s="123"/>
      <c r="XR47" s="123"/>
      <c r="XS47" s="123"/>
      <c r="XT47" s="123"/>
      <c r="XU47" s="123"/>
      <c r="XV47" s="123"/>
      <c r="XW47" s="123"/>
      <c r="XX47" s="123"/>
      <c r="XY47" s="123"/>
      <c r="XZ47" s="123"/>
      <c r="YA47" s="123"/>
      <c r="YB47" s="123"/>
      <c r="YC47" s="123"/>
      <c r="YD47" s="123"/>
      <c r="YE47" s="123"/>
      <c r="YF47" s="123"/>
      <c r="YG47" s="123"/>
      <c r="YH47" s="123"/>
      <c r="YI47" s="123"/>
      <c r="YJ47" s="123"/>
      <c r="YK47" s="123"/>
      <c r="YL47" s="123"/>
      <c r="YM47" s="123"/>
      <c r="YN47" s="123"/>
      <c r="YO47" s="123"/>
      <c r="YP47" s="123"/>
      <c r="YQ47" s="123"/>
      <c r="YR47" s="123"/>
      <c r="YS47" s="123"/>
      <c r="YT47" s="123"/>
      <c r="YU47" s="123"/>
      <c r="YV47" s="123"/>
      <c r="YW47" s="123"/>
      <c r="YX47" s="123"/>
      <c r="YY47" s="123"/>
      <c r="YZ47" s="123"/>
      <c r="ZA47" s="123"/>
      <c r="ZB47" s="123"/>
      <c r="ZC47" s="123"/>
      <c r="ZD47" s="123"/>
      <c r="ZE47" s="123"/>
      <c r="ZF47" s="123"/>
      <c r="ZG47" s="123"/>
      <c r="ZH47" s="123"/>
      <c r="ZI47" s="123"/>
      <c r="ZJ47" s="123"/>
      <c r="ZK47" s="123"/>
      <c r="ZL47" s="123"/>
      <c r="ZM47" s="123"/>
      <c r="ZN47" s="123"/>
      <c r="ZO47" s="123"/>
      <c r="ZP47" s="123"/>
      <c r="ZQ47" s="123"/>
      <c r="ZR47" s="123"/>
      <c r="ZS47" s="123"/>
      <c r="ZT47" s="123"/>
      <c r="ZU47" s="123"/>
      <c r="ZV47" s="123"/>
      <c r="ZW47" s="123"/>
      <c r="ZX47" s="123"/>
      <c r="ZY47" s="123"/>
      <c r="ZZ47" s="123"/>
      <c r="AAA47" s="123"/>
      <c r="AAB47" s="123"/>
      <c r="AAC47" s="123"/>
      <c r="AAD47" s="123"/>
      <c r="AAE47" s="123"/>
      <c r="AAF47" s="123"/>
      <c r="AAG47" s="123"/>
      <c r="AAH47" s="123"/>
      <c r="AAI47" s="123"/>
      <c r="AAJ47" s="123"/>
      <c r="AAK47" s="123"/>
      <c r="AAL47" s="123"/>
      <c r="AAM47" s="123"/>
      <c r="AAN47" s="123"/>
      <c r="AAO47" s="123"/>
      <c r="AAP47" s="123"/>
      <c r="AAQ47" s="123"/>
      <c r="AAR47" s="123"/>
      <c r="AAS47" s="123"/>
      <c r="AAT47" s="123"/>
      <c r="AAU47" s="123"/>
      <c r="AAV47" s="123"/>
      <c r="AAW47" s="123"/>
      <c r="AAX47" s="123"/>
      <c r="AAY47" s="123"/>
      <c r="AAZ47" s="123"/>
      <c r="ABA47" s="123"/>
      <c r="ABB47" s="123"/>
      <c r="ABC47" s="123"/>
      <c r="ABD47" s="123"/>
      <c r="ABE47" s="123"/>
      <c r="ABF47" s="123"/>
      <c r="ABG47" s="123"/>
      <c r="ABH47" s="123"/>
      <c r="ABI47" s="123"/>
      <c r="ABJ47" s="123"/>
      <c r="ABK47" s="123"/>
      <c r="ABL47" s="123"/>
      <c r="ABM47" s="123"/>
      <c r="ABN47" s="123"/>
      <c r="ABO47" s="123"/>
      <c r="ABP47" s="123"/>
      <c r="ABQ47" s="123"/>
      <c r="ABR47" s="123"/>
      <c r="ABS47" s="123"/>
      <c r="ABT47" s="123"/>
      <c r="ABU47" s="123"/>
      <c r="ABV47" s="123"/>
      <c r="ABW47" s="123"/>
      <c r="ABX47" s="123"/>
      <c r="ABY47" s="123"/>
      <c r="ABZ47" s="123"/>
      <c r="ACA47" s="123"/>
      <c r="ACB47" s="123"/>
      <c r="ACC47" s="123"/>
      <c r="ACD47" s="123"/>
      <c r="ACE47" s="123"/>
      <c r="ACF47" s="123"/>
      <c r="ACG47" s="123"/>
      <c r="ACH47" s="123"/>
      <c r="ACI47" s="123"/>
      <c r="ACJ47" s="123"/>
      <c r="ACK47" s="123"/>
      <c r="ACL47" s="123"/>
      <c r="ACM47" s="123"/>
      <c r="ACN47" s="123"/>
      <c r="ACO47" s="123"/>
      <c r="ACP47" s="123"/>
      <c r="ACQ47" s="123"/>
      <c r="ACR47" s="123"/>
      <c r="ACS47" s="123"/>
      <c r="ACT47" s="123"/>
      <c r="ACU47" s="123"/>
      <c r="ACV47" s="123"/>
      <c r="ACW47" s="123"/>
      <c r="ACX47" s="123"/>
      <c r="ACY47" s="123"/>
      <c r="ACZ47" s="123"/>
      <c r="ADA47" s="123"/>
      <c r="ADB47" s="123"/>
      <c r="ADC47" s="123"/>
      <c r="ADD47" s="123"/>
      <c r="ADE47" s="123"/>
      <c r="ADF47" s="123"/>
      <c r="ADG47" s="123"/>
      <c r="ADH47" s="123"/>
      <c r="ADI47" s="123"/>
      <c r="ADJ47" s="123"/>
      <c r="ADK47" s="123"/>
      <c r="ADL47" s="123"/>
      <c r="ADM47" s="123"/>
      <c r="ADN47" s="123"/>
      <c r="ADO47" s="123"/>
      <c r="ADP47" s="123"/>
      <c r="ADQ47" s="123"/>
      <c r="ADR47" s="123"/>
      <c r="ADS47" s="123"/>
      <c r="ADT47" s="123"/>
      <c r="ADU47" s="123"/>
      <c r="ADV47" s="123"/>
      <c r="ADW47" s="123"/>
      <c r="ADX47" s="123"/>
      <c r="ADY47" s="123"/>
      <c r="ADZ47" s="123"/>
      <c r="AEA47" s="123"/>
      <c r="AEB47" s="123"/>
      <c r="AEC47" s="123"/>
      <c r="AED47" s="123"/>
      <c r="AEE47" s="123"/>
      <c r="AEF47" s="123"/>
      <c r="AEG47" s="123"/>
      <c r="AEH47" s="123"/>
      <c r="AEI47" s="123"/>
      <c r="AEJ47" s="123"/>
      <c r="AEK47" s="123"/>
      <c r="AEL47" s="123"/>
      <c r="AEM47" s="123"/>
      <c r="AEN47" s="123"/>
      <c r="AEO47" s="123"/>
      <c r="AEP47" s="123"/>
      <c r="AEQ47" s="123"/>
      <c r="AER47" s="123"/>
      <c r="AES47" s="123"/>
      <c r="AET47" s="123"/>
      <c r="AEU47" s="123"/>
      <c r="AEV47" s="123"/>
      <c r="AEW47" s="123"/>
      <c r="AEX47" s="123"/>
      <c r="AEY47" s="123"/>
      <c r="AEZ47" s="123"/>
      <c r="AFA47" s="123"/>
      <c r="AFB47" s="123"/>
      <c r="AFC47" s="123"/>
      <c r="AFD47" s="123"/>
      <c r="AFE47" s="123"/>
      <c r="AFF47" s="123"/>
      <c r="AFG47" s="123"/>
      <c r="AFH47" s="123"/>
      <c r="AFI47" s="123"/>
      <c r="AFJ47" s="123"/>
      <c r="AFK47" s="123"/>
      <c r="AFL47" s="123"/>
      <c r="AFM47" s="123"/>
      <c r="AFN47" s="123"/>
      <c r="AFO47" s="123"/>
      <c r="AFP47" s="123"/>
      <c r="AFQ47" s="123"/>
      <c r="AFR47" s="123"/>
      <c r="AFS47" s="123"/>
      <c r="AFT47" s="123"/>
      <c r="AFU47" s="123"/>
      <c r="AFV47" s="123"/>
      <c r="AFW47" s="123"/>
      <c r="AFX47" s="123"/>
      <c r="AFY47" s="123"/>
      <c r="AFZ47" s="123"/>
      <c r="AGA47" s="123"/>
      <c r="AGB47" s="123"/>
      <c r="AGC47" s="123"/>
      <c r="AGD47" s="123"/>
      <c r="AGE47" s="123"/>
      <c r="AGF47" s="123"/>
      <c r="AGG47" s="123"/>
      <c r="AGH47" s="123"/>
      <c r="AGI47" s="123"/>
      <c r="AGJ47" s="123"/>
      <c r="AGK47" s="123"/>
      <c r="AGL47" s="123"/>
      <c r="AGM47" s="123"/>
      <c r="AGN47" s="123"/>
      <c r="AGO47" s="123"/>
      <c r="AGP47" s="123"/>
      <c r="AGQ47" s="123"/>
      <c r="AGR47" s="123"/>
      <c r="AGS47" s="123"/>
      <c r="AGT47" s="123"/>
      <c r="AGU47" s="123"/>
      <c r="AGV47" s="123"/>
      <c r="AGW47" s="123"/>
      <c r="AGX47" s="123"/>
      <c r="AGY47" s="123"/>
      <c r="AGZ47" s="123"/>
      <c r="AHA47" s="123"/>
      <c r="AHB47" s="123"/>
      <c r="AHC47" s="123"/>
      <c r="AHD47" s="123"/>
      <c r="AHE47" s="123"/>
      <c r="AHF47" s="123"/>
      <c r="AHG47" s="123"/>
      <c r="AHH47" s="123"/>
      <c r="AHI47" s="123"/>
      <c r="AHJ47" s="123"/>
      <c r="AHK47" s="123"/>
      <c r="AHL47" s="123"/>
      <c r="AHM47" s="123"/>
      <c r="AHN47" s="123"/>
      <c r="AHO47" s="123"/>
      <c r="AHP47" s="123"/>
      <c r="AHQ47" s="123"/>
      <c r="AHR47" s="123"/>
      <c r="AHS47" s="123"/>
      <c r="AHT47" s="123"/>
      <c r="AHU47" s="123"/>
      <c r="AHV47" s="123"/>
      <c r="AHW47" s="123"/>
      <c r="AHX47" s="123"/>
      <c r="AHY47" s="123"/>
      <c r="AHZ47" s="123"/>
      <c r="AIA47" s="123"/>
      <c r="AIB47" s="123"/>
      <c r="AIC47" s="123"/>
      <c r="AID47" s="123"/>
      <c r="AIE47" s="123"/>
      <c r="AIF47" s="123"/>
      <c r="AIG47" s="123"/>
      <c r="AIH47" s="123"/>
      <c r="AII47" s="123"/>
      <c r="AIJ47" s="123"/>
      <c r="AIK47" s="123"/>
      <c r="AIL47" s="123"/>
      <c r="AIM47" s="123"/>
      <c r="AIN47" s="123"/>
      <c r="AIO47" s="123"/>
      <c r="AIP47" s="123"/>
      <c r="AIQ47" s="123"/>
      <c r="AIR47" s="123"/>
      <c r="AIS47" s="123"/>
      <c r="AIT47" s="123"/>
      <c r="AIU47" s="123"/>
      <c r="AIV47" s="123"/>
      <c r="AIW47" s="123"/>
      <c r="AIX47" s="123"/>
      <c r="AIY47" s="123"/>
      <c r="AIZ47" s="123"/>
      <c r="AJA47" s="123"/>
      <c r="AJB47" s="123"/>
      <c r="AJC47" s="123"/>
      <c r="AJD47" s="123"/>
      <c r="AJE47" s="123"/>
      <c r="AJF47" s="123"/>
      <c r="AJG47" s="123"/>
      <c r="AJH47" s="123"/>
      <c r="AJI47" s="123"/>
      <c r="AJJ47" s="123"/>
      <c r="AJK47" s="123"/>
      <c r="AJL47" s="123"/>
      <c r="AJM47" s="123"/>
      <c r="AJN47" s="123"/>
      <c r="AJO47" s="123"/>
      <c r="AJP47" s="123"/>
      <c r="AJQ47" s="123"/>
      <c r="AJR47" s="123"/>
      <c r="AJS47" s="123"/>
      <c r="AJT47" s="123"/>
      <c r="AJU47" s="123"/>
      <c r="AJV47" s="123"/>
      <c r="AJW47" s="123"/>
      <c r="AJX47" s="123"/>
      <c r="AJY47" s="123"/>
      <c r="AJZ47" s="123"/>
      <c r="AKA47" s="123"/>
      <c r="AKB47" s="123"/>
      <c r="AKC47" s="123"/>
      <c r="AKD47" s="123"/>
      <c r="AKE47" s="123"/>
      <c r="AKF47" s="123"/>
      <c r="AKG47" s="123"/>
      <c r="AKH47" s="123"/>
      <c r="AKI47" s="123"/>
      <c r="AKJ47" s="123"/>
      <c r="AKK47" s="123"/>
      <c r="AKL47" s="123"/>
      <c r="AKM47" s="123"/>
      <c r="AKN47" s="123"/>
      <c r="AKO47" s="123"/>
      <c r="AKP47" s="123"/>
      <c r="AKQ47" s="123"/>
      <c r="AKR47" s="123"/>
      <c r="AKS47" s="123"/>
      <c r="AKT47" s="123"/>
      <c r="AKU47" s="123"/>
      <c r="AKV47" s="123"/>
      <c r="AKW47" s="123"/>
      <c r="AKX47" s="123"/>
      <c r="AKY47" s="123"/>
      <c r="AKZ47" s="123"/>
      <c r="ALA47" s="123"/>
      <c r="ALB47" s="123"/>
      <c r="ALC47" s="123"/>
      <c r="ALD47" s="123"/>
      <c r="ALE47" s="123"/>
      <c r="ALF47" s="123"/>
      <c r="ALG47" s="123"/>
      <c r="ALH47" s="123"/>
      <c r="ALI47" s="123"/>
      <c r="ALJ47" s="123"/>
      <c r="ALK47" s="123"/>
      <c r="ALL47" s="123"/>
      <c r="ALM47" s="123"/>
      <c r="ALN47" s="123"/>
      <c r="ALO47" s="123"/>
      <c r="ALP47" s="123"/>
      <c r="ALQ47" s="123"/>
      <c r="ALR47" s="123"/>
      <c r="ALS47" s="123"/>
      <c r="ALT47" s="123"/>
      <c r="ALU47" s="123"/>
      <c r="ALV47" s="123"/>
      <c r="ALW47" s="123"/>
      <c r="ALX47" s="123"/>
      <c r="ALY47" s="123"/>
      <c r="ALZ47" s="123"/>
      <c r="AMA47" s="123"/>
      <c r="AMB47" s="123"/>
      <c r="AMC47" s="123"/>
      <c r="AMD47" s="123"/>
      <c r="AME47" s="123"/>
      <c r="AMF47" s="123"/>
      <c r="AMG47" s="123"/>
      <c r="AMH47" s="123"/>
      <c r="AMI47" s="123"/>
      <c r="AMJ47" s="123"/>
      <c r="AMK47" s="123"/>
      <c r="AML47" s="123"/>
      <c r="AMM47" s="123"/>
      <c r="AMN47" s="123"/>
      <c r="AMO47" s="123"/>
      <c r="AMP47" s="123"/>
      <c r="AMQ47" s="123"/>
      <c r="AMR47" s="123"/>
      <c r="AMS47" s="123"/>
      <c r="AMT47" s="123"/>
      <c r="AMU47" s="123"/>
      <c r="AMV47" s="123"/>
      <c r="AMW47" s="123"/>
      <c r="AMX47" s="123"/>
      <c r="AMY47" s="123"/>
      <c r="AMZ47" s="123"/>
      <c r="ANA47" s="123"/>
      <c r="ANB47" s="123"/>
      <c r="ANC47" s="123"/>
      <c r="AND47" s="123"/>
      <c r="ANE47" s="123"/>
      <c r="ANF47" s="123"/>
      <c r="ANG47" s="123"/>
      <c r="ANH47" s="123"/>
      <c r="ANI47" s="123"/>
      <c r="ANJ47" s="123"/>
      <c r="ANK47" s="123"/>
      <c r="ANL47" s="123"/>
      <c r="ANM47" s="123"/>
      <c r="ANN47" s="123"/>
      <c r="ANO47" s="123"/>
      <c r="ANP47" s="123"/>
      <c r="ANQ47" s="123"/>
      <c r="ANR47" s="123"/>
      <c r="ANS47" s="123"/>
      <c r="ANT47" s="123"/>
      <c r="ANU47" s="123"/>
      <c r="ANV47" s="123"/>
      <c r="ANW47" s="123"/>
      <c r="ANX47" s="123"/>
      <c r="ANY47" s="123"/>
      <c r="ANZ47" s="123"/>
      <c r="AOA47" s="123"/>
      <c r="AOB47" s="123"/>
      <c r="AOC47" s="123"/>
      <c r="AOD47" s="123"/>
      <c r="AOE47" s="123"/>
      <c r="AOF47" s="123"/>
      <c r="AOG47" s="123"/>
      <c r="AOH47" s="123"/>
      <c r="AOI47" s="123"/>
      <c r="AOJ47" s="123"/>
      <c r="AOK47" s="123"/>
      <c r="AOL47" s="123"/>
      <c r="AOM47" s="123"/>
      <c r="AON47" s="123"/>
      <c r="AOO47" s="123"/>
      <c r="AOP47" s="123"/>
      <c r="AOQ47" s="123"/>
      <c r="AOR47" s="123"/>
      <c r="AOS47" s="123"/>
      <c r="AOT47" s="123"/>
      <c r="AOU47" s="123"/>
      <c r="AOV47" s="123"/>
      <c r="AOW47" s="123"/>
      <c r="AOX47" s="123"/>
      <c r="AOY47" s="123"/>
      <c r="AOZ47" s="123"/>
      <c r="APA47" s="123"/>
      <c r="APB47" s="123"/>
      <c r="APC47" s="123"/>
      <c r="APD47" s="123"/>
      <c r="APE47" s="123"/>
      <c r="APF47" s="123"/>
      <c r="APG47" s="123"/>
      <c r="APH47" s="123"/>
      <c r="API47" s="123"/>
      <c r="APJ47" s="123"/>
      <c r="APK47" s="123"/>
      <c r="APL47" s="123"/>
      <c r="APM47" s="123"/>
      <c r="APN47" s="123"/>
      <c r="APO47" s="123"/>
      <c r="APP47" s="123"/>
      <c r="APQ47" s="123"/>
      <c r="APR47" s="123"/>
      <c r="APS47" s="123"/>
      <c r="APT47" s="123"/>
      <c r="APU47" s="123"/>
      <c r="APV47" s="123"/>
      <c r="APW47" s="123"/>
      <c r="APX47" s="123"/>
      <c r="APY47" s="123"/>
      <c r="APZ47" s="123"/>
      <c r="AQA47" s="123"/>
      <c r="AQB47" s="123"/>
      <c r="AQC47" s="123"/>
      <c r="AQD47" s="123"/>
      <c r="AQE47" s="123"/>
      <c r="AQF47" s="123"/>
      <c r="AQG47" s="123"/>
      <c r="AQH47" s="123"/>
      <c r="AQI47" s="123"/>
      <c r="AQJ47" s="123"/>
      <c r="AQK47" s="123"/>
      <c r="AQL47" s="123"/>
      <c r="AQM47" s="123"/>
      <c r="AQN47" s="123"/>
      <c r="AQO47" s="123"/>
      <c r="AQP47" s="123"/>
      <c r="AQQ47" s="123"/>
      <c r="AQR47" s="123"/>
      <c r="AQS47" s="123"/>
      <c r="AQT47" s="123"/>
      <c r="AQU47" s="123"/>
      <c r="AQV47" s="123"/>
      <c r="AQW47" s="123"/>
      <c r="AQX47" s="123"/>
      <c r="AQY47" s="123"/>
      <c r="AQZ47" s="123"/>
      <c r="ARA47" s="123"/>
      <c r="ARB47" s="123"/>
      <c r="ARC47" s="123"/>
      <c r="ARD47" s="123"/>
      <c r="ARE47" s="123"/>
      <c r="ARF47" s="123"/>
      <c r="ARG47" s="123"/>
      <c r="ARH47" s="123"/>
      <c r="ARI47" s="123"/>
      <c r="ARJ47" s="123"/>
      <c r="ARK47" s="123"/>
      <c r="ARL47" s="123"/>
      <c r="ARM47" s="123"/>
      <c r="ARN47" s="123"/>
      <c r="ARO47" s="123"/>
      <c r="ARP47" s="123"/>
      <c r="ARQ47" s="123"/>
      <c r="ARR47" s="123"/>
      <c r="ARS47" s="123"/>
      <c r="ART47" s="123"/>
      <c r="ARU47" s="123"/>
      <c r="ARV47" s="123"/>
      <c r="ARW47" s="123"/>
      <c r="ARX47" s="123"/>
      <c r="ARY47" s="123"/>
      <c r="ARZ47" s="123"/>
      <c r="ASA47" s="123"/>
      <c r="ASB47" s="123"/>
      <c r="ASC47" s="123"/>
      <c r="ASD47" s="123"/>
      <c r="ASE47" s="123"/>
      <c r="ASF47" s="123"/>
      <c r="ASG47" s="123"/>
      <c r="ASH47" s="123"/>
      <c r="ASI47" s="123"/>
      <c r="ASJ47" s="123"/>
      <c r="ASK47" s="123"/>
      <c r="ASL47" s="123"/>
      <c r="ASM47" s="123"/>
      <c r="ASN47" s="123"/>
      <c r="ASO47" s="123"/>
      <c r="ASP47" s="123"/>
      <c r="ASQ47" s="123"/>
      <c r="ASR47" s="123"/>
      <c r="ASS47" s="123"/>
      <c r="AST47" s="123"/>
      <c r="ASU47" s="123"/>
      <c r="ASV47" s="123"/>
      <c r="ASW47" s="123"/>
      <c r="ASX47" s="123"/>
      <c r="ASY47" s="123"/>
      <c r="ASZ47" s="123"/>
      <c r="ATA47" s="123"/>
      <c r="ATB47" s="123"/>
      <c r="ATC47" s="123"/>
      <c r="ATD47" s="123"/>
      <c r="ATE47" s="123"/>
      <c r="ATF47" s="123"/>
      <c r="ATG47" s="123"/>
      <c r="ATH47" s="123"/>
      <c r="ATI47" s="123"/>
      <c r="ATJ47" s="123"/>
      <c r="ATK47" s="123"/>
      <c r="ATL47" s="123"/>
      <c r="ATM47" s="123"/>
      <c r="ATN47" s="123"/>
      <c r="ATO47" s="123"/>
      <c r="ATP47" s="123"/>
      <c r="ATQ47" s="123"/>
      <c r="ATR47" s="123"/>
      <c r="ATS47" s="123"/>
      <c r="ATT47" s="123"/>
      <c r="ATU47" s="123"/>
      <c r="ATV47" s="123"/>
      <c r="ATW47" s="123"/>
      <c r="ATX47" s="123"/>
      <c r="ATY47" s="123"/>
      <c r="ATZ47" s="123"/>
      <c r="AUA47" s="123"/>
      <c r="AUB47" s="123"/>
      <c r="AUC47" s="123"/>
      <c r="AUD47" s="123"/>
      <c r="AUE47" s="123"/>
      <c r="AUF47" s="123"/>
      <c r="AUG47" s="123"/>
      <c r="AUH47" s="123"/>
      <c r="AUI47" s="123"/>
      <c r="AUJ47" s="123"/>
      <c r="AUK47" s="123"/>
      <c r="AUL47" s="123"/>
      <c r="AUM47" s="123"/>
      <c r="AUN47" s="123"/>
      <c r="AUO47" s="123"/>
      <c r="AUP47" s="123"/>
      <c r="AUQ47" s="123"/>
      <c r="AUR47" s="123"/>
      <c r="AUS47" s="123"/>
      <c r="AUT47" s="123"/>
      <c r="AUU47" s="123"/>
      <c r="AUV47" s="123"/>
      <c r="AUW47" s="123"/>
      <c r="AUX47" s="123"/>
      <c r="AUY47" s="123"/>
      <c r="AUZ47" s="123"/>
      <c r="AVA47" s="123"/>
      <c r="AVB47" s="123"/>
      <c r="AVC47" s="123"/>
      <c r="AVD47" s="123"/>
      <c r="AVE47" s="123"/>
      <c r="AVF47" s="123"/>
      <c r="AVG47" s="123"/>
      <c r="AVH47" s="123"/>
      <c r="AVI47" s="123"/>
      <c r="AVJ47" s="123"/>
      <c r="AVK47" s="123"/>
      <c r="AVL47" s="123"/>
      <c r="AVM47" s="123"/>
      <c r="AVN47" s="123"/>
      <c r="AVO47" s="123"/>
      <c r="AVP47" s="123"/>
      <c r="AVQ47" s="123"/>
      <c r="AVR47" s="123"/>
      <c r="AVS47" s="123"/>
      <c r="AVT47" s="123"/>
      <c r="AVU47" s="123"/>
      <c r="AVV47" s="123"/>
      <c r="AVW47" s="123"/>
      <c r="AVX47" s="123"/>
      <c r="AVY47" s="123"/>
      <c r="AVZ47" s="123"/>
      <c r="AWA47" s="123"/>
      <c r="AWB47" s="123"/>
      <c r="AWC47" s="123"/>
      <c r="AWD47" s="123"/>
      <c r="AWE47" s="123"/>
      <c r="AWF47" s="123"/>
      <c r="AWG47" s="123"/>
      <c r="AWH47" s="123"/>
      <c r="AWI47" s="123"/>
      <c r="AWJ47" s="123"/>
      <c r="AWK47" s="123"/>
      <c r="AWL47" s="123"/>
      <c r="AWM47" s="123"/>
      <c r="AWN47" s="123"/>
      <c r="AWO47" s="123"/>
      <c r="AWP47" s="123"/>
      <c r="AWQ47" s="123"/>
      <c r="AWR47" s="123"/>
      <c r="AWS47" s="123"/>
      <c r="AWT47" s="123"/>
      <c r="AWU47" s="123"/>
      <c r="AWV47" s="123"/>
      <c r="AWW47" s="123"/>
      <c r="AWX47" s="123"/>
      <c r="AWY47" s="123"/>
      <c r="AWZ47" s="123"/>
      <c r="AXA47" s="123"/>
      <c r="AXB47" s="123"/>
      <c r="AXC47" s="123"/>
      <c r="AXD47" s="123"/>
      <c r="AXE47" s="123"/>
      <c r="AXF47" s="123"/>
      <c r="AXG47" s="123"/>
      <c r="AXH47" s="123"/>
      <c r="AXI47" s="123"/>
      <c r="AXJ47" s="123"/>
      <c r="AXK47" s="123"/>
      <c r="AXL47" s="123"/>
      <c r="AXM47" s="123"/>
      <c r="AXN47" s="123"/>
      <c r="AXO47" s="123"/>
      <c r="AXP47" s="123"/>
      <c r="AXQ47" s="123"/>
      <c r="AXR47" s="123"/>
      <c r="AXS47" s="123"/>
      <c r="AXT47" s="123"/>
      <c r="AXU47" s="123"/>
      <c r="AXV47" s="123"/>
      <c r="AXW47" s="123"/>
      <c r="AXX47" s="123"/>
      <c r="AXY47" s="123"/>
      <c r="AXZ47" s="123"/>
      <c r="AYA47" s="123"/>
      <c r="AYB47" s="123"/>
      <c r="AYC47" s="123"/>
      <c r="AYD47" s="123"/>
      <c r="AYE47" s="123"/>
      <c r="AYF47" s="123"/>
      <c r="AYG47" s="123"/>
      <c r="AYH47" s="123"/>
      <c r="AYI47" s="123"/>
      <c r="AYJ47" s="123"/>
      <c r="AYK47" s="123"/>
      <c r="AYL47" s="123"/>
      <c r="AYM47" s="123"/>
      <c r="AYN47" s="123"/>
      <c r="AYO47" s="123"/>
      <c r="AYP47" s="123"/>
      <c r="AYQ47" s="123"/>
      <c r="AYR47" s="123"/>
      <c r="AYS47" s="123"/>
      <c r="AYT47" s="123"/>
      <c r="AYU47" s="123"/>
      <c r="AYV47" s="123"/>
      <c r="AYW47" s="123"/>
      <c r="AYX47" s="123"/>
      <c r="AYY47" s="123"/>
      <c r="AYZ47" s="123"/>
      <c r="AZA47" s="123"/>
      <c r="AZB47" s="123"/>
      <c r="AZC47" s="123"/>
      <c r="AZD47" s="123"/>
      <c r="AZE47" s="123"/>
      <c r="AZF47" s="123"/>
      <c r="AZG47" s="123"/>
      <c r="AZH47" s="123"/>
      <c r="AZI47" s="123"/>
      <c r="AZJ47" s="123"/>
      <c r="AZK47" s="123"/>
      <c r="AZL47" s="123"/>
      <c r="AZM47" s="123"/>
      <c r="AZN47" s="123"/>
      <c r="AZO47" s="123"/>
      <c r="AZP47" s="123"/>
      <c r="AZQ47" s="123"/>
      <c r="AZR47" s="123"/>
      <c r="AZS47" s="123"/>
      <c r="AZT47" s="123"/>
      <c r="AZU47" s="123"/>
      <c r="AZV47" s="123"/>
      <c r="AZW47" s="123"/>
      <c r="AZX47" s="123"/>
      <c r="AZY47" s="123"/>
      <c r="AZZ47" s="123"/>
      <c r="BAA47" s="123"/>
      <c r="BAB47" s="123"/>
      <c r="BAC47" s="123"/>
      <c r="BAD47" s="123"/>
      <c r="BAE47" s="123"/>
      <c r="BAF47" s="123"/>
      <c r="BAG47" s="123"/>
      <c r="BAH47" s="123"/>
      <c r="BAI47" s="123"/>
      <c r="BAJ47" s="123"/>
      <c r="BAK47" s="123"/>
      <c r="BAL47" s="123"/>
      <c r="BAM47" s="123"/>
      <c r="BAN47" s="123"/>
      <c r="BAO47" s="123"/>
      <c r="BAP47" s="123"/>
      <c r="BAQ47" s="123"/>
      <c r="BAR47" s="123"/>
      <c r="BAS47" s="123"/>
      <c r="BAT47" s="123"/>
      <c r="BAU47" s="123"/>
      <c r="BAV47" s="123"/>
      <c r="BAW47" s="123"/>
      <c r="BAX47" s="123"/>
      <c r="BAY47" s="123"/>
      <c r="BAZ47" s="123"/>
      <c r="BBA47" s="123"/>
      <c r="BBB47" s="123"/>
      <c r="BBC47" s="123"/>
      <c r="BBD47" s="123"/>
      <c r="BBE47" s="123"/>
      <c r="BBF47" s="123"/>
      <c r="BBG47" s="123"/>
      <c r="BBH47" s="123"/>
      <c r="BBI47" s="123"/>
      <c r="BBJ47" s="123"/>
      <c r="BBK47" s="123"/>
      <c r="BBL47" s="123"/>
      <c r="BBM47" s="123"/>
      <c r="BBN47" s="123"/>
      <c r="BBO47" s="123"/>
      <c r="BBP47" s="123"/>
      <c r="BBQ47" s="123"/>
      <c r="BBR47" s="123"/>
      <c r="BBS47" s="123"/>
      <c r="BBT47" s="123"/>
      <c r="BBU47" s="123"/>
      <c r="BBV47" s="123"/>
      <c r="BBW47" s="123"/>
      <c r="BBX47" s="123"/>
      <c r="BBY47" s="123"/>
      <c r="BBZ47" s="123"/>
      <c r="BCA47" s="123"/>
      <c r="BCB47" s="123"/>
      <c r="BCC47" s="123"/>
      <c r="BCD47" s="123"/>
      <c r="BCE47" s="123"/>
      <c r="BCF47" s="123"/>
      <c r="BCG47" s="123"/>
      <c r="BCH47" s="123"/>
      <c r="BCI47" s="123"/>
      <c r="BCJ47" s="123"/>
      <c r="BCK47" s="123"/>
      <c r="BCL47" s="123"/>
      <c r="BCM47" s="123"/>
      <c r="BCN47" s="123"/>
      <c r="BCO47" s="123"/>
      <c r="BCP47" s="123"/>
      <c r="BCQ47" s="123"/>
      <c r="BCR47" s="123"/>
      <c r="BCS47" s="123"/>
      <c r="BCT47" s="123"/>
      <c r="BCU47" s="123"/>
      <c r="BCV47" s="123"/>
      <c r="BCW47" s="123"/>
      <c r="BCX47" s="123"/>
      <c r="BCY47" s="123"/>
      <c r="BCZ47" s="123"/>
      <c r="BDA47" s="123"/>
      <c r="BDB47" s="123"/>
      <c r="BDC47" s="123"/>
      <c r="BDD47" s="123"/>
      <c r="BDE47" s="123"/>
      <c r="BDF47" s="123"/>
      <c r="BDG47" s="123"/>
      <c r="BDH47" s="123"/>
      <c r="BDI47" s="123"/>
      <c r="BDJ47" s="123"/>
      <c r="BDK47" s="123"/>
      <c r="BDL47" s="123"/>
      <c r="BDM47" s="123"/>
      <c r="BDN47" s="123"/>
      <c r="BDO47" s="123"/>
      <c r="BDP47" s="123"/>
      <c r="BDQ47" s="123"/>
      <c r="BDR47" s="123"/>
      <c r="BDS47" s="123"/>
      <c r="BDT47" s="123"/>
      <c r="BDU47" s="123"/>
      <c r="BDV47" s="123"/>
      <c r="BDW47" s="123"/>
      <c r="BDX47" s="123"/>
      <c r="BDY47" s="123"/>
      <c r="BDZ47" s="123"/>
      <c r="BEA47" s="123"/>
      <c r="BEB47" s="123"/>
      <c r="BEC47" s="123"/>
      <c r="BED47" s="123"/>
      <c r="BEE47" s="123"/>
      <c r="BEF47" s="123"/>
      <c r="BEG47" s="123"/>
      <c r="BEH47" s="123"/>
      <c r="BEI47" s="123"/>
      <c r="BEJ47" s="123"/>
      <c r="BEK47" s="123"/>
      <c r="BEL47" s="123"/>
      <c r="BEM47" s="123"/>
      <c r="BEN47" s="123"/>
      <c r="BEO47" s="123"/>
      <c r="BEP47" s="123"/>
      <c r="BEQ47" s="123"/>
      <c r="BER47" s="123"/>
      <c r="BES47" s="123"/>
      <c r="BET47" s="123"/>
      <c r="BEU47" s="123"/>
      <c r="BEV47" s="123"/>
      <c r="BEW47" s="123"/>
      <c r="BEX47" s="123"/>
      <c r="BEY47" s="123"/>
      <c r="BEZ47" s="123"/>
      <c r="BFA47" s="123"/>
      <c r="BFB47" s="123"/>
      <c r="BFC47" s="123"/>
      <c r="BFD47" s="123"/>
      <c r="BFE47" s="123"/>
      <c r="BFF47" s="123"/>
      <c r="BFG47" s="123"/>
      <c r="BFH47" s="123"/>
      <c r="BFI47" s="123"/>
      <c r="BFJ47" s="123"/>
      <c r="BFK47" s="123"/>
      <c r="BFL47" s="123"/>
      <c r="BFM47" s="123"/>
      <c r="BFN47" s="123"/>
      <c r="BFO47" s="123"/>
      <c r="BFP47" s="123"/>
      <c r="BFQ47" s="123"/>
      <c r="BFR47" s="123"/>
      <c r="BFS47" s="123"/>
      <c r="BFT47" s="123"/>
      <c r="BFU47" s="123"/>
      <c r="BFV47" s="123"/>
      <c r="BFW47" s="123"/>
      <c r="BFX47" s="123"/>
      <c r="BFY47" s="123"/>
      <c r="BFZ47" s="123"/>
      <c r="BGA47" s="123"/>
      <c r="BGB47" s="123"/>
      <c r="BGC47" s="123"/>
      <c r="BGD47" s="123"/>
      <c r="BGE47" s="123"/>
      <c r="BGF47" s="123"/>
      <c r="BGG47" s="123"/>
      <c r="BGH47" s="123"/>
      <c r="BGI47" s="123"/>
      <c r="BGJ47" s="123"/>
      <c r="BGK47" s="123"/>
      <c r="BGL47" s="123"/>
      <c r="BGM47" s="123"/>
      <c r="BGN47" s="123"/>
      <c r="BGO47" s="123"/>
      <c r="BGP47" s="123"/>
      <c r="BGQ47" s="123"/>
      <c r="BGR47" s="123"/>
      <c r="BGS47" s="123"/>
      <c r="BGT47" s="123"/>
      <c r="BGU47" s="123"/>
      <c r="BGV47" s="123"/>
      <c r="BGW47" s="123"/>
      <c r="BGX47" s="123"/>
      <c r="BGY47" s="123"/>
      <c r="BGZ47" s="123"/>
      <c r="BHA47" s="123"/>
      <c r="BHB47" s="123"/>
      <c r="BHC47" s="123"/>
      <c r="BHD47" s="123"/>
      <c r="BHE47" s="123"/>
      <c r="BHF47" s="123"/>
      <c r="BHG47" s="123"/>
      <c r="BHH47" s="123"/>
      <c r="BHI47" s="123"/>
      <c r="BHJ47" s="123"/>
      <c r="BHK47" s="123"/>
      <c r="BHL47" s="123"/>
      <c r="BHM47" s="123"/>
      <c r="BHN47" s="123"/>
      <c r="BHO47" s="123"/>
      <c r="BHP47" s="123"/>
      <c r="BHQ47" s="123"/>
      <c r="BHR47" s="123"/>
      <c r="BHS47" s="123"/>
      <c r="BHT47" s="123"/>
      <c r="BHU47" s="123"/>
      <c r="BHV47" s="123"/>
      <c r="BHW47" s="123"/>
      <c r="BHX47" s="123"/>
      <c r="BHY47" s="123"/>
      <c r="BHZ47" s="123"/>
      <c r="BIA47" s="123"/>
      <c r="BIB47" s="123"/>
      <c r="BIC47" s="123"/>
      <c r="BID47" s="123"/>
      <c r="BIE47" s="123"/>
      <c r="BIF47" s="123"/>
      <c r="BIG47" s="123"/>
      <c r="BIH47" s="123"/>
      <c r="BII47" s="123"/>
      <c r="BIJ47" s="123"/>
      <c r="BIK47" s="123"/>
      <c r="BIL47" s="123"/>
      <c r="BIM47" s="123"/>
      <c r="BIN47" s="123"/>
      <c r="BIO47" s="123"/>
      <c r="BIP47" s="123"/>
      <c r="BIQ47" s="123"/>
      <c r="BIR47" s="123"/>
      <c r="BIS47" s="123"/>
      <c r="BIT47" s="123"/>
      <c r="BIU47" s="123"/>
      <c r="BIV47" s="123"/>
      <c r="BIW47" s="123"/>
      <c r="BIX47" s="123"/>
      <c r="BIY47" s="123"/>
      <c r="BIZ47" s="123"/>
      <c r="BJA47" s="123"/>
      <c r="BJB47" s="123"/>
      <c r="BJC47" s="123"/>
      <c r="BJD47" s="123"/>
      <c r="BJE47" s="123"/>
      <c r="BJF47" s="123"/>
      <c r="BJG47" s="123"/>
      <c r="BJH47" s="123"/>
      <c r="BJI47" s="123"/>
      <c r="BJJ47" s="123"/>
      <c r="BJK47" s="123"/>
      <c r="BJL47" s="123"/>
      <c r="BJM47" s="123"/>
      <c r="BJN47" s="123"/>
      <c r="BJO47" s="123"/>
      <c r="BJP47" s="123"/>
      <c r="BJQ47" s="123"/>
      <c r="BJR47" s="123"/>
      <c r="BJS47" s="123"/>
      <c r="BJT47" s="123"/>
      <c r="BJU47" s="123"/>
      <c r="BJV47" s="123"/>
      <c r="BJW47" s="123"/>
      <c r="BJX47" s="123"/>
      <c r="BJY47" s="123"/>
      <c r="BJZ47" s="123"/>
      <c r="BKA47" s="123"/>
      <c r="BKB47" s="123"/>
      <c r="BKC47" s="123"/>
      <c r="BKD47" s="123"/>
      <c r="BKE47" s="123"/>
      <c r="BKF47" s="123"/>
      <c r="BKG47" s="123"/>
      <c r="BKH47" s="123"/>
      <c r="BKI47" s="123"/>
      <c r="BKJ47" s="123"/>
      <c r="BKK47" s="123"/>
      <c r="BKL47" s="123"/>
      <c r="BKM47" s="123"/>
      <c r="BKN47" s="123"/>
      <c r="BKO47" s="123"/>
      <c r="BKP47" s="123"/>
      <c r="BKQ47" s="123"/>
      <c r="BKR47" s="123"/>
      <c r="BKS47" s="123"/>
      <c r="BKT47" s="123"/>
      <c r="BKU47" s="123"/>
      <c r="BKV47" s="123"/>
      <c r="BKW47" s="123"/>
      <c r="BKX47" s="123"/>
      <c r="BKY47" s="123"/>
      <c r="BKZ47" s="123"/>
      <c r="BLA47" s="123"/>
      <c r="BLB47" s="123"/>
      <c r="BLC47" s="123"/>
      <c r="BLD47" s="123"/>
      <c r="BLE47" s="123"/>
      <c r="BLF47" s="123"/>
      <c r="BLG47" s="123"/>
      <c r="BLH47" s="123"/>
      <c r="BLI47" s="123"/>
      <c r="BLJ47" s="123"/>
      <c r="BLK47" s="123"/>
      <c r="BLL47" s="123"/>
      <c r="BLM47" s="123"/>
      <c r="BLN47" s="123"/>
      <c r="BLO47" s="123"/>
      <c r="BLP47" s="123"/>
      <c r="BLQ47" s="123"/>
      <c r="BLR47" s="123"/>
      <c r="BLS47" s="123"/>
      <c r="BLT47" s="123"/>
      <c r="BLU47" s="123"/>
      <c r="BLV47" s="123"/>
      <c r="BLW47" s="123"/>
      <c r="BLX47" s="123"/>
      <c r="BLY47" s="123"/>
      <c r="BLZ47" s="123"/>
      <c r="BMA47" s="123"/>
      <c r="BMB47" s="123"/>
      <c r="BMC47" s="123"/>
      <c r="BMD47" s="123"/>
      <c r="BME47" s="123"/>
      <c r="BMF47" s="123"/>
      <c r="BMG47" s="123"/>
      <c r="BMH47" s="123"/>
      <c r="BMI47" s="123"/>
      <c r="BMJ47" s="123"/>
      <c r="BMK47" s="123"/>
      <c r="BML47" s="123"/>
      <c r="BMM47" s="123"/>
      <c r="BMN47" s="123"/>
      <c r="BMO47" s="123"/>
      <c r="BMP47" s="123"/>
      <c r="BMQ47" s="123"/>
      <c r="BMR47" s="123"/>
      <c r="BMS47" s="123"/>
      <c r="BMT47" s="123"/>
      <c r="BMU47" s="123"/>
      <c r="BMV47" s="123"/>
      <c r="BMW47" s="123"/>
      <c r="BMX47" s="123"/>
      <c r="BMY47" s="123"/>
      <c r="BMZ47" s="123"/>
      <c r="BNA47" s="123"/>
      <c r="BNB47" s="123"/>
      <c r="BNC47" s="123"/>
      <c r="BND47" s="123"/>
      <c r="BNE47" s="123"/>
      <c r="BNF47" s="123"/>
      <c r="BNG47" s="123"/>
      <c r="BNH47" s="123"/>
      <c r="BNI47" s="123"/>
      <c r="BNJ47" s="123"/>
      <c r="BNK47" s="123"/>
      <c r="BNL47" s="123"/>
      <c r="BNM47" s="123"/>
      <c r="BNN47" s="123"/>
      <c r="BNO47" s="123"/>
      <c r="BNP47" s="123"/>
      <c r="BNQ47" s="123"/>
      <c r="BNR47" s="123"/>
      <c r="BNS47" s="123"/>
      <c r="BNT47" s="123"/>
      <c r="BNU47" s="123"/>
      <c r="BNV47" s="123"/>
      <c r="BNW47" s="123"/>
      <c r="BNX47" s="123"/>
      <c r="BNY47" s="123"/>
      <c r="BNZ47" s="123"/>
      <c r="BOA47" s="123"/>
      <c r="BOB47" s="123"/>
      <c r="BOC47" s="123"/>
      <c r="BOD47" s="123"/>
      <c r="BOE47" s="123"/>
      <c r="BOF47" s="123"/>
      <c r="BOG47" s="123"/>
      <c r="BOH47" s="123"/>
      <c r="BOI47" s="123"/>
      <c r="BOJ47" s="123"/>
      <c r="BOK47" s="123"/>
      <c r="BOL47" s="123"/>
      <c r="BOM47" s="123"/>
      <c r="BON47" s="123"/>
      <c r="BOO47" s="123"/>
      <c r="BOP47" s="123"/>
      <c r="BOQ47" s="123"/>
      <c r="BOR47" s="123"/>
      <c r="BOS47" s="123"/>
      <c r="BOT47" s="123"/>
      <c r="BOU47" s="123"/>
      <c r="BOV47" s="123"/>
      <c r="BOW47" s="123"/>
      <c r="BOX47" s="123"/>
      <c r="BOY47" s="123"/>
      <c r="BOZ47" s="123"/>
      <c r="BPA47" s="123"/>
      <c r="BPB47" s="123"/>
      <c r="BPC47" s="123"/>
      <c r="BPD47" s="123"/>
      <c r="BPE47" s="123"/>
      <c r="BPF47" s="123"/>
      <c r="BPG47" s="123"/>
      <c r="BPH47" s="123"/>
      <c r="BPI47" s="123"/>
      <c r="BPJ47" s="123"/>
      <c r="BPK47" s="123"/>
      <c r="BPL47" s="123"/>
      <c r="BPM47" s="123"/>
      <c r="BPN47" s="123"/>
      <c r="BPO47" s="123"/>
      <c r="BPP47" s="123"/>
      <c r="BPQ47" s="123"/>
      <c r="BPR47" s="123"/>
      <c r="BPS47" s="123"/>
      <c r="BPT47" s="123"/>
      <c r="BPU47" s="123"/>
      <c r="BPV47" s="123"/>
      <c r="BPW47" s="123"/>
      <c r="BPX47" s="123"/>
      <c r="BPY47" s="123"/>
      <c r="BPZ47" s="123"/>
      <c r="BQA47" s="123"/>
      <c r="BQB47" s="123"/>
      <c r="BQC47" s="123"/>
      <c r="BQD47" s="123"/>
      <c r="BQE47" s="123"/>
      <c r="BQF47" s="123"/>
      <c r="BQG47" s="123"/>
      <c r="BQH47" s="123"/>
      <c r="BQI47" s="123"/>
      <c r="BQJ47" s="123"/>
      <c r="BQK47" s="123"/>
      <c r="BQL47" s="123"/>
      <c r="BQM47" s="123"/>
      <c r="BQN47" s="123"/>
      <c r="BQO47" s="123"/>
      <c r="BQP47" s="123"/>
      <c r="BQQ47" s="123"/>
      <c r="BQR47" s="123"/>
      <c r="BQS47" s="123"/>
      <c r="BQT47" s="123"/>
      <c r="BQU47" s="123"/>
      <c r="BQV47" s="123"/>
      <c r="BQW47" s="123"/>
      <c r="BQX47" s="123"/>
      <c r="BQY47" s="123"/>
      <c r="BQZ47" s="123"/>
      <c r="BRA47" s="123"/>
      <c r="BRB47" s="123"/>
      <c r="BRC47" s="123"/>
      <c r="BRD47" s="123"/>
      <c r="BRE47" s="123"/>
      <c r="BRF47" s="123"/>
      <c r="BRG47" s="123"/>
      <c r="BRH47" s="123"/>
      <c r="BRI47" s="123"/>
      <c r="BRJ47" s="123"/>
      <c r="BRK47" s="123"/>
      <c r="BRL47" s="123"/>
      <c r="BRM47" s="123"/>
      <c r="BRN47" s="123"/>
      <c r="BRO47" s="123"/>
      <c r="BRP47" s="123"/>
      <c r="BRQ47" s="123"/>
      <c r="BRR47" s="123"/>
      <c r="BRS47" s="123"/>
      <c r="BRT47" s="123"/>
      <c r="BRU47" s="123"/>
      <c r="BRV47" s="123"/>
      <c r="BRW47" s="123"/>
      <c r="BRX47" s="123"/>
      <c r="BRY47" s="123"/>
      <c r="BRZ47" s="123"/>
      <c r="BSA47" s="123"/>
      <c r="BSB47" s="123"/>
      <c r="BSC47" s="123"/>
      <c r="BSD47" s="123"/>
      <c r="BSE47" s="123"/>
      <c r="BSF47" s="123"/>
      <c r="BSG47" s="123"/>
      <c r="BSH47" s="123"/>
      <c r="BSI47" s="123"/>
      <c r="BSJ47" s="123"/>
      <c r="BSK47" s="123"/>
      <c r="BSL47" s="123"/>
      <c r="BSM47" s="123"/>
      <c r="BSN47" s="123"/>
      <c r="BSO47" s="123"/>
      <c r="BSP47" s="123"/>
      <c r="BSQ47" s="123"/>
      <c r="BSR47" s="123"/>
      <c r="BSS47" s="123"/>
      <c r="BST47" s="123"/>
      <c r="BSU47" s="123"/>
      <c r="BSV47" s="123"/>
      <c r="BSW47" s="123"/>
      <c r="BSX47" s="123"/>
      <c r="BSY47" s="123"/>
      <c r="BSZ47" s="123"/>
      <c r="BTA47" s="123"/>
      <c r="BTB47" s="123"/>
      <c r="BTC47" s="123"/>
      <c r="BTD47" s="123"/>
      <c r="BTE47" s="123"/>
      <c r="BTF47" s="123"/>
      <c r="BTG47" s="123"/>
      <c r="BTH47" s="123"/>
      <c r="BTI47" s="123"/>
      <c r="BTJ47" s="123"/>
      <c r="BTK47" s="123"/>
      <c r="BTL47" s="123"/>
      <c r="BTM47" s="123"/>
      <c r="BTN47" s="123"/>
      <c r="BTO47" s="123"/>
      <c r="BTP47" s="123"/>
      <c r="BTQ47" s="123"/>
      <c r="BTR47" s="123"/>
      <c r="BTS47" s="123"/>
      <c r="BTT47" s="123"/>
      <c r="BTU47" s="123"/>
      <c r="BTV47" s="123"/>
      <c r="BTW47" s="123"/>
      <c r="BTX47" s="123"/>
      <c r="BTY47" s="123"/>
      <c r="BTZ47" s="123"/>
      <c r="BUA47" s="123"/>
      <c r="BUB47" s="123"/>
      <c r="BUC47" s="123"/>
      <c r="BUD47" s="123"/>
      <c r="BUE47" s="123"/>
      <c r="BUF47" s="123"/>
      <c r="BUG47" s="123"/>
      <c r="BUH47" s="123"/>
      <c r="BUI47" s="123"/>
      <c r="BUJ47" s="123"/>
      <c r="BUK47" s="123"/>
      <c r="BUL47" s="123"/>
      <c r="BUM47" s="123"/>
      <c r="BUN47" s="123"/>
      <c r="BUO47" s="123"/>
      <c r="BUP47" s="123"/>
      <c r="BUQ47" s="123"/>
    </row>
    <row r="48" spans="1:1915" s="154" customFormat="1" x14ac:dyDescent="0.2">
      <c r="A48" s="146" t="s">
        <v>1403</v>
      </c>
      <c r="B48" s="146" t="s">
        <v>1401</v>
      </c>
      <c r="C48" s="147">
        <v>8.5</v>
      </c>
      <c r="D48" s="148">
        <v>2.67387</v>
      </c>
      <c r="E48" s="148">
        <v>2.67387</v>
      </c>
      <c r="F48" s="147">
        <v>1</v>
      </c>
      <c r="G48" s="148">
        <f t="shared" si="0"/>
        <v>2.67387</v>
      </c>
      <c r="H48" s="147">
        <v>1.75</v>
      </c>
      <c r="I48" s="148">
        <f t="shared" si="1"/>
        <v>4.6792699999999998</v>
      </c>
      <c r="J48" s="149" t="s">
        <v>1268</v>
      </c>
      <c r="K48" s="146" t="s">
        <v>1270</v>
      </c>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123"/>
      <c r="BV48" s="123"/>
      <c r="BW48" s="123"/>
      <c r="BX48" s="123"/>
      <c r="BY48" s="123"/>
      <c r="BZ48" s="123"/>
      <c r="CA48" s="123"/>
      <c r="CB48" s="123"/>
      <c r="CC48" s="123"/>
      <c r="CD48" s="123"/>
      <c r="CE48" s="123"/>
      <c r="CF48" s="123"/>
      <c r="CG48" s="123"/>
      <c r="CH48" s="123"/>
      <c r="CI48" s="123"/>
      <c r="CJ48" s="123"/>
      <c r="CK48" s="123"/>
      <c r="CL48" s="123"/>
      <c r="CM48" s="123"/>
      <c r="CN48" s="123"/>
      <c r="CO48" s="123"/>
      <c r="CP48" s="123"/>
      <c r="CQ48" s="123"/>
      <c r="CR48" s="123"/>
      <c r="CS48" s="123"/>
      <c r="CT48" s="123"/>
      <c r="CU48" s="123"/>
      <c r="CV48" s="123"/>
      <c r="CW48" s="123"/>
      <c r="CX48" s="123"/>
      <c r="CY48" s="123"/>
      <c r="CZ48" s="123"/>
      <c r="DA48" s="123"/>
      <c r="DB48" s="123"/>
      <c r="DC48" s="123"/>
      <c r="DD48" s="123"/>
      <c r="DE48" s="123"/>
      <c r="DF48" s="123"/>
      <c r="DG48" s="123"/>
      <c r="DH48" s="123"/>
      <c r="DI48" s="123"/>
      <c r="DJ48" s="123"/>
      <c r="DK48" s="123"/>
      <c r="DL48" s="123"/>
      <c r="DM48" s="123"/>
      <c r="DN48" s="123"/>
      <c r="DO48" s="123"/>
      <c r="DP48" s="123"/>
      <c r="DQ48" s="123"/>
      <c r="DR48" s="123"/>
      <c r="DS48" s="123"/>
      <c r="DT48" s="123"/>
      <c r="DU48" s="123"/>
      <c r="DV48" s="123"/>
      <c r="DW48" s="123"/>
      <c r="DX48" s="123"/>
      <c r="DY48" s="123"/>
      <c r="DZ48" s="123"/>
      <c r="EA48" s="123"/>
      <c r="EB48" s="123"/>
      <c r="EC48" s="123"/>
      <c r="ED48" s="123"/>
      <c r="EE48" s="123"/>
      <c r="EF48" s="123"/>
      <c r="EG48" s="123"/>
      <c r="EH48" s="123"/>
      <c r="EI48" s="123"/>
      <c r="EJ48" s="123"/>
      <c r="EK48" s="123"/>
      <c r="EL48" s="123"/>
      <c r="EM48" s="123"/>
      <c r="EN48" s="123"/>
      <c r="EO48" s="123"/>
      <c r="EP48" s="123"/>
      <c r="EQ48" s="123"/>
      <c r="ER48" s="123"/>
      <c r="ES48" s="123"/>
      <c r="ET48" s="123"/>
      <c r="EU48" s="123"/>
      <c r="EV48" s="123"/>
      <c r="EW48" s="123"/>
      <c r="EX48" s="123"/>
      <c r="EY48" s="123"/>
      <c r="EZ48" s="123"/>
      <c r="FA48" s="123"/>
      <c r="FB48" s="123"/>
      <c r="FC48" s="123"/>
      <c r="FD48" s="123"/>
      <c r="FE48" s="123"/>
      <c r="FF48" s="123"/>
      <c r="FG48" s="123"/>
      <c r="FH48" s="123"/>
      <c r="FI48" s="123"/>
      <c r="FJ48" s="123"/>
      <c r="FK48" s="123"/>
      <c r="FL48" s="123"/>
      <c r="FM48" s="123"/>
      <c r="FN48" s="123"/>
      <c r="FO48" s="123"/>
      <c r="FP48" s="123"/>
      <c r="FQ48" s="123"/>
      <c r="FR48" s="123"/>
      <c r="FS48" s="123"/>
      <c r="FT48" s="123"/>
      <c r="FU48" s="123"/>
      <c r="FV48" s="123"/>
      <c r="FW48" s="123"/>
      <c r="FX48" s="123"/>
      <c r="FY48" s="123"/>
      <c r="FZ48" s="123"/>
      <c r="GA48" s="123"/>
      <c r="GB48" s="123"/>
      <c r="GC48" s="123"/>
      <c r="GD48" s="123"/>
      <c r="GE48" s="123"/>
      <c r="GF48" s="123"/>
      <c r="GG48" s="123"/>
      <c r="GH48" s="123"/>
      <c r="GI48" s="123"/>
      <c r="GJ48" s="123"/>
      <c r="GK48" s="123"/>
      <c r="GL48" s="123"/>
      <c r="GM48" s="123"/>
      <c r="GN48" s="123"/>
      <c r="GO48" s="123"/>
      <c r="GP48" s="123"/>
      <c r="GQ48" s="123"/>
      <c r="GR48" s="123"/>
      <c r="GS48" s="123"/>
      <c r="GT48" s="123"/>
      <c r="GU48" s="123"/>
      <c r="GV48" s="123"/>
      <c r="GW48" s="123"/>
      <c r="GX48" s="123"/>
      <c r="GY48" s="123"/>
      <c r="GZ48" s="123"/>
      <c r="HA48" s="123"/>
      <c r="HB48" s="123"/>
      <c r="HC48" s="123"/>
      <c r="HD48" s="123"/>
      <c r="HE48" s="123"/>
      <c r="HF48" s="123"/>
      <c r="HG48" s="123"/>
      <c r="HH48" s="123"/>
      <c r="HI48" s="123"/>
      <c r="HJ48" s="123"/>
      <c r="HK48" s="123"/>
      <c r="HL48" s="123"/>
      <c r="HM48" s="123"/>
      <c r="HN48" s="123"/>
      <c r="HO48" s="123"/>
      <c r="HP48" s="123"/>
      <c r="HQ48" s="123"/>
      <c r="HR48" s="123"/>
      <c r="HS48" s="123"/>
      <c r="HT48" s="123"/>
      <c r="HU48" s="123"/>
      <c r="HV48" s="123"/>
      <c r="HW48" s="123"/>
      <c r="HX48" s="123"/>
      <c r="HY48" s="123"/>
      <c r="HZ48" s="123"/>
      <c r="IA48" s="123"/>
      <c r="IB48" s="123"/>
      <c r="IC48" s="123"/>
      <c r="ID48" s="123"/>
      <c r="IE48" s="123"/>
      <c r="IF48" s="123"/>
      <c r="IG48" s="123"/>
      <c r="IH48" s="123"/>
      <c r="II48" s="123"/>
      <c r="IJ48" s="123"/>
      <c r="IK48" s="123"/>
      <c r="IL48" s="123"/>
      <c r="IM48" s="123"/>
      <c r="IN48" s="123"/>
      <c r="IO48" s="123"/>
      <c r="IP48" s="123"/>
      <c r="IQ48" s="123"/>
      <c r="IR48" s="123"/>
      <c r="IS48" s="123"/>
      <c r="IT48" s="123"/>
      <c r="IU48" s="123"/>
      <c r="IV48" s="123"/>
      <c r="IW48" s="123"/>
      <c r="IX48" s="123"/>
      <c r="IY48" s="123"/>
      <c r="IZ48" s="123"/>
      <c r="JA48" s="123"/>
      <c r="JB48" s="123"/>
      <c r="JC48" s="123"/>
      <c r="JD48" s="123"/>
      <c r="JE48" s="123"/>
      <c r="JF48" s="123"/>
      <c r="JG48" s="123"/>
      <c r="JH48" s="123"/>
      <c r="JI48" s="123"/>
      <c r="JJ48" s="123"/>
      <c r="JK48" s="123"/>
      <c r="JL48" s="123"/>
      <c r="JM48" s="123"/>
      <c r="JN48" s="123"/>
      <c r="JO48" s="123"/>
      <c r="JP48" s="123"/>
      <c r="JQ48" s="123"/>
      <c r="JR48" s="123"/>
      <c r="JS48" s="123"/>
      <c r="JT48" s="123"/>
      <c r="JU48" s="123"/>
      <c r="JV48" s="123"/>
      <c r="JW48" s="123"/>
      <c r="JX48" s="123"/>
      <c r="JY48" s="123"/>
      <c r="JZ48" s="123"/>
      <c r="KA48" s="123"/>
      <c r="KB48" s="123"/>
      <c r="KC48" s="123"/>
      <c r="KD48" s="123"/>
      <c r="KE48" s="123"/>
      <c r="KF48" s="123"/>
      <c r="KG48" s="123"/>
      <c r="KH48" s="123"/>
      <c r="KI48" s="123"/>
      <c r="KJ48" s="123"/>
      <c r="KK48" s="123"/>
      <c r="KL48" s="123"/>
      <c r="KM48" s="123"/>
      <c r="KN48" s="123"/>
      <c r="KO48" s="123"/>
      <c r="KP48" s="123"/>
      <c r="KQ48" s="123"/>
      <c r="KR48" s="123"/>
      <c r="KS48" s="123"/>
      <c r="KT48" s="123"/>
      <c r="KU48" s="123"/>
      <c r="KV48" s="123"/>
      <c r="KW48" s="123"/>
      <c r="KX48" s="123"/>
      <c r="KY48" s="123"/>
      <c r="KZ48" s="123"/>
      <c r="LA48" s="123"/>
      <c r="LB48" s="123"/>
      <c r="LC48" s="123"/>
      <c r="LD48" s="123"/>
      <c r="LE48" s="123"/>
      <c r="LF48" s="123"/>
      <c r="LG48" s="123"/>
      <c r="LH48" s="123"/>
      <c r="LI48" s="123"/>
      <c r="LJ48" s="123"/>
      <c r="LK48" s="123"/>
      <c r="LL48" s="123"/>
      <c r="LM48" s="123"/>
      <c r="LN48" s="123"/>
      <c r="LO48" s="123"/>
      <c r="LP48" s="123"/>
      <c r="LQ48" s="123"/>
      <c r="LR48" s="123"/>
      <c r="LS48" s="123"/>
      <c r="LT48" s="123"/>
      <c r="LU48" s="123"/>
      <c r="LV48" s="123"/>
      <c r="LW48" s="123"/>
      <c r="LX48" s="123"/>
      <c r="LY48" s="123"/>
      <c r="LZ48" s="123"/>
      <c r="MA48" s="123"/>
      <c r="MB48" s="123"/>
      <c r="MC48" s="123"/>
      <c r="MD48" s="123"/>
      <c r="ME48" s="123"/>
      <c r="MF48" s="123"/>
      <c r="MG48" s="123"/>
      <c r="MH48" s="123"/>
      <c r="MI48" s="123"/>
      <c r="MJ48" s="123"/>
      <c r="MK48" s="123"/>
      <c r="ML48" s="123"/>
      <c r="MM48" s="123"/>
      <c r="MN48" s="123"/>
      <c r="MO48" s="123"/>
      <c r="MP48" s="123"/>
      <c r="MQ48" s="123"/>
      <c r="MR48" s="123"/>
      <c r="MS48" s="123"/>
      <c r="MT48" s="123"/>
      <c r="MU48" s="123"/>
      <c r="MV48" s="123"/>
      <c r="MW48" s="123"/>
      <c r="MX48" s="123"/>
      <c r="MY48" s="123"/>
      <c r="MZ48" s="123"/>
      <c r="NA48" s="123"/>
      <c r="NB48" s="123"/>
      <c r="NC48" s="123"/>
      <c r="ND48" s="123"/>
      <c r="NE48" s="123"/>
      <c r="NF48" s="123"/>
      <c r="NG48" s="123"/>
      <c r="NH48" s="123"/>
      <c r="NI48" s="123"/>
      <c r="NJ48" s="123"/>
      <c r="NK48" s="123"/>
      <c r="NL48" s="123"/>
      <c r="NM48" s="123"/>
      <c r="NN48" s="123"/>
      <c r="NO48" s="123"/>
      <c r="NP48" s="123"/>
      <c r="NQ48" s="123"/>
      <c r="NR48" s="123"/>
      <c r="NS48" s="123"/>
      <c r="NT48" s="123"/>
      <c r="NU48" s="123"/>
      <c r="NV48" s="123"/>
      <c r="NW48" s="123"/>
      <c r="NX48" s="123"/>
      <c r="NY48" s="123"/>
      <c r="NZ48" s="123"/>
      <c r="OA48" s="123"/>
      <c r="OB48" s="123"/>
      <c r="OC48" s="123"/>
      <c r="OD48" s="123"/>
      <c r="OE48" s="123"/>
      <c r="OF48" s="123"/>
      <c r="OG48" s="123"/>
      <c r="OH48" s="123"/>
      <c r="OI48" s="123"/>
      <c r="OJ48" s="123"/>
      <c r="OK48" s="123"/>
      <c r="OL48" s="123"/>
      <c r="OM48" s="123"/>
      <c r="ON48" s="123"/>
      <c r="OO48" s="123"/>
      <c r="OP48" s="123"/>
      <c r="OQ48" s="123"/>
      <c r="OR48" s="123"/>
      <c r="OS48" s="123"/>
      <c r="OT48" s="123"/>
      <c r="OU48" s="123"/>
      <c r="OV48" s="123"/>
      <c r="OW48" s="123"/>
      <c r="OX48" s="123"/>
      <c r="OY48" s="123"/>
      <c r="OZ48" s="123"/>
      <c r="PA48" s="123"/>
      <c r="PB48" s="123"/>
      <c r="PC48" s="123"/>
      <c r="PD48" s="123"/>
      <c r="PE48" s="123"/>
      <c r="PF48" s="123"/>
      <c r="PG48" s="123"/>
      <c r="PH48" s="123"/>
      <c r="PI48" s="123"/>
      <c r="PJ48" s="123"/>
      <c r="PK48" s="123"/>
      <c r="PL48" s="123"/>
      <c r="PM48" s="123"/>
      <c r="PN48" s="123"/>
      <c r="PO48" s="123"/>
      <c r="PP48" s="123"/>
      <c r="PQ48" s="123"/>
      <c r="PR48" s="123"/>
      <c r="PS48" s="123"/>
      <c r="PT48" s="123"/>
      <c r="PU48" s="123"/>
      <c r="PV48" s="123"/>
      <c r="PW48" s="123"/>
      <c r="PX48" s="123"/>
      <c r="PY48" s="123"/>
      <c r="PZ48" s="123"/>
      <c r="QA48" s="123"/>
      <c r="QB48" s="123"/>
      <c r="QC48" s="123"/>
      <c r="QD48" s="123"/>
      <c r="QE48" s="123"/>
      <c r="QF48" s="123"/>
      <c r="QG48" s="123"/>
      <c r="QH48" s="123"/>
      <c r="QI48" s="123"/>
      <c r="QJ48" s="123"/>
      <c r="QK48" s="123"/>
      <c r="QL48" s="123"/>
      <c r="QM48" s="123"/>
      <c r="QN48" s="123"/>
      <c r="QO48" s="123"/>
      <c r="QP48" s="123"/>
      <c r="QQ48" s="123"/>
      <c r="QR48" s="123"/>
      <c r="QS48" s="123"/>
      <c r="QT48" s="123"/>
      <c r="QU48" s="123"/>
      <c r="QV48" s="123"/>
      <c r="QW48" s="123"/>
      <c r="QX48" s="123"/>
      <c r="QY48" s="123"/>
      <c r="QZ48" s="123"/>
      <c r="RA48" s="123"/>
      <c r="RB48" s="123"/>
      <c r="RC48" s="123"/>
      <c r="RD48" s="123"/>
      <c r="RE48" s="123"/>
      <c r="RF48" s="123"/>
      <c r="RG48" s="123"/>
      <c r="RH48" s="123"/>
      <c r="RI48" s="123"/>
      <c r="RJ48" s="123"/>
      <c r="RK48" s="123"/>
      <c r="RL48" s="123"/>
      <c r="RM48" s="123"/>
      <c r="RN48" s="123"/>
      <c r="RO48" s="123"/>
      <c r="RP48" s="123"/>
      <c r="RQ48" s="123"/>
      <c r="RR48" s="123"/>
      <c r="RS48" s="123"/>
      <c r="RT48" s="123"/>
      <c r="RU48" s="123"/>
      <c r="RV48" s="123"/>
      <c r="RW48" s="123"/>
      <c r="RX48" s="123"/>
      <c r="RY48" s="123"/>
      <c r="RZ48" s="123"/>
      <c r="SA48" s="123"/>
      <c r="SB48" s="123"/>
      <c r="SC48" s="123"/>
      <c r="SD48" s="123"/>
      <c r="SE48" s="123"/>
      <c r="SF48" s="123"/>
      <c r="SG48" s="123"/>
      <c r="SH48" s="123"/>
      <c r="SI48" s="123"/>
      <c r="SJ48" s="123"/>
      <c r="SK48" s="123"/>
      <c r="SL48" s="123"/>
      <c r="SM48" s="123"/>
      <c r="SN48" s="123"/>
      <c r="SO48" s="123"/>
      <c r="SP48" s="123"/>
      <c r="SQ48" s="123"/>
      <c r="SR48" s="123"/>
      <c r="SS48" s="123"/>
      <c r="ST48" s="123"/>
      <c r="SU48" s="123"/>
      <c r="SV48" s="123"/>
      <c r="SW48" s="123"/>
      <c r="SX48" s="123"/>
      <c r="SY48" s="123"/>
      <c r="SZ48" s="123"/>
      <c r="TA48" s="123"/>
      <c r="TB48" s="123"/>
      <c r="TC48" s="123"/>
      <c r="TD48" s="123"/>
      <c r="TE48" s="123"/>
      <c r="TF48" s="123"/>
      <c r="TG48" s="123"/>
      <c r="TH48" s="123"/>
      <c r="TI48" s="123"/>
      <c r="TJ48" s="123"/>
      <c r="TK48" s="123"/>
      <c r="TL48" s="123"/>
      <c r="TM48" s="123"/>
      <c r="TN48" s="123"/>
      <c r="TO48" s="123"/>
      <c r="TP48" s="123"/>
      <c r="TQ48" s="123"/>
      <c r="TR48" s="123"/>
      <c r="TS48" s="123"/>
      <c r="TT48" s="123"/>
      <c r="TU48" s="123"/>
      <c r="TV48" s="123"/>
      <c r="TW48" s="123"/>
      <c r="TX48" s="123"/>
      <c r="TY48" s="123"/>
      <c r="TZ48" s="123"/>
      <c r="UA48" s="123"/>
      <c r="UB48" s="123"/>
      <c r="UC48" s="123"/>
      <c r="UD48" s="123"/>
      <c r="UE48" s="123"/>
      <c r="UF48" s="123"/>
      <c r="UG48" s="123"/>
      <c r="UH48" s="123"/>
      <c r="UI48" s="123"/>
      <c r="UJ48" s="123"/>
      <c r="UK48" s="123"/>
      <c r="UL48" s="123"/>
      <c r="UM48" s="123"/>
      <c r="UN48" s="123"/>
      <c r="UO48" s="123"/>
      <c r="UP48" s="123"/>
      <c r="UQ48" s="123"/>
      <c r="UR48" s="123"/>
      <c r="US48" s="123"/>
      <c r="UT48" s="123"/>
      <c r="UU48" s="123"/>
      <c r="UV48" s="123"/>
      <c r="UW48" s="123"/>
      <c r="UX48" s="123"/>
      <c r="UY48" s="123"/>
      <c r="UZ48" s="123"/>
      <c r="VA48" s="123"/>
      <c r="VB48" s="123"/>
      <c r="VC48" s="123"/>
      <c r="VD48" s="123"/>
      <c r="VE48" s="123"/>
      <c r="VF48" s="123"/>
      <c r="VG48" s="123"/>
      <c r="VH48" s="123"/>
      <c r="VI48" s="123"/>
      <c r="VJ48" s="123"/>
      <c r="VK48" s="123"/>
      <c r="VL48" s="123"/>
      <c r="VM48" s="123"/>
      <c r="VN48" s="123"/>
      <c r="VO48" s="123"/>
      <c r="VP48" s="123"/>
      <c r="VQ48" s="123"/>
      <c r="VR48" s="123"/>
      <c r="VS48" s="123"/>
      <c r="VT48" s="123"/>
      <c r="VU48" s="123"/>
      <c r="VV48" s="123"/>
      <c r="VW48" s="123"/>
      <c r="VX48" s="123"/>
      <c r="VY48" s="123"/>
      <c r="VZ48" s="123"/>
      <c r="WA48" s="123"/>
      <c r="WB48" s="123"/>
      <c r="WC48" s="123"/>
      <c r="WD48" s="123"/>
      <c r="WE48" s="123"/>
      <c r="WF48" s="123"/>
      <c r="WG48" s="123"/>
      <c r="WH48" s="123"/>
      <c r="WI48" s="123"/>
      <c r="WJ48" s="123"/>
      <c r="WK48" s="123"/>
      <c r="WL48" s="123"/>
      <c r="WM48" s="123"/>
      <c r="WN48" s="123"/>
      <c r="WO48" s="123"/>
      <c r="WP48" s="123"/>
      <c r="WQ48" s="123"/>
      <c r="WR48" s="123"/>
      <c r="WS48" s="123"/>
      <c r="WT48" s="123"/>
      <c r="WU48" s="123"/>
      <c r="WV48" s="123"/>
      <c r="WW48" s="123"/>
      <c r="WX48" s="123"/>
      <c r="WY48" s="123"/>
      <c r="WZ48" s="123"/>
      <c r="XA48" s="123"/>
      <c r="XB48" s="123"/>
      <c r="XC48" s="123"/>
      <c r="XD48" s="123"/>
      <c r="XE48" s="123"/>
      <c r="XF48" s="123"/>
      <c r="XG48" s="123"/>
      <c r="XH48" s="123"/>
      <c r="XI48" s="123"/>
      <c r="XJ48" s="123"/>
      <c r="XK48" s="123"/>
      <c r="XL48" s="123"/>
      <c r="XM48" s="123"/>
      <c r="XN48" s="123"/>
      <c r="XO48" s="123"/>
      <c r="XP48" s="123"/>
      <c r="XQ48" s="123"/>
      <c r="XR48" s="123"/>
      <c r="XS48" s="123"/>
      <c r="XT48" s="123"/>
      <c r="XU48" s="123"/>
      <c r="XV48" s="123"/>
      <c r="XW48" s="123"/>
      <c r="XX48" s="123"/>
      <c r="XY48" s="123"/>
      <c r="XZ48" s="123"/>
      <c r="YA48" s="123"/>
      <c r="YB48" s="123"/>
      <c r="YC48" s="123"/>
      <c r="YD48" s="123"/>
      <c r="YE48" s="123"/>
      <c r="YF48" s="123"/>
      <c r="YG48" s="123"/>
      <c r="YH48" s="123"/>
      <c r="YI48" s="123"/>
      <c r="YJ48" s="123"/>
      <c r="YK48" s="123"/>
      <c r="YL48" s="123"/>
      <c r="YM48" s="123"/>
      <c r="YN48" s="123"/>
      <c r="YO48" s="123"/>
      <c r="YP48" s="123"/>
      <c r="YQ48" s="123"/>
      <c r="YR48" s="123"/>
      <c r="YS48" s="123"/>
      <c r="YT48" s="123"/>
      <c r="YU48" s="123"/>
      <c r="YV48" s="123"/>
      <c r="YW48" s="123"/>
      <c r="YX48" s="123"/>
      <c r="YY48" s="123"/>
      <c r="YZ48" s="123"/>
      <c r="ZA48" s="123"/>
      <c r="ZB48" s="123"/>
      <c r="ZC48" s="123"/>
      <c r="ZD48" s="123"/>
      <c r="ZE48" s="123"/>
      <c r="ZF48" s="123"/>
      <c r="ZG48" s="123"/>
      <c r="ZH48" s="123"/>
      <c r="ZI48" s="123"/>
      <c r="ZJ48" s="123"/>
      <c r="ZK48" s="123"/>
      <c r="ZL48" s="123"/>
      <c r="ZM48" s="123"/>
      <c r="ZN48" s="123"/>
      <c r="ZO48" s="123"/>
      <c r="ZP48" s="123"/>
      <c r="ZQ48" s="123"/>
      <c r="ZR48" s="123"/>
      <c r="ZS48" s="123"/>
      <c r="ZT48" s="123"/>
      <c r="ZU48" s="123"/>
      <c r="ZV48" s="123"/>
      <c r="ZW48" s="123"/>
      <c r="ZX48" s="123"/>
      <c r="ZY48" s="123"/>
      <c r="ZZ48" s="123"/>
      <c r="AAA48" s="123"/>
      <c r="AAB48" s="123"/>
      <c r="AAC48" s="123"/>
      <c r="AAD48" s="123"/>
      <c r="AAE48" s="123"/>
      <c r="AAF48" s="123"/>
      <c r="AAG48" s="123"/>
      <c r="AAH48" s="123"/>
      <c r="AAI48" s="123"/>
      <c r="AAJ48" s="123"/>
      <c r="AAK48" s="123"/>
      <c r="AAL48" s="123"/>
      <c r="AAM48" s="123"/>
      <c r="AAN48" s="123"/>
      <c r="AAO48" s="123"/>
      <c r="AAP48" s="123"/>
      <c r="AAQ48" s="123"/>
      <c r="AAR48" s="123"/>
      <c r="AAS48" s="123"/>
      <c r="AAT48" s="123"/>
      <c r="AAU48" s="123"/>
      <c r="AAV48" s="123"/>
      <c r="AAW48" s="123"/>
      <c r="AAX48" s="123"/>
      <c r="AAY48" s="123"/>
      <c r="AAZ48" s="123"/>
      <c r="ABA48" s="123"/>
      <c r="ABB48" s="123"/>
      <c r="ABC48" s="123"/>
      <c r="ABD48" s="123"/>
      <c r="ABE48" s="123"/>
      <c r="ABF48" s="123"/>
      <c r="ABG48" s="123"/>
      <c r="ABH48" s="123"/>
      <c r="ABI48" s="123"/>
      <c r="ABJ48" s="123"/>
      <c r="ABK48" s="123"/>
      <c r="ABL48" s="123"/>
      <c r="ABM48" s="123"/>
      <c r="ABN48" s="123"/>
      <c r="ABO48" s="123"/>
      <c r="ABP48" s="123"/>
      <c r="ABQ48" s="123"/>
      <c r="ABR48" s="123"/>
      <c r="ABS48" s="123"/>
      <c r="ABT48" s="123"/>
      <c r="ABU48" s="123"/>
      <c r="ABV48" s="123"/>
      <c r="ABW48" s="123"/>
      <c r="ABX48" s="123"/>
      <c r="ABY48" s="123"/>
      <c r="ABZ48" s="123"/>
      <c r="ACA48" s="123"/>
      <c r="ACB48" s="123"/>
      <c r="ACC48" s="123"/>
      <c r="ACD48" s="123"/>
      <c r="ACE48" s="123"/>
      <c r="ACF48" s="123"/>
      <c r="ACG48" s="123"/>
      <c r="ACH48" s="123"/>
      <c r="ACI48" s="123"/>
      <c r="ACJ48" s="123"/>
      <c r="ACK48" s="123"/>
      <c r="ACL48" s="123"/>
      <c r="ACM48" s="123"/>
      <c r="ACN48" s="123"/>
      <c r="ACO48" s="123"/>
      <c r="ACP48" s="123"/>
      <c r="ACQ48" s="123"/>
      <c r="ACR48" s="123"/>
      <c r="ACS48" s="123"/>
      <c r="ACT48" s="123"/>
      <c r="ACU48" s="123"/>
      <c r="ACV48" s="123"/>
      <c r="ACW48" s="123"/>
      <c r="ACX48" s="123"/>
      <c r="ACY48" s="123"/>
      <c r="ACZ48" s="123"/>
      <c r="ADA48" s="123"/>
      <c r="ADB48" s="123"/>
      <c r="ADC48" s="123"/>
      <c r="ADD48" s="123"/>
      <c r="ADE48" s="123"/>
      <c r="ADF48" s="123"/>
      <c r="ADG48" s="123"/>
      <c r="ADH48" s="123"/>
      <c r="ADI48" s="123"/>
      <c r="ADJ48" s="123"/>
      <c r="ADK48" s="123"/>
      <c r="ADL48" s="123"/>
      <c r="ADM48" s="123"/>
      <c r="ADN48" s="123"/>
      <c r="ADO48" s="123"/>
      <c r="ADP48" s="123"/>
      <c r="ADQ48" s="123"/>
      <c r="ADR48" s="123"/>
      <c r="ADS48" s="123"/>
      <c r="ADT48" s="123"/>
      <c r="ADU48" s="123"/>
      <c r="ADV48" s="123"/>
      <c r="ADW48" s="123"/>
      <c r="ADX48" s="123"/>
      <c r="ADY48" s="123"/>
      <c r="ADZ48" s="123"/>
      <c r="AEA48" s="123"/>
      <c r="AEB48" s="123"/>
      <c r="AEC48" s="123"/>
      <c r="AED48" s="123"/>
      <c r="AEE48" s="123"/>
      <c r="AEF48" s="123"/>
      <c r="AEG48" s="123"/>
      <c r="AEH48" s="123"/>
      <c r="AEI48" s="123"/>
      <c r="AEJ48" s="123"/>
      <c r="AEK48" s="123"/>
      <c r="AEL48" s="123"/>
      <c r="AEM48" s="123"/>
      <c r="AEN48" s="123"/>
      <c r="AEO48" s="123"/>
      <c r="AEP48" s="123"/>
      <c r="AEQ48" s="123"/>
      <c r="AER48" s="123"/>
      <c r="AES48" s="123"/>
      <c r="AET48" s="123"/>
      <c r="AEU48" s="123"/>
      <c r="AEV48" s="123"/>
      <c r="AEW48" s="123"/>
      <c r="AEX48" s="123"/>
      <c r="AEY48" s="123"/>
      <c r="AEZ48" s="123"/>
      <c r="AFA48" s="123"/>
      <c r="AFB48" s="123"/>
      <c r="AFC48" s="123"/>
      <c r="AFD48" s="123"/>
      <c r="AFE48" s="123"/>
      <c r="AFF48" s="123"/>
      <c r="AFG48" s="123"/>
      <c r="AFH48" s="123"/>
      <c r="AFI48" s="123"/>
      <c r="AFJ48" s="123"/>
      <c r="AFK48" s="123"/>
      <c r="AFL48" s="123"/>
      <c r="AFM48" s="123"/>
      <c r="AFN48" s="123"/>
      <c r="AFO48" s="123"/>
      <c r="AFP48" s="123"/>
      <c r="AFQ48" s="123"/>
      <c r="AFR48" s="123"/>
      <c r="AFS48" s="123"/>
      <c r="AFT48" s="123"/>
      <c r="AFU48" s="123"/>
      <c r="AFV48" s="123"/>
      <c r="AFW48" s="123"/>
      <c r="AFX48" s="123"/>
      <c r="AFY48" s="123"/>
      <c r="AFZ48" s="123"/>
      <c r="AGA48" s="123"/>
      <c r="AGB48" s="123"/>
      <c r="AGC48" s="123"/>
      <c r="AGD48" s="123"/>
      <c r="AGE48" s="123"/>
      <c r="AGF48" s="123"/>
      <c r="AGG48" s="123"/>
      <c r="AGH48" s="123"/>
      <c r="AGI48" s="123"/>
      <c r="AGJ48" s="123"/>
      <c r="AGK48" s="123"/>
      <c r="AGL48" s="123"/>
      <c r="AGM48" s="123"/>
      <c r="AGN48" s="123"/>
      <c r="AGO48" s="123"/>
      <c r="AGP48" s="123"/>
      <c r="AGQ48" s="123"/>
      <c r="AGR48" s="123"/>
      <c r="AGS48" s="123"/>
      <c r="AGT48" s="123"/>
      <c r="AGU48" s="123"/>
      <c r="AGV48" s="123"/>
      <c r="AGW48" s="123"/>
      <c r="AGX48" s="123"/>
      <c r="AGY48" s="123"/>
      <c r="AGZ48" s="123"/>
      <c r="AHA48" s="123"/>
      <c r="AHB48" s="123"/>
      <c r="AHC48" s="123"/>
      <c r="AHD48" s="123"/>
      <c r="AHE48" s="123"/>
      <c r="AHF48" s="123"/>
      <c r="AHG48" s="123"/>
      <c r="AHH48" s="123"/>
      <c r="AHI48" s="123"/>
      <c r="AHJ48" s="123"/>
      <c r="AHK48" s="123"/>
      <c r="AHL48" s="123"/>
      <c r="AHM48" s="123"/>
      <c r="AHN48" s="123"/>
      <c r="AHO48" s="123"/>
      <c r="AHP48" s="123"/>
      <c r="AHQ48" s="123"/>
      <c r="AHR48" s="123"/>
      <c r="AHS48" s="123"/>
      <c r="AHT48" s="123"/>
      <c r="AHU48" s="123"/>
      <c r="AHV48" s="123"/>
      <c r="AHW48" s="123"/>
      <c r="AHX48" s="123"/>
      <c r="AHY48" s="123"/>
      <c r="AHZ48" s="123"/>
      <c r="AIA48" s="123"/>
      <c r="AIB48" s="123"/>
      <c r="AIC48" s="123"/>
      <c r="AID48" s="123"/>
      <c r="AIE48" s="123"/>
      <c r="AIF48" s="123"/>
      <c r="AIG48" s="123"/>
      <c r="AIH48" s="123"/>
      <c r="AII48" s="123"/>
      <c r="AIJ48" s="123"/>
      <c r="AIK48" s="123"/>
      <c r="AIL48" s="123"/>
      <c r="AIM48" s="123"/>
      <c r="AIN48" s="123"/>
      <c r="AIO48" s="123"/>
      <c r="AIP48" s="123"/>
      <c r="AIQ48" s="123"/>
      <c r="AIR48" s="123"/>
      <c r="AIS48" s="123"/>
      <c r="AIT48" s="123"/>
      <c r="AIU48" s="123"/>
      <c r="AIV48" s="123"/>
      <c r="AIW48" s="123"/>
      <c r="AIX48" s="123"/>
      <c r="AIY48" s="123"/>
      <c r="AIZ48" s="123"/>
      <c r="AJA48" s="123"/>
      <c r="AJB48" s="123"/>
      <c r="AJC48" s="123"/>
      <c r="AJD48" s="123"/>
      <c r="AJE48" s="123"/>
      <c r="AJF48" s="123"/>
      <c r="AJG48" s="123"/>
      <c r="AJH48" s="123"/>
      <c r="AJI48" s="123"/>
      <c r="AJJ48" s="123"/>
      <c r="AJK48" s="123"/>
      <c r="AJL48" s="123"/>
      <c r="AJM48" s="123"/>
      <c r="AJN48" s="123"/>
      <c r="AJO48" s="123"/>
      <c r="AJP48" s="123"/>
      <c r="AJQ48" s="123"/>
      <c r="AJR48" s="123"/>
      <c r="AJS48" s="123"/>
      <c r="AJT48" s="123"/>
      <c r="AJU48" s="123"/>
      <c r="AJV48" s="123"/>
      <c r="AJW48" s="123"/>
      <c r="AJX48" s="123"/>
      <c r="AJY48" s="123"/>
      <c r="AJZ48" s="123"/>
      <c r="AKA48" s="123"/>
      <c r="AKB48" s="123"/>
      <c r="AKC48" s="123"/>
      <c r="AKD48" s="123"/>
      <c r="AKE48" s="123"/>
      <c r="AKF48" s="123"/>
      <c r="AKG48" s="123"/>
      <c r="AKH48" s="123"/>
      <c r="AKI48" s="123"/>
      <c r="AKJ48" s="123"/>
      <c r="AKK48" s="123"/>
      <c r="AKL48" s="123"/>
      <c r="AKM48" s="123"/>
      <c r="AKN48" s="123"/>
      <c r="AKO48" s="123"/>
      <c r="AKP48" s="123"/>
      <c r="AKQ48" s="123"/>
      <c r="AKR48" s="123"/>
      <c r="AKS48" s="123"/>
      <c r="AKT48" s="123"/>
      <c r="AKU48" s="123"/>
      <c r="AKV48" s="123"/>
      <c r="AKW48" s="123"/>
      <c r="AKX48" s="123"/>
      <c r="AKY48" s="123"/>
      <c r="AKZ48" s="123"/>
      <c r="ALA48" s="123"/>
      <c r="ALB48" s="123"/>
      <c r="ALC48" s="123"/>
      <c r="ALD48" s="123"/>
      <c r="ALE48" s="123"/>
      <c r="ALF48" s="123"/>
      <c r="ALG48" s="123"/>
      <c r="ALH48" s="123"/>
      <c r="ALI48" s="123"/>
      <c r="ALJ48" s="123"/>
      <c r="ALK48" s="123"/>
      <c r="ALL48" s="123"/>
      <c r="ALM48" s="123"/>
      <c r="ALN48" s="123"/>
      <c r="ALO48" s="123"/>
      <c r="ALP48" s="123"/>
      <c r="ALQ48" s="123"/>
      <c r="ALR48" s="123"/>
      <c r="ALS48" s="123"/>
      <c r="ALT48" s="123"/>
      <c r="ALU48" s="123"/>
      <c r="ALV48" s="123"/>
      <c r="ALW48" s="123"/>
      <c r="ALX48" s="123"/>
      <c r="ALY48" s="123"/>
      <c r="ALZ48" s="123"/>
      <c r="AMA48" s="123"/>
      <c r="AMB48" s="123"/>
      <c r="AMC48" s="123"/>
      <c r="AMD48" s="123"/>
      <c r="AME48" s="123"/>
      <c r="AMF48" s="123"/>
      <c r="AMG48" s="123"/>
      <c r="AMH48" s="123"/>
      <c r="AMI48" s="123"/>
      <c r="AMJ48" s="123"/>
      <c r="AMK48" s="123"/>
      <c r="AML48" s="123"/>
      <c r="AMM48" s="123"/>
      <c r="AMN48" s="123"/>
      <c r="AMO48" s="123"/>
      <c r="AMP48" s="123"/>
      <c r="AMQ48" s="123"/>
      <c r="AMR48" s="123"/>
      <c r="AMS48" s="123"/>
      <c r="AMT48" s="123"/>
      <c r="AMU48" s="123"/>
      <c r="AMV48" s="123"/>
      <c r="AMW48" s="123"/>
      <c r="AMX48" s="123"/>
      <c r="AMY48" s="123"/>
      <c r="AMZ48" s="123"/>
      <c r="ANA48" s="123"/>
      <c r="ANB48" s="123"/>
      <c r="ANC48" s="123"/>
      <c r="AND48" s="123"/>
      <c r="ANE48" s="123"/>
      <c r="ANF48" s="123"/>
      <c r="ANG48" s="123"/>
      <c r="ANH48" s="123"/>
      <c r="ANI48" s="123"/>
      <c r="ANJ48" s="123"/>
      <c r="ANK48" s="123"/>
      <c r="ANL48" s="123"/>
      <c r="ANM48" s="123"/>
      <c r="ANN48" s="123"/>
      <c r="ANO48" s="123"/>
      <c r="ANP48" s="123"/>
      <c r="ANQ48" s="123"/>
      <c r="ANR48" s="123"/>
      <c r="ANS48" s="123"/>
      <c r="ANT48" s="123"/>
      <c r="ANU48" s="123"/>
      <c r="ANV48" s="123"/>
      <c r="ANW48" s="123"/>
      <c r="ANX48" s="123"/>
      <c r="ANY48" s="123"/>
      <c r="ANZ48" s="123"/>
      <c r="AOA48" s="123"/>
      <c r="AOB48" s="123"/>
      <c r="AOC48" s="123"/>
      <c r="AOD48" s="123"/>
      <c r="AOE48" s="123"/>
      <c r="AOF48" s="123"/>
      <c r="AOG48" s="123"/>
      <c r="AOH48" s="123"/>
      <c r="AOI48" s="123"/>
      <c r="AOJ48" s="123"/>
      <c r="AOK48" s="123"/>
      <c r="AOL48" s="123"/>
      <c r="AOM48" s="123"/>
      <c r="AON48" s="123"/>
      <c r="AOO48" s="123"/>
      <c r="AOP48" s="123"/>
      <c r="AOQ48" s="123"/>
      <c r="AOR48" s="123"/>
      <c r="AOS48" s="123"/>
      <c r="AOT48" s="123"/>
      <c r="AOU48" s="123"/>
      <c r="AOV48" s="123"/>
      <c r="AOW48" s="123"/>
      <c r="AOX48" s="123"/>
      <c r="AOY48" s="123"/>
      <c r="AOZ48" s="123"/>
      <c r="APA48" s="123"/>
      <c r="APB48" s="123"/>
      <c r="APC48" s="123"/>
      <c r="APD48" s="123"/>
      <c r="APE48" s="123"/>
      <c r="APF48" s="123"/>
      <c r="APG48" s="123"/>
      <c r="APH48" s="123"/>
      <c r="API48" s="123"/>
      <c r="APJ48" s="123"/>
      <c r="APK48" s="123"/>
      <c r="APL48" s="123"/>
      <c r="APM48" s="123"/>
      <c r="APN48" s="123"/>
      <c r="APO48" s="123"/>
      <c r="APP48" s="123"/>
      <c r="APQ48" s="123"/>
      <c r="APR48" s="123"/>
      <c r="APS48" s="123"/>
      <c r="APT48" s="123"/>
      <c r="APU48" s="123"/>
      <c r="APV48" s="123"/>
      <c r="APW48" s="123"/>
      <c r="APX48" s="123"/>
      <c r="APY48" s="123"/>
      <c r="APZ48" s="123"/>
      <c r="AQA48" s="123"/>
      <c r="AQB48" s="123"/>
      <c r="AQC48" s="123"/>
      <c r="AQD48" s="123"/>
      <c r="AQE48" s="123"/>
      <c r="AQF48" s="123"/>
      <c r="AQG48" s="123"/>
      <c r="AQH48" s="123"/>
      <c r="AQI48" s="123"/>
      <c r="AQJ48" s="123"/>
      <c r="AQK48" s="123"/>
      <c r="AQL48" s="123"/>
      <c r="AQM48" s="123"/>
      <c r="AQN48" s="123"/>
      <c r="AQO48" s="123"/>
      <c r="AQP48" s="123"/>
      <c r="AQQ48" s="123"/>
      <c r="AQR48" s="123"/>
      <c r="AQS48" s="123"/>
      <c r="AQT48" s="123"/>
      <c r="AQU48" s="123"/>
      <c r="AQV48" s="123"/>
      <c r="AQW48" s="123"/>
      <c r="AQX48" s="123"/>
      <c r="AQY48" s="123"/>
      <c r="AQZ48" s="123"/>
      <c r="ARA48" s="123"/>
      <c r="ARB48" s="123"/>
      <c r="ARC48" s="123"/>
      <c r="ARD48" s="123"/>
      <c r="ARE48" s="123"/>
      <c r="ARF48" s="123"/>
      <c r="ARG48" s="123"/>
      <c r="ARH48" s="123"/>
      <c r="ARI48" s="123"/>
      <c r="ARJ48" s="123"/>
      <c r="ARK48" s="123"/>
      <c r="ARL48" s="123"/>
      <c r="ARM48" s="123"/>
      <c r="ARN48" s="123"/>
      <c r="ARO48" s="123"/>
      <c r="ARP48" s="123"/>
      <c r="ARQ48" s="123"/>
      <c r="ARR48" s="123"/>
      <c r="ARS48" s="123"/>
      <c r="ART48" s="123"/>
      <c r="ARU48" s="123"/>
      <c r="ARV48" s="123"/>
      <c r="ARW48" s="123"/>
      <c r="ARX48" s="123"/>
      <c r="ARY48" s="123"/>
      <c r="ARZ48" s="123"/>
      <c r="ASA48" s="123"/>
      <c r="ASB48" s="123"/>
      <c r="ASC48" s="123"/>
      <c r="ASD48" s="123"/>
      <c r="ASE48" s="123"/>
      <c r="ASF48" s="123"/>
      <c r="ASG48" s="123"/>
      <c r="ASH48" s="123"/>
      <c r="ASI48" s="123"/>
      <c r="ASJ48" s="123"/>
      <c r="ASK48" s="123"/>
      <c r="ASL48" s="123"/>
      <c r="ASM48" s="123"/>
      <c r="ASN48" s="123"/>
      <c r="ASO48" s="123"/>
      <c r="ASP48" s="123"/>
      <c r="ASQ48" s="123"/>
      <c r="ASR48" s="123"/>
      <c r="ASS48" s="123"/>
      <c r="AST48" s="123"/>
      <c r="ASU48" s="123"/>
      <c r="ASV48" s="123"/>
      <c r="ASW48" s="123"/>
      <c r="ASX48" s="123"/>
      <c r="ASY48" s="123"/>
      <c r="ASZ48" s="123"/>
      <c r="ATA48" s="123"/>
      <c r="ATB48" s="123"/>
      <c r="ATC48" s="123"/>
      <c r="ATD48" s="123"/>
      <c r="ATE48" s="123"/>
      <c r="ATF48" s="123"/>
      <c r="ATG48" s="123"/>
      <c r="ATH48" s="123"/>
      <c r="ATI48" s="123"/>
      <c r="ATJ48" s="123"/>
      <c r="ATK48" s="123"/>
      <c r="ATL48" s="123"/>
      <c r="ATM48" s="123"/>
      <c r="ATN48" s="123"/>
      <c r="ATO48" s="123"/>
      <c r="ATP48" s="123"/>
      <c r="ATQ48" s="123"/>
      <c r="ATR48" s="123"/>
      <c r="ATS48" s="123"/>
      <c r="ATT48" s="123"/>
      <c r="ATU48" s="123"/>
      <c r="ATV48" s="123"/>
      <c r="ATW48" s="123"/>
      <c r="ATX48" s="123"/>
      <c r="ATY48" s="123"/>
      <c r="ATZ48" s="123"/>
      <c r="AUA48" s="123"/>
      <c r="AUB48" s="123"/>
      <c r="AUC48" s="123"/>
      <c r="AUD48" s="123"/>
      <c r="AUE48" s="123"/>
      <c r="AUF48" s="123"/>
      <c r="AUG48" s="123"/>
      <c r="AUH48" s="123"/>
      <c r="AUI48" s="123"/>
      <c r="AUJ48" s="123"/>
      <c r="AUK48" s="123"/>
      <c r="AUL48" s="123"/>
      <c r="AUM48" s="123"/>
      <c r="AUN48" s="123"/>
      <c r="AUO48" s="123"/>
      <c r="AUP48" s="123"/>
      <c r="AUQ48" s="123"/>
      <c r="AUR48" s="123"/>
      <c r="AUS48" s="123"/>
      <c r="AUT48" s="123"/>
      <c r="AUU48" s="123"/>
      <c r="AUV48" s="123"/>
      <c r="AUW48" s="123"/>
      <c r="AUX48" s="123"/>
      <c r="AUY48" s="123"/>
      <c r="AUZ48" s="123"/>
      <c r="AVA48" s="123"/>
      <c r="AVB48" s="123"/>
      <c r="AVC48" s="123"/>
      <c r="AVD48" s="123"/>
      <c r="AVE48" s="123"/>
      <c r="AVF48" s="123"/>
      <c r="AVG48" s="123"/>
      <c r="AVH48" s="123"/>
      <c r="AVI48" s="123"/>
      <c r="AVJ48" s="123"/>
      <c r="AVK48" s="123"/>
      <c r="AVL48" s="123"/>
      <c r="AVM48" s="123"/>
      <c r="AVN48" s="123"/>
      <c r="AVO48" s="123"/>
      <c r="AVP48" s="123"/>
      <c r="AVQ48" s="123"/>
      <c r="AVR48" s="123"/>
      <c r="AVS48" s="123"/>
      <c r="AVT48" s="123"/>
      <c r="AVU48" s="123"/>
      <c r="AVV48" s="123"/>
      <c r="AVW48" s="123"/>
      <c r="AVX48" s="123"/>
      <c r="AVY48" s="123"/>
      <c r="AVZ48" s="123"/>
      <c r="AWA48" s="123"/>
      <c r="AWB48" s="123"/>
      <c r="AWC48" s="123"/>
      <c r="AWD48" s="123"/>
      <c r="AWE48" s="123"/>
      <c r="AWF48" s="123"/>
      <c r="AWG48" s="123"/>
      <c r="AWH48" s="123"/>
      <c r="AWI48" s="123"/>
      <c r="AWJ48" s="123"/>
      <c r="AWK48" s="123"/>
      <c r="AWL48" s="123"/>
      <c r="AWM48" s="123"/>
      <c r="AWN48" s="123"/>
      <c r="AWO48" s="123"/>
      <c r="AWP48" s="123"/>
      <c r="AWQ48" s="123"/>
      <c r="AWR48" s="123"/>
      <c r="AWS48" s="123"/>
      <c r="AWT48" s="123"/>
      <c r="AWU48" s="123"/>
      <c r="AWV48" s="123"/>
      <c r="AWW48" s="123"/>
      <c r="AWX48" s="123"/>
      <c r="AWY48" s="123"/>
      <c r="AWZ48" s="123"/>
      <c r="AXA48" s="123"/>
      <c r="AXB48" s="123"/>
      <c r="AXC48" s="123"/>
      <c r="AXD48" s="123"/>
      <c r="AXE48" s="123"/>
      <c r="AXF48" s="123"/>
      <c r="AXG48" s="123"/>
      <c r="AXH48" s="123"/>
      <c r="AXI48" s="123"/>
      <c r="AXJ48" s="123"/>
      <c r="AXK48" s="123"/>
      <c r="AXL48" s="123"/>
      <c r="AXM48" s="123"/>
      <c r="AXN48" s="123"/>
      <c r="AXO48" s="123"/>
      <c r="AXP48" s="123"/>
      <c r="AXQ48" s="123"/>
      <c r="AXR48" s="123"/>
      <c r="AXS48" s="123"/>
      <c r="AXT48" s="123"/>
      <c r="AXU48" s="123"/>
      <c r="AXV48" s="123"/>
      <c r="AXW48" s="123"/>
      <c r="AXX48" s="123"/>
      <c r="AXY48" s="123"/>
      <c r="AXZ48" s="123"/>
      <c r="AYA48" s="123"/>
      <c r="AYB48" s="123"/>
      <c r="AYC48" s="123"/>
      <c r="AYD48" s="123"/>
      <c r="AYE48" s="123"/>
      <c r="AYF48" s="123"/>
      <c r="AYG48" s="123"/>
      <c r="AYH48" s="123"/>
      <c r="AYI48" s="123"/>
      <c r="AYJ48" s="123"/>
      <c r="AYK48" s="123"/>
      <c r="AYL48" s="123"/>
      <c r="AYM48" s="123"/>
      <c r="AYN48" s="123"/>
      <c r="AYO48" s="123"/>
      <c r="AYP48" s="123"/>
      <c r="AYQ48" s="123"/>
      <c r="AYR48" s="123"/>
      <c r="AYS48" s="123"/>
      <c r="AYT48" s="123"/>
      <c r="AYU48" s="123"/>
      <c r="AYV48" s="123"/>
      <c r="AYW48" s="123"/>
      <c r="AYX48" s="123"/>
      <c r="AYY48" s="123"/>
      <c r="AYZ48" s="123"/>
      <c r="AZA48" s="123"/>
      <c r="AZB48" s="123"/>
      <c r="AZC48" s="123"/>
      <c r="AZD48" s="123"/>
      <c r="AZE48" s="123"/>
      <c r="AZF48" s="123"/>
      <c r="AZG48" s="123"/>
      <c r="AZH48" s="123"/>
      <c r="AZI48" s="123"/>
      <c r="AZJ48" s="123"/>
      <c r="AZK48" s="123"/>
      <c r="AZL48" s="123"/>
      <c r="AZM48" s="123"/>
      <c r="AZN48" s="123"/>
      <c r="AZO48" s="123"/>
      <c r="AZP48" s="123"/>
      <c r="AZQ48" s="123"/>
      <c r="AZR48" s="123"/>
      <c r="AZS48" s="123"/>
      <c r="AZT48" s="123"/>
      <c r="AZU48" s="123"/>
      <c r="AZV48" s="123"/>
      <c r="AZW48" s="123"/>
      <c r="AZX48" s="123"/>
      <c r="AZY48" s="123"/>
      <c r="AZZ48" s="123"/>
      <c r="BAA48" s="123"/>
      <c r="BAB48" s="123"/>
      <c r="BAC48" s="123"/>
      <c r="BAD48" s="123"/>
      <c r="BAE48" s="123"/>
      <c r="BAF48" s="123"/>
      <c r="BAG48" s="123"/>
      <c r="BAH48" s="123"/>
      <c r="BAI48" s="123"/>
      <c r="BAJ48" s="123"/>
      <c r="BAK48" s="123"/>
      <c r="BAL48" s="123"/>
      <c r="BAM48" s="123"/>
      <c r="BAN48" s="123"/>
      <c r="BAO48" s="123"/>
      <c r="BAP48" s="123"/>
      <c r="BAQ48" s="123"/>
      <c r="BAR48" s="123"/>
      <c r="BAS48" s="123"/>
      <c r="BAT48" s="123"/>
      <c r="BAU48" s="123"/>
      <c r="BAV48" s="123"/>
      <c r="BAW48" s="123"/>
      <c r="BAX48" s="123"/>
      <c r="BAY48" s="123"/>
      <c r="BAZ48" s="123"/>
      <c r="BBA48" s="123"/>
      <c r="BBB48" s="123"/>
      <c r="BBC48" s="123"/>
      <c r="BBD48" s="123"/>
      <c r="BBE48" s="123"/>
      <c r="BBF48" s="123"/>
      <c r="BBG48" s="123"/>
      <c r="BBH48" s="123"/>
      <c r="BBI48" s="123"/>
      <c r="BBJ48" s="123"/>
      <c r="BBK48" s="123"/>
      <c r="BBL48" s="123"/>
      <c r="BBM48" s="123"/>
      <c r="BBN48" s="123"/>
      <c r="BBO48" s="123"/>
      <c r="BBP48" s="123"/>
      <c r="BBQ48" s="123"/>
      <c r="BBR48" s="123"/>
      <c r="BBS48" s="123"/>
      <c r="BBT48" s="123"/>
      <c r="BBU48" s="123"/>
      <c r="BBV48" s="123"/>
      <c r="BBW48" s="123"/>
      <c r="BBX48" s="123"/>
      <c r="BBY48" s="123"/>
      <c r="BBZ48" s="123"/>
      <c r="BCA48" s="123"/>
      <c r="BCB48" s="123"/>
      <c r="BCC48" s="123"/>
      <c r="BCD48" s="123"/>
      <c r="BCE48" s="123"/>
      <c r="BCF48" s="123"/>
      <c r="BCG48" s="123"/>
      <c r="BCH48" s="123"/>
      <c r="BCI48" s="123"/>
      <c r="BCJ48" s="123"/>
      <c r="BCK48" s="123"/>
      <c r="BCL48" s="123"/>
      <c r="BCM48" s="123"/>
      <c r="BCN48" s="123"/>
      <c r="BCO48" s="123"/>
      <c r="BCP48" s="123"/>
      <c r="BCQ48" s="123"/>
      <c r="BCR48" s="123"/>
      <c r="BCS48" s="123"/>
      <c r="BCT48" s="123"/>
      <c r="BCU48" s="123"/>
      <c r="BCV48" s="123"/>
      <c r="BCW48" s="123"/>
      <c r="BCX48" s="123"/>
      <c r="BCY48" s="123"/>
      <c r="BCZ48" s="123"/>
      <c r="BDA48" s="123"/>
      <c r="BDB48" s="123"/>
      <c r="BDC48" s="123"/>
      <c r="BDD48" s="123"/>
      <c r="BDE48" s="123"/>
      <c r="BDF48" s="123"/>
      <c r="BDG48" s="123"/>
      <c r="BDH48" s="123"/>
      <c r="BDI48" s="123"/>
      <c r="BDJ48" s="123"/>
      <c r="BDK48" s="123"/>
      <c r="BDL48" s="123"/>
      <c r="BDM48" s="123"/>
      <c r="BDN48" s="123"/>
      <c r="BDO48" s="123"/>
      <c r="BDP48" s="123"/>
      <c r="BDQ48" s="123"/>
      <c r="BDR48" s="123"/>
      <c r="BDS48" s="123"/>
      <c r="BDT48" s="123"/>
      <c r="BDU48" s="123"/>
      <c r="BDV48" s="123"/>
      <c r="BDW48" s="123"/>
      <c r="BDX48" s="123"/>
      <c r="BDY48" s="123"/>
      <c r="BDZ48" s="123"/>
      <c r="BEA48" s="123"/>
      <c r="BEB48" s="123"/>
      <c r="BEC48" s="123"/>
      <c r="BED48" s="123"/>
      <c r="BEE48" s="123"/>
      <c r="BEF48" s="123"/>
      <c r="BEG48" s="123"/>
      <c r="BEH48" s="123"/>
      <c r="BEI48" s="123"/>
      <c r="BEJ48" s="123"/>
      <c r="BEK48" s="123"/>
      <c r="BEL48" s="123"/>
      <c r="BEM48" s="123"/>
      <c r="BEN48" s="123"/>
      <c r="BEO48" s="123"/>
      <c r="BEP48" s="123"/>
      <c r="BEQ48" s="123"/>
      <c r="BER48" s="123"/>
      <c r="BES48" s="123"/>
      <c r="BET48" s="123"/>
      <c r="BEU48" s="123"/>
      <c r="BEV48" s="123"/>
      <c r="BEW48" s="123"/>
      <c r="BEX48" s="123"/>
      <c r="BEY48" s="123"/>
      <c r="BEZ48" s="123"/>
      <c r="BFA48" s="123"/>
      <c r="BFB48" s="123"/>
      <c r="BFC48" s="123"/>
      <c r="BFD48" s="123"/>
      <c r="BFE48" s="123"/>
      <c r="BFF48" s="123"/>
      <c r="BFG48" s="123"/>
      <c r="BFH48" s="123"/>
      <c r="BFI48" s="123"/>
      <c r="BFJ48" s="123"/>
      <c r="BFK48" s="123"/>
      <c r="BFL48" s="123"/>
      <c r="BFM48" s="123"/>
      <c r="BFN48" s="123"/>
      <c r="BFO48" s="123"/>
      <c r="BFP48" s="123"/>
      <c r="BFQ48" s="123"/>
      <c r="BFR48" s="123"/>
      <c r="BFS48" s="123"/>
      <c r="BFT48" s="123"/>
      <c r="BFU48" s="123"/>
      <c r="BFV48" s="123"/>
      <c r="BFW48" s="123"/>
      <c r="BFX48" s="123"/>
      <c r="BFY48" s="123"/>
      <c r="BFZ48" s="123"/>
      <c r="BGA48" s="123"/>
      <c r="BGB48" s="123"/>
      <c r="BGC48" s="123"/>
      <c r="BGD48" s="123"/>
      <c r="BGE48" s="123"/>
      <c r="BGF48" s="123"/>
      <c r="BGG48" s="123"/>
      <c r="BGH48" s="123"/>
      <c r="BGI48" s="123"/>
      <c r="BGJ48" s="123"/>
      <c r="BGK48" s="123"/>
      <c r="BGL48" s="123"/>
      <c r="BGM48" s="123"/>
      <c r="BGN48" s="123"/>
      <c r="BGO48" s="123"/>
      <c r="BGP48" s="123"/>
      <c r="BGQ48" s="123"/>
      <c r="BGR48" s="123"/>
      <c r="BGS48" s="123"/>
      <c r="BGT48" s="123"/>
      <c r="BGU48" s="123"/>
      <c r="BGV48" s="123"/>
      <c r="BGW48" s="123"/>
      <c r="BGX48" s="123"/>
      <c r="BGY48" s="123"/>
      <c r="BGZ48" s="123"/>
      <c r="BHA48" s="123"/>
      <c r="BHB48" s="123"/>
      <c r="BHC48" s="123"/>
      <c r="BHD48" s="123"/>
      <c r="BHE48" s="123"/>
      <c r="BHF48" s="123"/>
      <c r="BHG48" s="123"/>
      <c r="BHH48" s="123"/>
      <c r="BHI48" s="123"/>
      <c r="BHJ48" s="123"/>
      <c r="BHK48" s="123"/>
      <c r="BHL48" s="123"/>
      <c r="BHM48" s="123"/>
      <c r="BHN48" s="123"/>
      <c r="BHO48" s="123"/>
      <c r="BHP48" s="123"/>
      <c r="BHQ48" s="123"/>
      <c r="BHR48" s="123"/>
      <c r="BHS48" s="123"/>
      <c r="BHT48" s="123"/>
      <c r="BHU48" s="123"/>
      <c r="BHV48" s="123"/>
      <c r="BHW48" s="123"/>
      <c r="BHX48" s="123"/>
      <c r="BHY48" s="123"/>
      <c r="BHZ48" s="123"/>
      <c r="BIA48" s="123"/>
      <c r="BIB48" s="123"/>
      <c r="BIC48" s="123"/>
      <c r="BID48" s="123"/>
      <c r="BIE48" s="123"/>
      <c r="BIF48" s="123"/>
      <c r="BIG48" s="123"/>
      <c r="BIH48" s="123"/>
      <c r="BII48" s="123"/>
      <c r="BIJ48" s="123"/>
      <c r="BIK48" s="123"/>
      <c r="BIL48" s="123"/>
      <c r="BIM48" s="123"/>
      <c r="BIN48" s="123"/>
      <c r="BIO48" s="123"/>
      <c r="BIP48" s="123"/>
      <c r="BIQ48" s="123"/>
      <c r="BIR48" s="123"/>
      <c r="BIS48" s="123"/>
      <c r="BIT48" s="123"/>
      <c r="BIU48" s="123"/>
      <c r="BIV48" s="123"/>
      <c r="BIW48" s="123"/>
      <c r="BIX48" s="123"/>
      <c r="BIY48" s="123"/>
      <c r="BIZ48" s="123"/>
      <c r="BJA48" s="123"/>
      <c r="BJB48" s="123"/>
      <c r="BJC48" s="123"/>
      <c r="BJD48" s="123"/>
      <c r="BJE48" s="123"/>
      <c r="BJF48" s="123"/>
      <c r="BJG48" s="123"/>
      <c r="BJH48" s="123"/>
      <c r="BJI48" s="123"/>
      <c r="BJJ48" s="123"/>
      <c r="BJK48" s="123"/>
      <c r="BJL48" s="123"/>
      <c r="BJM48" s="123"/>
      <c r="BJN48" s="123"/>
      <c r="BJO48" s="123"/>
      <c r="BJP48" s="123"/>
      <c r="BJQ48" s="123"/>
      <c r="BJR48" s="123"/>
      <c r="BJS48" s="123"/>
      <c r="BJT48" s="123"/>
      <c r="BJU48" s="123"/>
      <c r="BJV48" s="123"/>
      <c r="BJW48" s="123"/>
      <c r="BJX48" s="123"/>
      <c r="BJY48" s="123"/>
      <c r="BJZ48" s="123"/>
      <c r="BKA48" s="123"/>
      <c r="BKB48" s="123"/>
      <c r="BKC48" s="123"/>
      <c r="BKD48" s="123"/>
      <c r="BKE48" s="123"/>
      <c r="BKF48" s="123"/>
      <c r="BKG48" s="123"/>
      <c r="BKH48" s="123"/>
      <c r="BKI48" s="123"/>
      <c r="BKJ48" s="123"/>
      <c r="BKK48" s="123"/>
      <c r="BKL48" s="123"/>
      <c r="BKM48" s="123"/>
      <c r="BKN48" s="123"/>
      <c r="BKO48" s="123"/>
      <c r="BKP48" s="123"/>
      <c r="BKQ48" s="123"/>
      <c r="BKR48" s="123"/>
      <c r="BKS48" s="123"/>
      <c r="BKT48" s="123"/>
      <c r="BKU48" s="123"/>
      <c r="BKV48" s="123"/>
      <c r="BKW48" s="123"/>
      <c r="BKX48" s="123"/>
      <c r="BKY48" s="123"/>
      <c r="BKZ48" s="123"/>
      <c r="BLA48" s="123"/>
      <c r="BLB48" s="123"/>
      <c r="BLC48" s="123"/>
      <c r="BLD48" s="123"/>
      <c r="BLE48" s="123"/>
      <c r="BLF48" s="123"/>
      <c r="BLG48" s="123"/>
      <c r="BLH48" s="123"/>
      <c r="BLI48" s="123"/>
      <c r="BLJ48" s="123"/>
      <c r="BLK48" s="123"/>
      <c r="BLL48" s="123"/>
      <c r="BLM48" s="123"/>
      <c r="BLN48" s="123"/>
      <c r="BLO48" s="123"/>
      <c r="BLP48" s="123"/>
      <c r="BLQ48" s="123"/>
      <c r="BLR48" s="123"/>
      <c r="BLS48" s="123"/>
      <c r="BLT48" s="123"/>
      <c r="BLU48" s="123"/>
      <c r="BLV48" s="123"/>
      <c r="BLW48" s="123"/>
      <c r="BLX48" s="123"/>
      <c r="BLY48" s="123"/>
      <c r="BLZ48" s="123"/>
      <c r="BMA48" s="123"/>
      <c r="BMB48" s="123"/>
      <c r="BMC48" s="123"/>
      <c r="BMD48" s="123"/>
      <c r="BME48" s="123"/>
      <c r="BMF48" s="123"/>
      <c r="BMG48" s="123"/>
      <c r="BMH48" s="123"/>
      <c r="BMI48" s="123"/>
      <c r="BMJ48" s="123"/>
      <c r="BMK48" s="123"/>
      <c r="BML48" s="123"/>
      <c r="BMM48" s="123"/>
      <c r="BMN48" s="123"/>
      <c r="BMO48" s="123"/>
      <c r="BMP48" s="123"/>
      <c r="BMQ48" s="123"/>
      <c r="BMR48" s="123"/>
      <c r="BMS48" s="123"/>
      <c r="BMT48" s="123"/>
      <c r="BMU48" s="123"/>
      <c r="BMV48" s="123"/>
      <c r="BMW48" s="123"/>
      <c r="BMX48" s="123"/>
      <c r="BMY48" s="123"/>
      <c r="BMZ48" s="123"/>
      <c r="BNA48" s="123"/>
      <c r="BNB48" s="123"/>
      <c r="BNC48" s="123"/>
      <c r="BND48" s="123"/>
      <c r="BNE48" s="123"/>
      <c r="BNF48" s="123"/>
      <c r="BNG48" s="123"/>
      <c r="BNH48" s="123"/>
      <c r="BNI48" s="123"/>
      <c r="BNJ48" s="123"/>
      <c r="BNK48" s="123"/>
      <c r="BNL48" s="123"/>
      <c r="BNM48" s="123"/>
      <c r="BNN48" s="123"/>
      <c r="BNO48" s="123"/>
      <c r="BNP48" s="123"/>
      <c r="BNQ48" s="123"/>
      <c r="BNR48" s="123"/>
      <c r="BNS48" s="123"/>
      <c r="BNT48" s="123"/>
      <c r="BNU48" s="123"/>
      <c r="BNV48" s="123"/>
      <c r="BNW48" s="123"/>
      <c r="BNX48" s="123"/>
      <c r="BNY48" s="123"/>
      <c r="BNZ48" s="123"/>
      <c r="BOA48" s="123"/>
      <c r="BOB48" s="123"/>
      <c r="BOC48" s="123"/>
      <c r="BOD48" s="123"/>
      <c r="BOE48" s="123"/>
      <c r="BOF48" s="123"/>
      <c r="BOG48" s="123"/>
      <c r="BOH48" s="123"/>
      <c r="BOI48" s="123"/>
      <c r="BOJ48" s="123"/>
      <c r="BOK48" s="123"/>
      <c r="BOL48" s="123"/>
      <c r="BOM48" s="123"/>
      <c r="BON48" s="123"/>
      <c r="BOO48" s="123"/>
      <c r="BOP48" s="123"/>
      <c r="BOQ48" s="123"/>
      <c r="BOR48" s="123"/>
      <c r="BOS48" s="123"/>
      <c r="BOT48" s="123"/>
      <c r="BOU48" s="123"/>
      <c r="BOV48" s="123"/>
      <c r="BOW48" s="123"/>
      <c r="BOX48" s="123"/>
      <c r="BOY48" s="123"/>
      <c r="BOZ48" s="123"/>
      <c r="BPA48" s="123"/>
      <c r="BPB48" s="123"/>
      <c r="BPC48" s="123"/>
      <c r="BPD48" s="123"/>
      <c r="BPE48" s="123"/>
      <c r="BPF48" s="123"/>
      <c r="BPG48" s="123"/>
      <c r="BPH48" s="123"/>
      <c r="BPI48" s="123"/>
      <c r="BPJ48" s="123"/>
      <c r="BPK48" s="123"/>
      <c r="BPL48" s="123"/>
      <c r="BPM48" s="123"/>
      <c r="BPN48" s="123"/>
      <c r="BPO48" s="123"/>
      <c r="BPP48" s="123"/>
      <c r="BPQ48" s="123"/>
      <c r="BPR48" s="123"/>
      <c r="BPS48" s="123"/>
      <c r="BPT48" s="123"/>
      <c r="BPU48" s="123"/>
      <c r="BPV48" s="123"/>
      <c r="BPW48" s="123"/>
      <c r="BPX48" s="123"/>
      <c r="BPY48" s="123"/>
      <c r="BPZ48" s="123"/>
      <c r="BQA48" s="123"/>
      <c r="BQB48" s="123"/>
      <c r="BQC48" s="123"/>
      <c r="BQD48" s="123"/>
      <c r="BQE48" s="123"/>
      <c r="BQF48" s="123"/>
      <c r="BQG48" s="123"/>
      <c r="BQH48" s="123"/>
      <c r="BQI48" s="123"/>
      <c r="BQJ48" s="123"/>
      <c r="BQK48" s="123"/>
      <c r="BQL48" s="123"/>
      <c r="BQM48" s="123"/>
      <c r="BQN48" s="123"/>
      <c r="BQO48" s="123"/>
      <c r="BQP48" s="123"/>
      <c r="BQQ48" s="123"/>
      <c r="BQR48" s="123"/>
      <c r="BQS48" s="123"/>
      <c r="BQT48" s="123"/>
      <c r="BQU48" s="123"/>
      <c r="BQV48" s="123"/>
      <c r="BQW48" s="123"/>
      <c r="BQX48" s="123"/>
      <c r="BQY48" s="123"/>
      <c r="BQZ48" s="123"/>
      <c r="BRA48" s="123"/>
      <c r="BRB48" s="123"/>
      <c r="BRC48" s="123"/>
      <c r="BRD48" s="123"/>
      <c r="BRE48" s="123"/>
      <c r="BRF48" s="123"/>
      <c r="BRG48" s="123"/>
      <c r="BRH48" s="123"/>
      <c r="BRI48" s="123"/>
      <c r="BRJ48" s="123"/>
      <c r="BRK48" s="123"/>
      <c r="BRL48" s="123"/>
      <c r="BRM48" s="123"/>
      <c r="BRN48" s="123"/>
      <c r="BRO48" s="123"/>
      <c r="BRP48" s="123"/>
      <c r="BRQ48" s="123"/>
      <c r="BRR48" s="123"/>
      <c r="BRS48" s="123"/>
      <c r="BRT48" s="123"/>
      <c r="BRU48" s="123"/>
      <c r="BRV48" s="123"/>
      <c r="BRW48" s="123"/>
      <c r="BRX48" s="123"/>
      <c r="BRY48" s="123"/>
      <c r="BRZ48" s="123"/>
      <c r="BSA48" s="123"/>
      <c r="BSB48" s="123"/>
      <c r="BSC48" s="123"/>
      <c r="BSD48" s="123"/>
      <c r="BSE48" s="123"/>
      <c r="BSF48" s="123"/>
      <c r="BSG48" s="123"/>
      <c r="BSH48" s="123"/>
      <c r="BSI48" s="123"/>
      <c r="BSJ48" s="123"/>
      <c r="BSK48" s="123"/>
      <c r="BSL48" s="123"/>
      <c r="BSM48" s="123"/>
      <c r="BSN48" s="123"/>
      <c r="BSO48" s="123"/>
      <c r="BSP48" s="123"/>
      <c r="BSQ48" s="123"/>
      <c r="BSR48" s="123"/>
      <c r="BSS48" s="123"/>
      <c r="BST48" s="123"/>
      <c r="BSU48" s="123"/>
      <c r="BSV48" s="123"/>
      <c r="BSW48" s="123"/>
      <c r="BSX48" s="123"/>
      <c r="BSY48" s="123"/>
      <c r="BSZ48" s="123"/>
      <c r="BTA48" s="123"/>
      <c r="BTB48" s="123"/>
      <c r="BTC48" s="123"/>
      <c r="BTD48" s="123"/>
      <c r="BTE48" s="123"/>
      <c r="BTF48" s="123"/>
      <c r="BTG48" s="123"/>
      <c r="BTH48" s="123"/>
      <c r="BTI48" s="123"/>
      <c r="BTJ48" s="123"/>
      <c r="BTK48" s="123"/>
      <c r="BTL48" s="123"/>
      <c r="BTM48" s="123"/>
      <c r="BTN48" s="123"/>
      <c r="BTO48" s="123"/>
      <c r="BTP48" s="123"/>
      <c r="BTQ48" s="123"/>
      <c r="BTR48" s="123"/>
      <c r="BTS48" s="123"/>
      <c r="BTT48" s="123"/>
      <c r="BTU48" s="123"/>
      <c r="BTV48" s="123"/>
      <c r="BTW48" s="123"/>
      <c r="BTX48" s="123"/>
      <c r="BTY48" s="123"/>
      <c r="BTZ48" s="123"/>
      <c r="BUA48" s="123"/>
      <c r="BUB48" s="123"/>
      <c r="BUC48" s="123"/>
      <c r="BUD48" s="123"/>
      <c r="BUE48" s="123"/>
      <c r="BUF48" s="123"/>
      <c r="BUG48" s="123"/>
      <c r="BUH48" s="123"/>
      <c r="BUI48" s="123"/>
      <c r="BUJ48" s="123"/>
      <c r="BUK48" s="123"/>
      <c r="BUL48" s="123"/>
      <c r="BUM48" s="123"/>
      <c r="BUN48" s="123"/>
      <c r="BUO48" s="123"/>
      <c r="BUP48" s="123"/>
      <c r="BUQ48" s="123"/>
    </row>
    <row r="49" spans="1:1930" s="154" customFormat="1" x14ac:dyDescent="0.2">
      <c r="A49" s="150" t="s">
        <v>1404</v>
      </c>
      <c r="B49" s="150" t="s">
        <v>1401</v>
      </c>
      <c r="C49" s="151">
        <v>29.61</v>
      </c>
      <c r="D49" s="152">
        <v>9.4532000000000007</v>
      </c>
      <c r="E49" s="152">
        <v>9.4532000000000007</v>
      </c>
      <c r="F49" s="151">
        <v>1</v>
      </c>
      <c r="G49" s="152">
        <f t="shared" si="0"/>
        <v>9.4532000000000007</v>
      </c>
      <c r="H49" s="151">
        <v>1.75</v>
      </c>
      <c r="I49" s="152">
        <f t="shared" si="1"/>
        <v>16.543099999999999</v>
      </c>
      <c r="J49" s="153" t="s">
        <v>1268</v>
      </c>
      <c r="K49" s="150" t="s">
        <v>1270</v>
      </c>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c r="CF49" s="123"/>
      <c r="CG49" s="123"/>
      <c r="CH49" s="123"/>
      <c r="CI49" s="123"/>
      <c r="CJ49" s="123"/>
      <c r="CK49" s="123"/>
      <c r="CL49" s="123"/>
      <c r="CM49" s="123"/>
      <c r="CN49" s="123"/>
      <c r="CO49" s="123"/>
      <c r="CP49" s="123"/>
      <c r="CQ49" s="123"/>
      <c r="CR49" s="123"/>
      <c r="CS49" s="123"/>
      <c r="CT49" s="123"/>
      <c r="CU49" s="123"/>
      <c r="CV49" s="123"/>
      <c r="CW49" s="123"/>
      <c r="CX49" s="123"/>
      <c r="CY49" s="123"/>
      <c r="CZ49" s="123"/>
      <c r="DA49" s="123"/>
      <c r="DB49" s="123"/>
      <c r="DC49" s="123"/>
      <c r="DD49" s="123"/>
      <c r="DE49" s="123"/>
      <c r="DF49" s="123"/>
      <c r="DG49" s="123"/>
      <c r="DH49" s="123"/>
      <c r="DI49" s="123"/>
      <c r="DJ49" s="123"/>
      <c r="DK49" s="123"/>
      <c r="DL49" s="123"/>
      <c r="DM49" s="123"/>
      <c r="DN49" s="123"/>
      <c r="DO49" s="123"/>
      <c r="DP49" s="123"/>
      <c r="DQ49" s="123"/>
      <c r="DR49" s="123"/>
      <c r="DS49" s="123"/>
      <c r="DT49" s="123"/>
      <c r="DU49" s="123"/>
      <c r="DV49" s="123"/>
      <c r="DW49" s="123"/>
      <c r="DX49" s="123"/>
      <c r="DY49" s="123"/>
      <c r="DZ49" s="123"/>
      <c r="EA49" s="123"/>
      <c r="EB49" s="123"/>
      <c r="EC49" s="123"/>
      <c r="ED49" s="123"/>
      <c r="EE49" s="123"/>
      <c r="EF49" s="123"/>
      <c r="EG49" s="123"/>
      <c r="EH49" s="123"/>
      <c r="EI49" s="123"/>
      <c r="EJ49" s="123"/>
      <c r="EK49" s="123"/>
      <c r="EL49" s="123"/>
      <c r="EM49" s="123"/>
      <c r="EN49" s="123"/>
      <c r="EO49" s="123"/>
      <c r="EP49" s="123"/>
      <c r="EQ49" s="123"/>
      <c r="ER49" s="123"/>
      <c r="ES49" s="123"/>
      <c r="ET49" s="123"/>
      <c r="EU49" s="123"/>
      <c r="EV49" s="123"/>
      <c r="EW49" s="123"/>
      <c r="EX49" s="123"/>
      <c r="EY49" s="123"/>
      <c r="EZ49" s="123"/>
      <c r="FA49" s="123"/>
      <c r="FB49" s="123"/>
      <c r="FC49" s="123"/>
      <c r="FD49" s="123"/>
      <c r="FE49" s="123"/>
      <c r="FF49" s="123"/>
      <c r="FG49" s="123"/>
      <c r="FH49" s="123"/>
      <c r="FI49" s="123"/>
      <c r="FJ49" s="123"/>
      <c r="FK49" s="123"/>
      <c r="FL49" s="123"/>
      <c r="FM49" s="123"/>
      <c r="FN49" s="123"/>
      <c r="FO49" s="123"/>
      <c r="FP49" s="123"/>
      <c r="FQ49" s="123"/>
      <c r="FR49" s="123"/>
      <c r="FS49" s="123"/>
      <c r="FT49" s="123"/>
      <c r="FU49" s="123"/>
      <c r="FV49" s="123"/>
      <c r="FW49" s="123"/>
      <c r="FX49" s="123"/>
      <c r="FY49" s="123"/>
      <c r="FZ49" s="123"/>
      <c r="GA49" s="123"/>
      <c r="GB49" s="123"/>
      <c r="GC49" s="123"/>
      <c r="GD49" s="123"/>
      <c r="GE49" s="123"/>
      <c r="GF49" s="123"/>
      <c r="GG49" s="123"/>
      <c r="GH49" s="123"/>
      <c r="GI49" s="123"/>
      <c r="GJ49" s="123"/>
      <c r="GK49" s="123"/>
      <c r="GL49" s="123"/>
      <c r="GM49" s="123"/>
      <c r="GN49" s="123"/>
      <c r="GO49" s="123"/>
      <c r="GP49" s="123"/>
      <c r="GQ49" s="123"/>
      <c r="GR49" s="123"/>
      <c r="GS49" s="123"/>
      <c r="GT49" s="123"/>
      <c r="GU49" s="123"/>
      <c r="GV49" s="123"/>
      <c r="GW49" s="123"/>
      <c r="GX49" s="123"/>
      <c r="GY49" s="123"/>
      <c r="GZ49" s="123"/>
      <c r="HA49" s="123"/>
      <c r="HB49" s="123"/>
      <c r="HC49" s="123"/>
      <c r="HD49" s="123"/>
      <c r="HE49" s="123"/>
      <c r="HF49" s="123"/>
      <c r="HG49" s="123"/>
      <c r="HH49" s="123"/>
      <c r="HI49" s="123"/>
      <c r="HJ49" s="123"/>
      <c r="HK49" s="123"/>
      <c r="HL49" s="123"/>
      <c r="HM49" s="123"/>
      <c r="HN49" s="123"/>
      <c r="HO49" s="123"/>
      <c r="HP49" s="123"/>
      <c r="HQ49" s="123"/>
      <c r="HR49" s="123"/>
      <c r="HS49" s="123"/>
      <c r="HT49" s="123"/>
      <c r="HU49" s="123"/>
      <c r="HV49" s="123"/>
      <c r="HW49" s="123"/>
      <c r="HX49" s="123"/>
      <c r="HY49" s="123"/>
      <c r="HZ49" s="123"/>
      <c r="IA49" s="123"/>
      <c r="IB49" s="123"/>
      <c r="IC49" s="123"/>
      <c r="ID49" s="123"/>
      <c r="IE49" s="123"/>
      <c r="IF49" s="123"/>
      <c r="IG49" s="123"/>
      <c r="IH49" s="123"/>
      <c r="II49" s="123"/>
      <c r="IJ49" s="123"/>
      <c r="IK49" s="123"/>
      <c r="IL49" s="123"/>
      <c r="IM49" s="123"/>
      <c r="IN49" s="123"/>
      <c r="IO49" s="123"/>
      <c r="IP49" s="123"/>
      <c r="IQ49" s="123"/>
      <c r="IR49" s="123"/>
      <c r="IS49" s="123"/>
      <c r="IT49" s="123"/>
      <c r="IU49" s="123"/>
      <c r="IV49" s="123"/>
      <c r="IW49" s="123"/>
      <c r="IX49" s="123"/>
      <c r="IY49" s="123"/>
      <c r="IZ49" s="123"/>
      <c r="JA49" s="123"/>
      <c r="JB49" s="123"/>
      <c r="JC49" s="123"/>
      <c r="JD49" s="123"/>
      <c r="JE49" s="123"/>
      <c r="JF49" s="123"/>
      <c r="JG49" s="123"/>
      <c r="JH49" s="123"/>
      <c r="JI49" s="123"/>
      <c r="JJ49" s="123"/>
      <c r="JK49" s="123"/>
      <c r="JL49" s="123"/>
      <c r="JM49" s="123"/>
      <c r="JN49" s="123"/>
      <c r="JO49" s="123"/>
      <c r="JP49" s="123"/>
      <c r="JQ49" s="123"/>
      <c r="JR49" s="123"/>
      <c r="JS49" s="123"/>
      <c r="JT49" s="123"/>
      <c r="JU49" s="123"/>
      <c r="JV49" s="123"/>
      <c r="JW49" s="123"/>
      <c r="JX49" s="123"/>
      <c r="JY49" s="123"/>
      <c r="JZ49" s="123"/>
      <c r="KA49" s="123"/>
      <c r="KB49" s="123"/>
      <c r="KC49" s="123"/>
      <c r="KD49" s="123"/>
      <c r="KE49" s="123"/>
      <c r="KF49" s="123"/>
      <c r="KG49" s="123"/>
      <c r="KH49" s="123"/>
      <c r="KI49" s="123"/>
      <c r="KJ49" s="123"/>
      <c r="KK49" s="123"/>
      <c r="KL49" s="123"/>
      <c r="KM49" s="123"/>
      <c r="KN49" s="123"/>
      <c r="KO49" s="123"/>
      <c r="KP49" s="123"/>
      <c r="KQ49" s="123"/>
      <c r="KR49" s="123"/>
      <c r="KS49" s="123"/>
      <c r="KT49" s="123"/>
      <c r="KU49" s="123"/>
      <c r="KV49" s="123"/>
      <c r="KW49" s="123"/>
      <c r="KX49" s="123"/>
      <c r="KY49" s="123"/>
      <c r="KZ49" s="123"/>
      <c r="LA49" s="123"/>
      <c r="LB49" s="123"/>
      <c r="LC49" s="123"/>
      <c r="LD49" s="123"/>
      <c r="LE49" s="123"/>
      <c r="LF49" s="123"/>
      <c r="LG49" s="123"/>
      <c r="LH49" s="123"/>
      <c r="LI49" s="123"/>
      <c r="LJ49" s="123"/>
      <c r="LK49" s="123"/>
      <c r="LL49" s="123"/>
      <c r="LM49" s="123"/>
      <c r="LN49" s="123"/>
      <c r="LO49" s="123"/>
      <c r="LP49" s="123"/>
      <c r="LQ49" s="123"/>
      <c r="LR49" s="123"/>
      <c r="LS49" s="123"/>
      <c r="LT49" s="123"/>
      <c r="LU49" s="123"/>
      <c r="LV49" s="123"/>
      <c r="LW49" s="123"/>
      <c r="LX49" s="123"/>
      <c r="LY49" s="123"/>
      <c r="LZ49" s="123"/>
      <c r="MA49" s="123"/>
      <c r="MB49" s="123"/>
      <c r="MC49" s="123"/>
      <c r="MD49" s="123"/>
      <c r="ME49" s="123"/>
      <c r="MF49" s="123"/>
      <c r="MG49" s="123"/>
      <c r="MH49" s="123"/>
      <c r="MI49" s="123"/>
      <c r="MJ49" s="123"/>
      <c r="MK49" s="123"/>
      <c r="ML49" s="123"/>
      <c r="MM49" s="123"/>
      <c r="MN49" s="123"/>
      <c r="MO49" s="123"/>
      <c r="MP49" s="123"/>
      <c r="MQ49" s="123"/>
      <c r="MR49" s="123"/>
      <c r="MS49" s="123"/>
      <c r="MT49" s="123"/>
      <c r="MU49" s="123"/>
      <c r="MV49" s="123"/>
      <c r="MW49" s="123"/>
      <c r="MX49" s="123"/>
      <c r="MY49" s="123"/>
      <c r="MZ49" s="123"/>
      <c r="NA49" s="123"/>
      <c r="NB49" s="123"/>
      <c r="NC49" s="123"/>
      <c r="ND49" s="123"/>
      <c r="NE49" s="123"/>
      <c r="NF49" s="123"/>
      <c r="NG49" s="123"/>
      <c r="NH49" s="123"/>
      <c r="NI49" s="123"/>
      <c r="NJ49" s="123"/>
      <c r="NK49" s="123"/>
      <c r="NL49" s="123"/>
      <c r="NM49" s="123"/>
      <c r="NN49" s="123"/>
      <c r="NO49" s="123"/>
      <c r="NP49" s="123"/>
      <c r="NQ49" s="123"/>
      <c r="NR49" s="123"/>
      <c r="NS49" s="123"/>
      <c r="NT49" s="123"/>
      <c r="NU49" s="123"/>
      <c r="NV49" s="123"/>
      <c r="NW49" s="123"/>
      <c r="NX49" s="123"/>
      <c r="NY49" s="123"/>
      <c r="NZ49" s="123"/>
      <c r="OA49" s="123"/>
      <c r="OB49" s="123"/>
      <c r="OC49" s="123"/>
      <c r="OD49" s="123"/>
      <c r="OE49" s="123"/>
      <c r="OF49" s="123"/>
      <c r="OG49" s="123"/>
      <c r="OH49" s="123"/>
      <c r="OI49" s="123"/>
      <c r="OJ49" s="123"/>
      <c r="OK49" s="123"/>
      <c r="OL49" s="123"/>
      <c r="OM49" s="123"/>
      <c r="ON49" s="123"/>
      <c r="OO49" s="123"/>
      <c r="OP49" s="123"/>
      <c r="OQ49" s="123"/>
      <c r="OR49" s="123"/>
      <c r="OS49" s="123"/>
      <c r="OT49" s="123"/>
      <c r="OU49" s="123"/>
      <c r="OV49" s="123"/>
      <c r="OW49" s="123"/>
      <c r="OX49" s="123"/>
      <c r="OY49" s="123"/>
      <c r="OZ49" s="123"/>
      <c r="PA49" s="123"/>
      <c r="PB49" s="123"/>
      <c r="PC49" s="123"/>
      <c r="PD49" s="123"/>
      <c r="PE49" s="123"/>
      <c r="PF49" s="123"/>
      <c r="PG49" s="123"/>
      <c r="PH49" s="123"/>
      <c r="PI49" s="123"/>
      <c r="PJ49" s="123"/>
      <c r="PK49" s="123"/>
      <c r="PL49" s="123"/>
      <c r="PM49" s="123"/>
      <c r="PN49" s="123"/>
      <c r="PO49" s="123"/>
      <c r="PP49" s="123"/>
      <c r="PQ49" s="123"/>
      <c r="PR49" s="123"/>
      <c r="PS49" s="123"/>
      <c r="PT49" s="123"/>
      <c r="PU49" s="123"/>
      <c r="PV49" s="123"/>
      <c r="PW49" s="123"/>
      <c r="PX49" s="123"/>
      <c r="PY49" s="123"/>
      <c r="PZ49" s="123"/>
      <c r="QA49" s="123"/>
      <c r="QB49" s="123"/>
      <c r="QC49" s="123"/>
      <c r="QD49" s="123"/>
      <c r="QE49" s="123"/>
      <c r="QF49" s="123"/>
      <c r="QG49" s="123"/>
      <c r="QH49" s="123"/>
      <c r="QI49" s="123"/>
      <c r="QJ49" s="123"/>
      <c r="QK49" s="123"/>
      <c r="QL49" s="123"/>
      <c r="QM49" s="123"/>
      <c r="QN49" s="123"/>
      <c r="QO49" s="123"/>
      <c r="QP49" s="123"/>
      <c r="QQ49" s="123"/>
      <c r="QR49" s="123"/>
      <c r="QS49" s="123"/>
      <c r="QT49" s="123"/>
      <c r="QU49" s="123"/>
      <c r="QV49" s="123"/>
      <c r="QW49" s="123"/>
      <c r="QX49" s="123"/>
      <c r="QY49" s="123"/>
      <c r="QZ49" s="123"/>
      <c r="RA49" s="123"/>
      <c r="RB49" s="123"/>
      <c r="RC49" s="123"/>
      <c r="RD49" s="123"/>
      <c r="RE49" s="123"/>
      <c r="RF49" s="123"/>
      <c r="RG49" s="123"/>
      <c r="RH49" s="123"/>
      <c r="RI49" s="123"/>
      <c r="RJ49" s="123"/>
      <c r="RK49" s="123"/>
      <c r="RL49" s="123"/>
      <c r="RM49" s="123"/>
      <c r="RN49" s="123"/>
      <c r="RO49" s="123"/>
      <c r="RP49" s="123"/>
      <c r="RQ49" s="123"/>
      <c r="RR49" s="123"/>
      <c r="RS49" s="123"/>
      <c r="RT49" s="123"/>
      <c r="RU49" s="123"/>
      <c r="RV49" s="123"/>
      <c r="RW49" s="123"/>
      <c r="RX49" s="123"/>
      <c r="RY49" s="123"/>
      <c r="RZ49" s="123"/>
      <c r="SA49" s="123"/>
      <c r="SB49" s="123"/>
      <c r="SC49" s="123"/>
      <c r="SD49" s="123"/>
      <c r="SE49" s="123"/>
      <c r="SF49" s="123"/>
      <c r="SG49" s="123"/>
      <c r="SH49" s="123"/>
      <c r="SI49" s="123"/>
      <c r="SJ49" s="123"/>
      <c r="SK49" s="123"/>
      <c r="SL49" s="123"/>
      <c r="SM49" s="123"/>
      <c r="SN49" s="123"/>
      <c r="SO49" s="123"/>
      <c r="SP49" s="123"/>
      <c r="SQ49" s="123"/>
      <c r="SR49" s="123"/>
      <c r="SS49" s="123"/>
      <c r="ST49" s="123"/>
      <c r="SU49" s="123"/>
      <c r="SV49" s="123"/>
      <c r="SW49" s="123"/>
      <c r="SX49" s="123"/>
      <c r="SY49" s="123"/>
      <c r="SZ49" s="123"/>
      <c r="TA49" s="123"/>
      <c r="TB49" s="123"/>
      <c r="TC49" s="123"/>
      <c r="TD49" s="123"/>
      <c r="TE49" s="123"/>
      <c r="TF49" s="123"/>
      <c r="TG49" s="123"/>
      <c r="TH49" s="123"/>
      <c r="TI49" s="123"/>
      <c r="TJ49" s="123"/>
      <c r="TK49" s="123"/>
      <c r="TL49" s="123"/>
      <c r="TM49" s="123"/>
      <c r="TN49" s="123"/>
      <c r="TO49" s="123"/>
      <c r="TP49" s="123"/>
      <c r="TQ49" s="123"/>
      <c r="TR49" s="123"/>
      <c r="TS49" s="123"/>
      <c r="TT49" s="123"/>
      <c r="TU49" s="123"/>
      <c r="TV49" s="123"/>
      <c r="TW49" s="123"/>
      <c r="TX49" s="123"/>
      <c r="TY49" s="123"/>
      <c r="TZ49" s="123"/>
      <c r="UA49" s="123"/>
      <c r="UB49" s="123"/>
      <c r="UC49" s="123"/>
      <c r="UD49" s="123"/>
      <c r="UE49" s="123"/>
      <c r="UF49" s="123"/>
      <c r="UG49" s="123"/>
      <c r="UH49" s="123"/>
      <c r="UI49" s="123"/>
      <c r="UJ49" s="123"/>
      <c r="UK49" s="123"/>
      <c r="UL49" s="123"/>
      <c r="UM49" s="123"/>
      <c r="UN49" s="123"/>
      <c r="UO49" s="123"/>
      <c r="UP49" s="123"/>
      <c r="UQ49" s="123"/>
      <c r="UR49" s="123"/>
      <c r="US49" s="123"/>
      <c r="UT49" s="123"/>
      <c r="UU49" s="123"/>
      <c r="UV49" s="123"/>
      <c r="UW49" s="123"/>
      <c r="UX49" s="123"/>
      <c r="UY49" s="123"/>
      <c r="UZ49" s="123"/>
      <c r="VA49" s="123"/>
      <c r="VB49" s="123"/>
      <c r="VC49" s="123"/>
      <c r="VD49" s="123"/>
      <c r="VE49" s="123"/>
      <c r="VF49" s="123"/>
      <c r="VG49" s="123"/>
      <c r="VH49" s="123"/>
      <c r="VI49" s="123"/>
      <c r="VJ49" s="123"/>
      <c r="VK49" s="123"/>
      <c r="VL49" s="123"/>
      <c r="VM49" s="123"/>
      <c r="VN49" s="123"/>
      <c r="VO49" s="123"/>
      <c r="VP49" s="123"/>
      <c r="VQ49" s="123"/>
      <c r="VR49" s="123"/>
      <c r="VS49" s="123"/>
      <c r="VT49" s="123"/>
      <c r="VU49" s="123"/>
      <c r="VV49" s="123"/>
      <c r="VW49" s="123"/>
      <c r="VX49" s="123"/>
      <c r="VY49" s="123"/>
      <c r="VZ49" s="123"/>
      <c r="WA49" s="123"/>
      <c r="WB49" s="123"/>
      <c r="WC49" s="123"/>
      <c r="WD49" s="123"/>
      <c r="WE49" s="123"/>
      <c r="WF49" s="123"/>
      <c r="WG49" s="123"/>
      <c r="WH49" s="123"/>
      <c r="WI49" s="123"/>
      <c r="WJ49" s="123"/>
      <c r="WK49" s="123"/>
      <c r="WL49" s="123"/>
      <c r="WM49" s="123"/>
      <c r="WN49" s="123"/>
      <c r="WO49" s="123"/>
      <c r="WP49" s="123"/>
      <c r="WQ49" s="123"/>
      <c r="WR49" s="123"/>
      <c r="WS49" s="123"/>
      <c r="WT49" s="123"/>
      <c r="WU49" s="123"/>
      <c r="WV49" s="123"/>
      <c r="WW49" s="123"/>
      <c r="WX49" s="123"/>
      <c r="WY49" s="123"/>
      <c r="WZ49" s="123"/>
      <c r="XA49" s="123"/>
      <c r="XB49" s="123"/>
      <c r="XC49" s="123"/>
      <c r="XD49" s="123"/>
      <c r="XE49" s="123"/>
      <c r="XF49" s="123"/>
      <c r="XG49" s="123"/>
      <c r="XH49" s="123"/>
      <c r="XI49" s="123"/>
      <c r="XJ49" s="123"/>
      <c r="XK49" s="123"/>
      <c r="XL49" s="123"/>
      <c r="XM49" s="123"/>
      <c r="XN49" s="123"/>
      <c r="XO49" s="123"/>
      <c r="XP49" s="123"/>
      <c r="XQ49" s="123"/>
      <c r="XR49" s="123"/>
      <c r="XS49" s="123"/>
      <c r="XT49" s="123"/>
      <c r="XU49" s="123"/>
      <c r="XV49" s="123"/>
      <c r="XW49" s="123"/>
      <c r="XX49" s="123"/>
      <c r="XY49" s="123"/>
      <c r="XZ49" s="123"/>
      <c r="YA49" s="123"/>
      <c r="YB49" s="123"/>
      <c r="YC49" s="123"/>
      <c r="YD49" s="123"/>
      <c r="YE49" s="123"/>
      <c r="YF49" s="123"/>
      <c r="YG49" s="123"/>
      <c r="YH49" s="123"/>
      <c r="YI49" s="123"/>
      <c r="YJ49" s="123"/>
      <c r="YK49" s="123"/>
      <c r="YL49" s="123"/>
      <c r="YM49" s="123"/>
      <c r="YN49" s="123"/>
      <c r="YO49" s="123"/>
      <c r="YP49" s="123"/>
      <c r="YQ49" s="123"/>
      <c r="YR49" s="123"/>
      <c r="YS49" s="123"/>
      <c r="YT49" s="123"/>
      <c r="YU49" s="123"/>
      <c r="YV49" s="123"/>
      <c r="YW49" s="123"/>
      <c r="YX49" s="123"/>
      <c r="YY49" s="123"/>
      <c r="YZ49" s="123"/>
      <c r="ZA49" s="123"/>
      <c r="ZB49" s="123"/>
      <c r="ZC49" s="123"/>
      <c r="ZD49" s="123"/>
      <c r="ZE49" s="123"/>
      <c r="ZF49" s="123"/>
      <c r="ZG49" s="123"/>
      <c r="ZH49" s="123"/>
      <c r="ZI49" s="123"/>
      <c r="ZJ49" s="123"/>
      <c r="ZK49" s="123"/>
      <c r="ZL49" s="123"/>
      <c r="ZM49" s="123"/>
      <c r="ZN49" s="123"/>
      <c r="ZO49" s="123"/>
      <c r="ZP49" s="123"/>
      <c r="ZQ49" s="123"/>
      <c r="ZR49" s="123"/>
      <c r="ZS49" s="123"/>
      <c r="ZT49" s="123"/>
      <c r="ZU49" s="123"/>
      <c r="ZV49" s="123"/>
      <c r="ZW49" s="123"/>
      <c r="ZX49" s="123"/>
      <c r="ZY49" s="123"/>
      <c r="ZZ49" s="123"/>
      <c r="AAA49" s="123"/>
      <c r="AAB49" s="123"/>
      <c r="AAC49" s="123"/>
      <c r="AAD49" s="123"/>
      <c r="AAE49" s="123"/>
      <c r="AAF49" s="123"/>
      <c r="AAG49" s="123"/>
      <c r="AAH49" s="123"/>
      <c r="AAI49" s="123"/>
      <c r="AAJ49" s="123"/>
      <c r="AAK49" s="123"/>
      <c r="AAL49" s="123"/>
      <c r="AAM49" s="123"/>
      <c r="AAN49" s="123"/>
      <c r="AAO49" s="123"/>
      <c r="AAP49" s="123"/>
      <c r="AAQ49" s="123"/>
      <c r="AAR49" s="123"/>
      <c r="AAS49" s="123"/>
      <c r="AAT49" s="123"/>
      <c r="AAU49" s="123"/>
      <c r="AAV49" s="123"/>
      <c r="AAW49" s="123"/>
      <c r="AAX49" s="123"/>
      <c r="AAY49" s="123"/>
      <c r="AAZ49" s="123"/>
      <c r="ABA49" s="123"/>
      <c r="ABB49" s="123"/>
      <c r="ABC49" s="123"/>
      <c r="ABD49" s="123"/>
      <c r="ABE49" s="123"/>
      <c r="ABF49" s="123"/>
      <c r="ABG49" s="123"/>
      <c r="ABH49" s="123"/>
      <c r="ABI49" s="123"/>
      <c r="ABJ49" s="123"/>
      <c r="ABK49" s="123"/>
      <c r="ABL49" s="123"/>
      <c r="ABM49" s="123"/>
      <c r="ABN49" s="123"/>
      <c r="ABO49" s="123"/>
      <c r="ABP49" s="123"/>
      <c r="ABQ49" s="123"/>
      <c r="ABR49" s="123"/>
      <c r="ABS49" s="123"/>
      <c r="ABT49" s="123"/>
      <c r="ABU49" s="123"/>
      <c r="ABV49" s="123"/>
      <c r="ABW49" s="123"/>
      <c r="ABX49" s="123"/>
      <c r="ABY49" s="123"/>
      <c r="ABZ49" s="123"/>
      <c r="ACA49" s="123"/>
      <c r="ACB49" s="123"/>
      <c r="ACC49" s="123"/>
      <c r="ACD49" s="123"/>
      <c r="ACE49" s="123"/>
      <c r="ACF49" s="123"/>
      <c r="ACG49" s="123"/>
      <c r="ACH49" s="123"/>
      <c r="ACI49" s="123"/>
      <c r="ACJ49" s="123"/>
      <c r="ACK49" s="123"/>
      <c r="ACL49" s="123"/>
      <c r="ACM49" s="123"/>
      <c r="ACN49" s="123"/>
      <c r="ACO49" s="123"/>
      <c r="ACP49" s="123"/>
      <c r="ACQ49" s="123"/>
      <c r="ACR49" s="123"/>
      <c r="ACS49" s="123"/>
      <c r="ACT49" s="123"/>
      <c r="ACU49" s="123"/>
      <c r="ACV49" s="123"/>
      <c r="ACW49" s="123"/>
      <c r="ACX49" s="123"/>
      <c r="ACY49" s="123"/>
      <c r="ACZ49" s="123"/>
      <c r="ADA49" s="123"/>
      <c r="ADB49" s="123"/>
      <c r="ADC49" s="123"/>
      <c r="ADD49" s="123"/>
      <c r="ADE49" s="123"/>
      <c r="ADF49" s="123"/>
      <c r="ADG49" s="123"/>
      <c r="ADH49" s="123"/>
      <c r="ADI49" s="123"/>
      <c r="ADJ49" s="123"/>
      <c r="ADK49" s="123"/>
      <c r="ADL49" s="123"/>
      <c r="ADM49" s="123"/>
      <c r="ADN49" s="123"/>
      <c r="ADO49" s="123"/>
      <c r="ADP49" s="123"/>
      <c r="ADQ49" s="123"/>
      <c r="ADR49" s="123"/>
      <c r="ADS49" s="123"/>
      <c r="ADT49" s="123"/>
      <c r="ADU49" s="123"/>
      <c r="ADV49" s="123"/>
      <c r="ADW49" s="123"/>
      <c r="ADX49" s="123"/>
      <c r="ADY49" s="123"/>
      <c r="ADZ49" s="123"/>
      <c r="AEA49" s="123"/>
      <c r="AEB49" s="123"/>
      <c r="AEC49" s="123"/>
      <c r="AED49" s="123"/>
      <c r="AEE49" s="123"/>
      <c r="AEF49" s="123"/>
      <c r="AEG49" s="123"/>
      <c r="AEH49" s="123"/>
      <c r="AEI49" s="123"/>
      <c r="AEJ49" s="123"/>
      <c r="AEK49" s="123"/>
      <c r="AEL49" s="123"/>
      <c r="AEM49" s="123"/>
      <c r="AEN49" s="123"/>
      <c r="AEO49" s="123"/>
      <c r="AEP49" s="123"/>
      <c r="AEQ49" s="123"/>
      <c r="AER49" s="123"/>
      <c r="AES49" s="123"/>
      <c r="AET49" s="123"/>
      <c r="AEU49" s="123"/>
      <c r="AEV49" s="123"/>
      <c r="AEW49" s="123"/>
      <c r="AEX49" s="123"/>
      <c r="AEY49" s="123"/>
      <c r="AEZ49" s="123"/>
      <c r="AFA49" s="123"/>
      <c r="AFB49" s="123"/>
      <c r="AFC49" s="123"/>
      <c r="AFD49" s="123"/>
      <c r="AFE49" s="123"/>
      <c r="AFF49" s="123"/>
      <c r="AFG49" s="123"/>
      <c r="AFH49" s="123"/>
      <c r="AFI49" s="123"/>
      <c r="AFJ49" s="123"/>
      <c r="AFK49" s="123"/>
      <c r="AFL49" s="123"/>
      <c r="AFM49" s="123"/>
      <c r="AFN49" s="123"/>
      <c r="AFO49" s="123"/>
      <c r="AFP49" s="123"/>
      <c r="AFQ49" s="123"/>
      <c r="AFR49" s="123"/>
      <c r="AFS49" s="123"/>
      <c r="AFT49" s="123"/>
      <c r="AFU49" s="123"/>
      <c r="AFV49" s="123"/>
      <c r="AFW49" s="123"/>
      <c r="AFX49" s="123"/>
      <c r="AFY49" s="123"/>
      <c r="AFZ49" s="123"/>
      <c r="AGA49" s="123"/>
      <c r="AGB49" s="123"/>
      <c r="AGC49" s="123"/>
      <c r="AGD49" s="123"/>
      <c r="AGE49" s="123"/>
      <c r="AGF49" s="123"/>
      <c r="AGG49" s="123"/>
      <c r="AGH49" s="123"/>
      <c r="AGI49" s="123"/>
      <c r="AGJ49" s="123"/>
      <c r="AGK49" s="123"/>
      <c r="AGL49" s="123"/>
      <c r="AGM49" s="123"/>
      <c r="AGN49" s="123"/>
      <c r="AGO49" s="123"/>
      <c r="AGP49" s="123"/>
      <c r="AGQ49" s="123"/>
      <c r="AGR49" s="123"/>
      <c r="AGS49" s="123"/>
      <c r="AGT49" s="123"/>
      <c r="AGU49" s="123"/>
      <c r="AGV49" s="123"/>
      <c r="AGW49" s="123"/>
      <c r="AGX49" s="123"/>
      <c r="AGY49" s="123"/>
      <c r="AGZ49" s="123"/>
      <c r="AHA49" s="123"/>
      <c r="AHB49" s="123"/>
      <c r="AHC49" s="123"/>
      <c r="AHD49" s="123"/>
      <c r="AHE49" s="123"/>
      <c r="AHF49" s="123"/>
      <c r="AHG49" s="123"/>
      <c r="AHH49" s="123"/>
      <c r="AHI49" s="123"/>
      <c r="AHJ49" s="123"/>
      <c r="AHK49" s="123"/>
      <c r="AHL49" s="123"/>
      <c r="AHM49" s="123"/>
      <c r="AHN49" s="123"/>
      <c r="AHO49" s="123"/>
      <c r="AHP49" s="123"/>
      <c r="AHQ49" s="123"/>
      <c r="AHR49" s="123"/>
      <c r="AHS49" s="123"/>
      <c r="AHT49" s="123"/>
      <c r="AHU49" s="123"/>
      <c r="AHV49" s="123"/>
      <c r="AHW49" s="123"/>
      <c r="AHX49" s="123"/>
      <c r="AHY49" s="123"/>
      <c r="AHZ49" s="123"/>
      <c r="AIA49" s="123"/>
      <c r="AIB49" s="123"/>
      <c r="AIC49" s="123"/>
      <c r="AID49" s="123"/>
      <c r="AIE49" s="123"/>
      <c r="AIF49" s="123"/>
      <c r="AIG49" s="123"/>
      <c r="AIH49" s="123"/>
      <c r="AII49" s="123"/>
      <c r="AIJ49" s="123"/>
      <c r="AIK49" s="123"/>
      <c r="AIL49" s="123"/>
      <c r="AIM49" s="123"/>
      <c r="AIN49" s="123"/>
      <c r="AIO49" s="123"/>
      <c r="AIP49" s="123"/>
      <c r="AIQ49" s="123"/>
      <c r="AIR49" s="123"/>
      <c r="AIS49" s="123"/>
      <c r="AIT49" s="123"/>
      <c r="AIU49" s="123"/>
      <c r="AIV49" s="123"/>
      <c r="AIW49" s="123"/>
      <c r="AIX49" s="123"/>
      <c r="AIY49" s="123"/>
      <c r="AIZ49" s="123"/>
      <c r="AJA49" s="123"/>
      <c r="AJB49" s="123"/>
      <c r="AJC49" s="123"/>
      <c r="AJD49" s="123"/>
      <c r="AJE49" s="123"/>
      <c r="AJF49" s="123"/>
      <c r="AJG49" s="123"/>
      <c r="AJH49" s="123"/>
      <c r="AJI49" s="123"/>
      <c r="AJJ49" s="123"/>
      <c r="AJK49" s="123"/>
      <c r="AJL49" s="123"/>
      <c r="AJM49" s="123"/>
      <c r="AJN49" s="123"/>
      <c r="AJO49" s="123"/>
      <c r="AJP49" s="123"/>
      <c r="AJQ49" s="123"/>
      <c r="AJR49" s="123"/>
      <c r="AJS49" s="123"/>
      <c r="AJT49" s="123"/>
      <c r="AJU49" s="123"/>
      <c r="AJV49" s="123"/>
      <c r="AJW49" s="123"/>
      <c r="AJX49" s="123"/>
      <c r="AJY49" s="123"/>
      <c r="AJZ49" s="123"/>
      <c r="AKA49" s="123"/>
      <c r="AKB49" s="123"/>
      <c r="AKC49" s="123"/>
      <c r="AKD49" s="123"/>
      <c r="AKE49" s="123"/>
      <c r="AKF49" s="123"/>
      <c r="AKG49" s="123"/>
      <c r="AKH49" s="123"/>
      <c r="AKI49" s="123"/>
      <c r="AKJ49" s="123"/>
      <c r="AKK49" s="123"/>
      <c r="AKL49" s="123"/>
      <c r="AKM49" s="123"/>
      <c r="AKN49" s="123"/>
      <c r="AKO49" s="123"/>
      <c r="AKP49" s="123"/>
      <c r="AKQ49" s="123"/>
      <c r="AKR49" s="123"/>
      <c r="AKS49" s="123"/>
      <c r="AKT49" s="123"/>
      <c r="AKU49" s="123"/>
      <c r="AKV49" s="123"/>
      <c r="AKW49" s="123"/>
      <c r="AKX49" s="123"/>
      <c r="AKY49" s="123"/>
      <c r="AKZ49" s="123"/>
      <c r="ALA49" s="123"/>
      <c r="ALB49" s="123"/>
      <c r="ALC49" s="123"/>
      <c r="ALD49" s="123"/>
      <c r="ALE49" s="123"/>
      <c r="ALF49" s="123"/>
      <c r="ALG49" s="123"/>
      <c r="ALH49" s="123"/>
      <c r="ALI49" s="123"/>
      <c r="ALJ49" s="123"/>
      <c r="ALK49" s="123"/>
      <c r="ALL49" s="123"/>
      <c r="ALM49" s="123"/>
      <c r="ALN49" s="123"/>
      <c r="ALO49" s="123"/>
      <c r="ALP49" s="123"/>
      <c r="ALQ49" s="123"/>
      <c r="ALR49" s="123"/>
      <c r="ALS49" s="123"/>
      <c r="ALT49" s="123"/>
      <c r="ALU49" s="123"/>
      <c r="ALV49" s="123"/>
      <c r="ALW49" s="123"/>
      <c r="ALX49" s="123"/>
      <c r="ALY49" s="123"/>
      <c r="ALZ49" s="123"/>
      <c r="AMA49" s="123"/>
      <c r="AMB49" s="123"/>
      <c r="AMC49" s="123"/>
      <c r="AMD49" s="123"/>
      <c r="AME49" s="123"/>
      <c r="AMF49" s="123"/>
      <c r="AMG49" s="123"/>
      <c r="AMH49" s="123"/>
      <c r="AMI49" s="123"/>
      <c r="AMJ49" s="123"/>
      <c r="AMK49" s="123"/>
      <c r="AML49" s="123"/>
      <c r="AMM49" s="123"/>
      <c r="AMN49" s="123"/>
      <c r="AMO49" s="123"/>
      <c r="AMP49" s="123"/>
      <c r="AMQ49" s="123"/>
      <c r="AMR49" s="123"/>
      <c r="AMS49" s="123"/>
      <c r="AMT49" s="123"/>
      <c r="AMU49" s="123"/>
      <c r="AMV49" s="123"/>
      <c r="AMW49" s="123"/>
      <c r="AMX49" s="123"/>
      <c r="AMY49" s="123"/>
      <c r="AMZ49" s="123"/>
      <c r="ANA49" s="123"/>
      <c r="ANB49" s="123"/>
      <c r="ANC49" s="123"/>
      <c r="AND49" s="123"/>
      <c r="ANE49" s="123"/>
      <c r="ANF49" s="123"/>
      <c r="ANG49" s="123"/>
      <c r="ANH49" s="123"/>
      <c r="ANI49" s="123"/>
      <c r="ANJ49" s="123"/>
      <c r="ANK49" s="123"/>
      <c r="ANL49" s="123"/>
      <c r="ANM49" s="123"/>
      <c r="ANN49" s="123"/>
      <c r="ANO49" s="123"/>
      <c r="ANP49" s="123"/>
      <c r="ANQ49" s="123"/>
      <c r="ANR49" s="123"/>
      <c r="ANS49" s="123"/>
      <c r="ANT49" s="123"/>
      <c r="ANU49" s="123"/>
      <c r="ANV49" s="123"/>
      <c r="ANW49" s="123"/>
      <c r="ANX49" s="123"/>
      <c r="ANY49" s="123"/>
      <c r="ANZ49" s="123"/>
      <c r="AOA49" s="123"/>
      <c r="AOB49" s="123"/>
      <c r="AOC49" s="123"/>
      <c r="AOD49" s="123"/>
      <c r="AOE49" s="123"/>
      <c r="AOF49" s="123"/>
      <c r="AOG49" s="123"/>
      <c r="AOH49" s="123"/>
      <c r="AOI49" s="123"/>
      <c r="AOJ49" s="123"/>
      <c r="AOK49" s="123"/>
      <c r="AOL49" s="123"/>
      <c r="AOM49" s="123"/>
      <c r="AON49" s="123"/>
      <c r="AOO49" s="123"/>
      <c r="AOP49" s="123"/>
      <c r="AOQ49" s="123"/>
      <c r="AOR49" s="123"/>
      <c r="AOS49" s="123"/>
      <c r="AOT49" s="123"/>
      <c r="AOU49" s="123"/>
      <c r="AOV49" s="123"/>
      <c r="AOW49" s="123"/>
      <c r="AOX49" s="123"/>
      <c r="AOY49" s="123"/>
      <c r="AOZ49" s="123"/>
      <c r="APA49" s="123"/>
      <c r="APB49" s="123"/>
      <c r="APC49" s="123"/>
      <c r="APD49" s="123"/>
      <c r="APE49" s="123"/>
      <c r="APF49" s="123"/>
      <c r="APG49" s="123"/>
      <c r="APH49" s="123"/>
      <c r="API49" s="123"/>
      <c r="APJ49" s="123"/>
      <c r="APK49" s="123"/>
      <c r="APL49" s="123"/>
      <c r="APM49" s="123"/>
      <c r="APN49" s="123"/>
      <c r="APO49" s="123"/>
      <c r="APP49" s="123"/>
      <c r="APQ49" s="123"/>
      <c r="APR49" s="123"/>
      <c r="APS49" s="123"/>
      <c r="APT49" s="123"/>
      <c r="APU49" s="123"/>
      <c r="APV49" s="123"/>
      <c r="APW49" s="123"/>
      <c r="APX49" s="123"/>
      <c r="APY49" s="123"/>
      <c r="APZ49" s="123"/>
      <c r="AQA49" s="123"/>
      <c r="AQB49" s="123"/>
      <c r="AQC49" s="123"/>
      <c r="AQD49" s="123"/>
      <c r="AQE49" s="123"/>
      <c r="AQF49" s="123"/>
      <c r="AQG49" s="123"/>
      <c r="AQH49" s="123"/>
      <c r="AQI49" s="123"/>
      <c r="AQJ49" s="123"/>
      <c r="AQK49" s="123"/>
      <c r="AQL49" s="123"/>
      <c r="AQM49" s="123"/>
      <c r="AQN49" s="123"/>
      <c r="AQO49" s="123"/>
      <c r="AQP49" s="123"/>
      <c r="AQQ49" s="123"/>
      <c r="AQR49" s="123"/>
      <c r="AQS49" s="123"/>
      <c r="AQT49" s="123"/>
      <c r="AQU49" s="123"/>
      <c r="AQV49" s="123"/>
      <c r="AQW49" s="123"/>
      <c r="AQX49" s="123"/>
      <c r="AQY49" s="123"/>
      <c r="AQZ49" s="123"/>
      <c r="ARA49" s="123"/>
      <c r="ARB49" s="123"/>
      <c r="ARC49" s="123"/>
      <c r="ARD49" s="123"/>
      <c r="ARE49" s="123"/>
      <c r="ARF49" s="123"/>
      <c r="ARG49" s="123"/>
      <c r="ARH49" s="123"/>
      <c r="ARI49" s="123"/>
      <c r="ARJ49" s="123"/>
      <c r="ARK49" s="123"/>
      <c r="ARL49" s="123"/>
      <c r="ARM49" s="123"/>
      <c r="ARN49" s="123"/>
      <c r="ARO49" s="123"/>
      <c r="ARP49" s="123"/>
      <c r="ARQ49" s="123"/>
      <c r="ARR49" s="123"/>
      <c r="ARS49" s="123"/>
      <c r="ART49" s="123"/>
      <c r="ARU49" s="123"/>
      <c r="ARV49" s="123"/>
      <c r="ARW49" s="123"/>
      <c r="ARX49" s="123"/>
      <c r="ARY49" s="123"/>
      <c r="ARZ49" s="123"/>
      <c r="ASA49" s="123"/>
      <c r="ASB49" s="123"/>
      <c r="ASC49" s="123"/>
      <c r="ASD49" s="123"/>
      <c r="ASE49" s="123"/>
      <c r="ASF49" s="123"/>
      <c r="ASG49" s="123"/>
      <c r="ASH49" s="123"/>
      <c r="ASI49" s="123"/>
      <c r="ASJ49" s="123"/>
      <c r="ASK49" s="123"/>
      <c r="ASL49" s="123"/>
      <c r="ASM49" s="123"/>
      <c r="ASN49" s="123"/>
      <c r="ASO49" s="123"/>
      <c r="ASP49" s="123"/>
      <c r="ASQ49" s="123"/>
      <c r="ASR49" s="123"/>
      <c r="ASS49" s="123"/>
      <c r="AST49" s="123"/>
      <c r="ASU49" s="123"/>
      <c r="ASV49" s="123"/>
      <c r="ASW49" s="123"/>
      <c r="ASX49" s="123"/>
      <c r="ASY49" s="123"/>
      <c r="ASZ49" s="123"/>
      <c r="ATA49" s="123"/>
      <c r="ATB49" s="123"/>
      <c r="ATC49" s="123"/>
      <c r="ATD49" s="123"/>
      <c r="ATE49" s="123"/>
      <c r="ATF49" s="123"/>
      <c r="ATG49" s="123"/>
      <c r="ATH49" s="123"/>
      <c r="ATI49" s="123"/>
      <c r="ATJ49" s="123"/>
      <c r="ATK49" s="123"/>
      <c r="ATL49" s="123"/>
      <c r="ATM49" s="123"/>
      <c r="ATN49" s="123"/>
      <c r="ATO49" s="123"/>
      <c r="ATP49" s="123"/>
      <c r="ATQ49" s="123"/>
      <c r="ATR49" s="123"/>
      <c r="ATS49" s="123"/>
      <c r="ATT49" s="123"/>
      <c r="ATU49" s="123"/>
      <c r="ATV49" s="123"/>
      <c r="ATW49" s="123"/>
      <c r="ATX49" s="123"/>
      <c r="ATY49" s="123"/>
      <c r="ATZ49" s="123"/>
      <c r="AUA49" s="123"/>
      <c r="AUB49" s="123"/>
      <c r="AUC49" s="123"/>
      <c r="AUD49" s="123"/>
      <c r="AUE49" s="123"/>
      <c r="AUF49" s="123"/>
      <c r="AUG49" s="123"/>
      <c r="AUH49" s="123"/>
      <c r="AUI49" s="123"/>
      <c r="AUJ49" s="123"/>
      <c r="AUK49" s="123"/>
      <c r="AUL49" s="123"/>
      <c r="AUM49" s="123"/>
      <c r="AUN49" s="123"/>
      <c r="AUO49" s="123"/>
      <c r="AUP49" s="123"/>
      <c r="AUQ49" s="123"/>
      <c r="AUR49" s="123"/>
      <c r="AUS49" s="123"/>
      <c r="AUT49" s="123"/>
      <c r="AUU49" s="123"/>
      <c r="AUV49" s="123"/>
      <c r="AUW49" s="123"/>
      <c r="AUX49" s="123"/>
      <c r="AUY49" s="123"/>
      <c r="AUZ49" s="123"/>
      <c r="AVA49" s="123"/>
      <c r="AVB49" s="123"/>
      <c r="AVC49" s="123"/>
      <c r="AVD49" s="123"/>
      <c r="AVE49" s="123"/>
      <c r="AVF49" s="123"/>
      <c r="AVG49" s="123"/>
      <c r="AVH49" s="123"/>
      <c r="AVI49" s="123"/>
      <c r="AVJ49" s="123"/>
      <c r="AVK49" s="123"/>
      <c r="AVL49" s="123"/>
      <c r="AVM49" s="123"/>
      <c r="AVN49" s="123"/>
      <c r="AVO49" s="123"/>
      <c r="AVP49" s="123"/>
      <c r="AVQ49" s="123"/>
      <c r="AVR49" s="123"/>
      <c r="AVS49" s="123"/>
      <c r="AVT49" s="123"/>
      <c r="AVU49" s="123"/>
      <c r="AVV49" s="123"/>
      <c r="AVW49" s="123"/>
      <c r="AVX49" s="123"/>
      <c r="AVY49" s="123"/>
      <c r="AVZ49" s="123"/>
      <c r="AWA49" s="123"/>
      <c r="AWB49" s="123"/>
      <c r="AWC49" s="123"/>
      <c r="AWD49" s="123"/>
      <c r="AWE49" s="123"/>
      <c r="AWF49" s="123"/>
      <c r="AWG49" s="123"/>
      <c r="AWH49" s="123"/>
      <c r="AWI49" s="123"/>
      <c r="AWJ49" s="123"/>
      <c r="AWK49" s="123"/>
      <c r="AWL49" s="123"/>
      <c r="AWM49" s="123"/>
      <c r="AWN49" s="123"/>
      <c r="AWO49" s="123"/>
      <c r="AWP49" s="123"/>
      <c r="AWQ49" s="123"/>
      <c r="AWR49" s="123"/>
      <c r="AWS49" s="123"/>
      <c r="AWT49" s="123"/>
      <c r="AWU49" s="123"/>
      <c r="AWV49" s="123"/>
      <c r="AWW49" s="123"/>
      <c r="AWX49" s="123"/>
      <c r="AWY49" s="123"/>
      <c r="AWZ49" s="123"/>
      <c r="AXA49" s="123"/>
      <c r="AXB49" s="123"/>
      <c r="AXC49" s="123"/>
      <c r="AXD49" s="123"/>
      <c r="AXE49" s="123"/>
      <c r="AXF49" s="123"/>
      <c r="AXG49" s="123"/>
      <c r="AXH49" s="123"/>
      <c r="AXI49" s="123"/>
      <c r="AXJ49" s="123"/>
      <c r="AXK49" s="123"/>
      <c r="AXL49" s="123"/>
      <c r="AXM49" s="123"/>
      <c r="AXN49" s="123"/>
      <c r="AXO49" s="123"/>
      <c r="AXP49" s="123"/>
      <c r="AXQ49" s="123"/>
      <c r="AXR49" s="123"/>
      <c r="AXS49" s="123"/>
      <c r="AXT49" s="123"/>
      <c r="AXU49" s="123"/>
      <c r="AXV49" s="123"/>
      <c r="AXW49" s="123"/>
      <c r="AXX49" s="123"/>
      <c r="AXY49" s="123"/>
      <c r="AXZ49" s="123"/>
      <c r="AYA49" s="123"/>
      <c r="AYB49" s="123"/>
      <c r="AYC49" s="123"/>
      <c r="AYD49" s="123"/>
      <c r="AYE49" s="123"/>
      <c r="AYF49" s="123"/>
      <c r="AYG49" s="123"/>
      <c r="AYH49" s="123"/>
      <c r="AYI49" s="123"/>
      <c r="AYJ49" s="123"/>
      <c r="AYK49" s="123"/>
      <c r="AYL49" s="123"/>
      <c r="AYM49" s="123"/>
      <c r="AYN49" s="123"/>
      <c r="AYO49" s="123"/>
      <c r="AYP49" s="123"/>
      <c r="AYQ49" s="123"/>
      <c r="AYR49" s="123"/>
      <c r="AYS49" s="123"/>
      <c r="AYT49" s="123"/>
      <c r="AYU49" s="123"/>
      <c r="AYV49" s="123"/>
      <c r="AYW49" s="123"/>
      <c r="AYX49" s="123"/>
      <c r="AYY49" s="123"/>
      <c r="AYZ49" s="123"/>
      <c r="AZA49" s="123"/>
      <c r="AZB49" s="123"/>
      <c r="AZC49" s="123"/>
      <c r="AZD49" s="123"/>
      <c r="AZE49" s="123"/>
      <c r="AZF49" s="123"/>
      <c r="AZG49" s="123"/>
      <c r="AZH49" s="123"/>
      <c r="AZI49" s="123"/>
      <c r="AZJ49" s="123"/>
      <c r="AZK49" s="123"/>
      <c r="AZL49" s="123"/>
      <c r="AZM49" s="123"/>
      <c r="AZN49" s="123"/>
      <c r="AZO49" s="123"/>
      <c r="AZP49" s="123"/>
      <c r="AZQ49" s="123"/>
      <c r="AZR49" s="123"/>
      <c r="AZS49" s="123"/>
      <c r="AZT49" s="123"/>
      <c r="AZU49" s="123"/>
      <c r="AZV49" s="123"/>
      <c r="AZW49" s="123"/>
      <c r="AZX49" s="123"/>
      <c r="AZY49" s="123"/>
      <c r="AZZ49" s="123"/>
      <c r="BAA49" s="123"/>
      <c r="BAB49" s="123"/>
      <c r="BAC49" s="123"/>
      <c r="BAD49" s="123"/>
      <c r="BAE49" s="123"/>
      <c r="BAF49" s="123"/>
      <c r="BAG49" s="123"/>
      <c r="BAH49" s="123"/>
      <c r="BAI49" s="123"/>
      <c r="BAJ49" s="123"/>
      <c r="BAK49" s="123"/>
      <c r="BAL49" s="123"/>
      <c r="BAM49" s="123"/>
      <c r="BAN49" s="123"/>
      <c r="BAO49" s="123"/>
      <c r="BAP49" s="123"/>
      <c r="BAQ49" s="123"/>
      <c r="BAR49" s="123"/>
      <c r="BAS49" s="123"/>
      <c r="BAT49" s="123"/>
      <c r="BAU49" s="123"/>
      <c r="BAV49" s="123"/>
      <c r="BAW49" s="123"/>
      <c r="BAX49" s="123"/>
      <c r="BAY49" s="123"/>
      <c r="BAZ49" s="123"/>
      <c r="BBA49" s="123"/>
      <c r="BBB49" s="123"/>
      <c r="BBC49" s="123"/>
      <c r="BBD49" s="123"/>
      <c r="BBE49" s="123"/>
      <c r="BBF49" s="123"/>
      <c r="BBG49" s="123"/>
      <c r="BBH49" s="123"/>
      <c r="BBI49" s="123"/>
      <c r="BBJ49" s="123"/>
      <c r="BBK49" s="123"/>
      <c r="BBL49" s="123"/>
      <c r="BBM49" s="123"/>
      <c r="BBN49" s="123"/>
      <c r="BBO49" s="123"/>
      <c r="BBP49" s="123"/>
      <c r="BBQ49" s="123"/>
      <c r="BBR49" s="123"/>
      <c r="BBS49" s="123"/>
      <c r="BBT49" s="123"/>
      <c r="BBU49" s="123"/>
      <c r="BBV49" s="123"/>
      <c r="BBW49" s="123"/>
      <c r="BBX49" s="123"/>
      <c r="BBY49" s="123"/>
      <c r="BBZ49" s="123"/>
      <c r="BCA49" s="123"/>
      <c r="BCB49" s="123"/>
      <c r="BCC49" s="123"/>
      <c r="BCD49" s="123"/>
      <c r="BCE49" s="123"/>
      <c r="BCF49" s="123"/>
      <c r="BCG49" s="123"/>
      <c r="BCH49" s="123"/>
      <c r="BCI49" s="123"/>
      <c r="BCJ49" s="123"/>
      <c r="BCK49" s="123"/>
      <c r="BCL49" s="123"/>
      <c r="BCM49" s="123"/>
      <c r="BCN49" s="123"/>
      <c r="BCO49" s="123"/>
      <c r="BCP49" s="123"/>
      <c r="BCQ49" s="123"/>
      <c r="BCR49" s="123"/>
      <c r="BCS49" s="123"/>
      <c r="BCT49" s="123"/>
      <c r="BCU49" s="123"/>
      <c r="BCV49" s="123"/>
      <c r="BCW49" s="123"/>
      <c r="BCX49" s="123"/>
      <c r="BCY49" s="123"/>
      <c r="BCZ49" s="123"/>
      <c r="BDA49" s="123"/>
      <c r="BDB49" s="123"/>
      <c r="BDC49" s="123"/>
      <c r="BDD49" s="123"/>
      <c r="BDE49" s="123"/>
      <c r="BDF49" s="123"/>
      <c r="BDG49" s="123"/>
      <c r="BDH49" s="123"/>
      <c r="BDI49" s="123"/>
      <c r="BDJ49" s="123"/>
      <c r="BDK49" s="123"/>
      <c r="BDL49" s="123"/>
      <c r="BDM49" s="123"/>
      <c r="BDN49" s="123"/>
      <c r="BDO49" s="123"/>
      <c r="BDP49" s="123"/>
      <c r="BDQ49" s="123"/>
      <c r="BDR49" s="123"/>
      <c r="BDS49" s="123"/>
      <c r="BDT49" s="123"/>
      <c r="BDU49" s="123"/>
      <c r="BDV49" s="123"/>
      <c r="BDW49" s="123"/>
      <c r="BDX49" s="123"/>
      <c r="BDY49" s="123"/>
      <c r="BDZ49" s="123"/>
      <c r="BEA49" s="123"/>
      <c r="BEB49" s="123"/>
      <c r="BEC49" s="123"/>
      <c r="BED49" s="123"/>
      <c r="BEE49" s="123"/>
      <c r="BEF49" s="123"/>
      <c r="BEG49" s="123"/>
      <c r="BEH49" s="123"/>
      <c r="BEI49" s="123"/>
      <c r="BEJ49" s="123"/>
      <c r="BEK49" s="123"/>
      <c r="BEL49" s="123"/>
      <c r="BEM49" s="123"/>
      <c r="BEN49" s="123"/>
      <c r="BEO49" s="123"/>
      <c r="BEP49" s="123"/>
      <c r="BEQ49" s="123"/>
      <c r="BER49" s="123"/>
      <c r="BES49" s="123"/>
      <c r="BET49" s="123"/>
      <c r="BEU49" s="123"/>
      <c r="BEV49" s="123"/>
      <c r="BEW49" s="123"/>
      <c r="BEX49" s="123"/>
      <c r="BEY49" s="123"/>
      <c r="BEZ49" s="123"/>
      <c r="BFA49" s="123"/>
      <c r="BFB49" s="123"/>
      <c r="BFC49" s="123"/>
      <c r="BFD49" s="123"/>
      <c r="BFE49" s="123"/>
      <c r="BFF49" s="123"/>
      <c r="BFG49" s="123"/>
      <c r="BFH49" s="123"/>
      <c r="BFI49" s="123"/>
      <c r="BFJ49" s="123"/>
      <c r="BFK49" s="123"/>
      <c r="BFL49" s="123"/>
      <c r="BFM49" s="123"/>
      <c r="BFN49" s="123"/>
      <c r="BFO49" s="123"/>
      <c r="BFP49" s="123"/>
      <c r="BFQ49" s="123"/>
      <c r="BFR49" s="123"/>
      <c r="BFS49" s="123"/>
      <c r="BFT49" s="123"/>
      <c r="BFU49" s="123"/>
      <c r="BFV49" s="123"/>
      <c r="BFW49" s="123"/>
      <c r="BFX49" s="123"/>
      <c r="BFY49" s="123"/>
      <c r="BFZ49" s="123"/>
      <c r="BGA49" s="123"/>
      <c r="BGB49" s="123"/>
      <c r="BGC49" s="123"/>
      <c r="BGD49" s="123"/>
      <c r="BGE49" s="123"/>
      <c r="BGF49" s="123"/>
      <c r="BGG49" s="123"/>
      <c r="BGH49" s="123"/>
      <c r="BGI49" s="123"/>
      <c r="BGJ49" s="123"/>
      <c r="BGK49" s="123"/>
      <c r="BGL49" s="123"/>
      <c r="BGM49" s="123"/>
      <c r="BGN49" s="123"/>
      <c r="BGO49" s="123"/>
      <c r="BGP49" s="123"/>
      <c r="BGQ49" s="123"/>
      <c r="BGR49" s="123"/>
      <c r="BGS49" s="123"/>
      <c r="BGT49" s="123"/>
      <c r="BGU49" s="123"/>
      <c r="BGV49" s="123"/>
      <c r="BGW49" s="123"/>
      <c r="BGX49" s="123"/>
      <c r="BGY49" s="123"/>
      <c r="BGZ49" s="123"/>
      <c r="BHA49" s="123"/>
      <c r="BHB49" s="123"/>
      <c r="BHC49" s="123"/>
      <c r="BHD49" s="123"/>
      <c r="BHE49" s="123"/>
      <c r="BHF49" s="123"/>
      <c r="BHG49" s="123"/>
      <c r="BHH49" s="123"/>
      <c r="BHI49" s="123"/>
      <c r="BHJ49" s="123"/>
      <c r="BHK49" s="123"/>
      <c r="BHL49" s="123"/>
      <c r="BHM49" s="123"/>
      <c r="BHN49" s="123"/>
      <c r="BHO49" s="123"/>
      <c r="BHP49" s="123"/>
      <c r="BHQ49" s="123"/>
      <c r="BHR49" s="123"/>
      <c r="BHS49" s="123"/>
      <c r="BHT49" s="123"/>
      <c r="BHU49" s="123"/>
      <c r="BHV49" s="123"/>
      <c r="BHW49" s="123"/>
      <c r="BHX49" s="123"/>
      <c r="BHY49" s="123"/>
      <c r="BHZ49" s="123"/>
      <c r="BIA49" s="123"/>
      <c r="BIB49" s="123"/>
      <c r="BIC49" s="123"/>
      <c r="BID49" s="123"/>
      <c r="BIE49" s="123"/>
      <c r="BIF49" s="123"/>
      <c r="BIG49" s="123"/>
      <c r="BIH49" s="123"/>
      <c r="BII49" s="123"/>
      <c r="BIJ49" s="123"/>
      <c r="BIK49" s="123"/>
      <c r="BIL49" s="123"/>
      <c r="BIM49" s="123"/>
      <c r="BIN49" s="123"/>
      <c r="BIO49" s="123"/>
      <c r="BIP49" s="123"/>
      <c r="BIQ49" s="123"/>
      <c r="BIR49" s="123"/>
      <c r="BIS49" s="123"/>
      <c r="BIT49" s="123"/>
      <c r="BIU49" s="123"/>
      <c r="BIV49" s="123"/>
      <c r="BIW49" s="123"/>
      <c r="BIX49" s="123"/>
      <c r="BIY49" s="123"/>
      <c r="BIZ49" s="123"/>
      <c r="BJA49" s="123"/>
      <c r="BJB49" s="123"/>
      <c r="BJC49" s="123"/>
      <c r="BJD49" s="123"/>
      <c r="BJE49" s="123"/>
      <c r="BJF49" s="123"/>
      <c r="BJG49" s="123"/>
      <c r="BJH49" s="123"/>
      <c r="BJI49" s="123"/>
      <c r="BJJ49" s="123"/>
      <c r="BJK49" s="123"/>
      <c r="BJL49" s="123"/>
      <c r="BJM49" s="123"/>
      <c r="BJN49" s="123"/>
      <c r="BJO49" s="123"/>
      <c r="BJP49" s="123"/>
      <c r="BJQ49" s="123"/>
      <c r="BJR49" s="123"/>
      <c r="BJS49" s="123"/>
      <c r="BJT49" s="123"/>
      <c r="BJU49" s="123"/>
      <c r="BJV49" s="123"/>
      <c r="BJW49" s="123"/>
      <c r="BJX49" s="123"/>
      <c r="BJY49" s="123"/>
      <c r="BJZ49" s="123"/>
      <c r="BKA49" s="123"/>
      <c r="BKB49" s="123"/>
      <c r="BKC49" s="123"/>
      <c r="BKD49" s="123"/>
      <c r="BKE49" s="123"/>
      <c r="BKF49" s="123"/>
      <c r="BKG49" s="123"/>
      <c r="BKH49" s="123"/>
      <c r="BKI49" s="123"/>
      <c r="BKJ49" s="123"/>
      <c r="BKK49" s="123"/>
      <c r="BKL49" s="123"/>
      <c r="BKM49" s="123"/>
      <c r="BKN49" s="123"/>
      <c r="BKO49" s="123"/>
      <c r="BKP49" s="123"/>
      <c r="BKQ49" s="123"/>
      <c r="BKR49" s="123"/>
      <c r="BKS49" s="123"/>
      <c r="BKT49" s="123"/>
      <c r="BKU49" s="123"/>
      <c r="BKV49" s="123"/>
      <c r="BKW49" s="123"/>
      <c r="BKX49" s="123"/>
      <c r="BKY49" s="123"/>
      <c r="BKZ49" s="123"/>
      <c r="BLA49" s="123"/>
      <c r="BLB49" s="123"/>
      <c r="BLC49" s="123"/>
      <c r="BLD49" s="123"/>
      <c r="BLE49" s="123"/>
      <c r="BLF49" s="123"/>
      <c r="BLG49" s="123"/>
      <c r="BLH49" s="123"/>
      <c r="BLI49" s="123"/>
      <c r="BLJ49" s="123"/>
      <c r="BLK49" s="123"/>
      <c r="BLL49" s="123"/>
      <c r="BLM49" s="123"/>
      <c r="BLN49" s="123"/>
      <c r="BLO49" s="123"/>
      <c r="BLP49" s="123"/>
      <c r="BLQ49" s="123"/>
      <c r="BLR49" s="123"/>
      <c r="BLS49" s="123"/>
      <c r="BLT49" s="123"/>
      <c r="BLU49" s="123"/>
      <c r="BLV49" s="123"/>
      <c r="BLW49" s="123"/>
      <c r="BLX49" s="123"/>
      <c r="BLY49" s="123"/>
      <c r="BLZ49" s="123"/>
      <c r="BMA49" s="123"/>
      <c r="BMB49" s="123"/>
      <c r="BMC49" s="123"/>
      <c r="BMD49" s="123"/>
      <c r="BME49" s="123"/>
      <c r="BMF49" s="123"/>
      <c r="BMG49" s="123"/>
      <c r="BMH49" s="123"/>
      <c r="BMI49" s="123"/>
      <c r="BMJ49" s="123"/>
      <c r="BMK49" s="123"/>
      <c r="BML49" s="123"/>
      <c r="BMM49" s="123"/>
      <c r="BMN49" s="123"/>
      <c r="BMO49" s="123"/>
      <c r="BMP49" s="123"/>
      <c r="BMQ49" s="123"/>
      <c r="BMR49" s="123"/>
      <c r="BMS49" s="123"/>
      <c r="BMT49" s="123"/>
      <c r="BMU49" s="123"/>
      <c r="BMV49" s="123"/>
      <c r="BMW49" s="123"/>
      <c r="BMX49" s="123"/>
      <c r="BMY49" s="123"/>
      <c r="BMZ49" s="123"/>
      <c r="BNA49" s="123"/>
      <c r="BNB49" s="123"/>
      <c r="BNC49" s="123"/>
      <c r="BND49" s="123"/>
      <c r="BNE49" s="123"/>
      <c r="BNF49" s="123"/>
      <c r="BNG49" s="123"/>
      <c r="BNH49" s="123"/>
      <c r="BNI49" s="123"/>
      <c r="BNJ49" s="123"/>
      <c r="BNK49" s="123"/>
      <c r="BNL49" s="123"/>
      <c r="BNM49" s="123"/>
      <c r="BNN49" s="123"/>
      <c r="BNO49" s="123"/>
      <c r="BNP49" s="123"/>
      <c r="BNQ49" s="123"/>
      <c r="BNR49" s="123"/>
      <c r="BNS49" s="123"/>
      <c r="BNT49" s="123"/>
      <c r="BNU49" s="123"/>
      <c r="BNV49" s="123"/>
      <c r="BNW49" s="123"/>
      <c r="BNX49" s="123"/>
      <c r="BNY49" s="123"/>
      <c r="BNZ49" s="123"/>
      <c r="BOA49" s="123"/>
      <c r="BOB49" s="123"/>
      <c r="BOC49" s="123"/>
      <c r="BOD49" s="123"/>
      <c r="BOE49" s="123"/>
      <c r="BOF49" s="123"/>
      <c r="BOG49" s="123"/>
      <c r="BOH49" s="123"/>
      <c r="BOI49" s="123"/>
      <c r="BOJ49" s="123"/>
      <c r="BOK49" s="123"/>
      <c r="BOL49" s="123"/>
      <c r="BOM49" s="123"/>
      <c r="BON49" s="123"/>
      <c r="BOO49" s="123"/>
      <c r="BOP49" s="123"/>
      <c r="BOQ49" s="123"/>
      <c r="BOR49" s="123"/>
      <c r="BOS49" s="123"/>
      <c r="BOT49" s="123"/>
      <c r="BOU49" s="123"/>
      <c r="BOV49" s="123"/>
      <c r="BOW49" s="123"/>
      <c r="BOX49" s="123"/>
      <c r="BOY49" s="123"/>
      <c r="BOZ49" s="123"/>
      <c r="BPA49" s="123"/>
      <c r="BPB49" s="123"/>
      <c r="BPC49" s="123"/>
      <c r="BPD49" s="123"/>
      <c r="BPE49" s="123"/>
      <c r="BPF49" s="123"/>
      <c r="BPG49" s="123"/>
      <c r="BPH49" s="123"/>
      <c r="BPI49" s="123"/>
      <c r="BPJ49" s="123"/>
      <c r="BPK49" s="123"/>
      <c r="BPL49" s="123"/>
      <c r="BPM49" s="123"/>
      <c r="BPN49" s="123"/>
      <c r="BPO49" s="123"/>
      <c r="BPP49" s="123"/>
      <c r="BPQ49" s="123"/>
      <c r="BPR49" s="123"/>
      <c r="BPS49" s="123"/>
      <c r="BPT49" s="123"/>
      <c r="BPU49" s="123"/>
      <c r="BPV49" s="123"/>
      <c r="BPW49" s="123"/>
      <c r="BPX49" s="123"/>
      <c r="BPY49" s="123"/>
      <c r="BPZ49" s="123"/>
      <c r="BQA49" s="123"/>
      <c r="BQB49" s="123"/>
      <c r="BQC49" s="123"/>
      <c r="BQD49" s="123"/>
      <c r="BQE49" s="123"/>
      <c r="BQF49" s="123"/>
      <c r="BQG49" s="123"/>
      <c r="BQH49" s="123"/>
      <c r="BQI49" s="123"/>
      <c r="BQJ49" s="123"/>
      <c r="BQK49" s="123"/>
      <c r="BQL49" s="123"/>
      <c r="BQM49" s="123"/>
      <c r="BQN49" s="123"/>
      <c r="BQO49" s="123"/>
      <c r="BQP49" s="123"/>
      <c r="BQQ49" s="123"/>
      <c r="BQR49" s="123"/>
      <c r="BQS49" s="123"/>
      <c r="BQT49" s="123"/>
      <c r="BQU49" s="123"/>
      <c r="BQV49" s="123"/>
      <c r="BQW49" s="123"/>
      <c r="BQX49" s="123"/>
      <c r="BQY49" s="123"/>
      <c r="BQZ49" s="123"/>
      <c r="BRA49" s="123"/>
      <c r="BRB49" s="123"/>
      <c r="BRC49" s="123"/>
      <c r="BRD49" s="123"/>
      <c r="BRE49" s="123"/>
      <c r="BRF49" s="123"/>
      <c r="BRG49" s="123"/>
      <c r="BRH49" s="123"/>
      <c r="BRI49" s="123"/>
      <c r="BRJ49" s="123"/>
      <c r="BRK49" s="123"/>
      <c r="BRL49" s="123"/>
      <c r="BRM49" s="123"/>
      <c r="BRN49" s="123"/>
      <c r="BRO49" s="123"/>
      <c r="BRP49" s="123"/>
      <c r="BRQ49" s="123"/>
      <c r="BRR49" s="123"/>
      <c r="BRS49" s="123"/>
      <c r="BRT49" s="123"/>
      <c r="BRU49" s="123"/>
      <c r="BRV49" s="123"/>
      <c r="BRW49" s="123"/>
      <c r="BRX49" s="123"/>
      <c r="BRY49" s="123"/>
      <c r="BRZ49" s="123"/>
      <c r="BSA49" s="123"/>
      <c r="BSB49" s="123"/>
      <c r="BSC49" s="123"/>
      <c r="BSD49" s="123"/>
      <c r="BSE49" s="123"/>
      <c r="BSF49" s="123"/>
      <c r="BSG49" s="123"/>
      <c r="BSH49" s="123"/>
      <c r="BSI49" s="123"/>
      <c r="BSJ49" s="123"/>
      <c r="BSK49" s="123"/>
      <c r="BSL49" s="123"/>
      <c r="BSM49" s="123"/>
      <c r="BSN49" s="123"/>
      <c r="BSO49" s="123"/>
      <c r="BSP49" s="123"/>
      <c r="BSQ49" s="123"/>
      <c r="BSR49" s="123"/>
      <c r="BSS49" s="123"/>
      <c r="BST49" s="123"/>
      <c r="BSU49" s="123"/>
      <c r="BSV49" s="123"/>
      <c r="BSW49" s="123"/>
      <c r="BSX49" s="123"/>
      <c r="BSY49" s="123"/>
      <c r="BSZ49" s="123"/>
      <c r="BTA49" s="123"/>
      <c r="BTB49" s="123"/>
      <c r="BTC49" s="123"/>
      <c r="BTD49" s="123"/>
      <c r="BTE49" s="123"/>
      <c r="BTF49" s="123"/>
      <c r="BTG49" s="123"/>
      <c r="BTH49" s="123"/>
      <c r="BTI49" s="123"/>
      <c r="BTJ49" s="123"/>
      <c r="BTK49" s="123"/>
      <c r="BTL49" s="123"/>
      <c r="BTM49" s="123"/>
      <c r="BTN49" s="123"/>
      <c r="BTO49" s="123"/>
      <c r="BTP49" s="123"/>
      <c r="BTQ49" s="123"/>
      <c r="BTR49" s="123"/>
      <c r="BTS49" s="123"/>
      <c r="BTT49" s="123"/>
      <c r="BTU49" s="123"/>
      <c r="BTV49" s="123"/>
      <c r="BTW49" s="123"/>
      <c r="BTX49" s="123"/>
      <c r="BTY49" s="123"/>
      <c r="BTZ49" s="123"/>
      <c r="BUA49" s="123"/>
      <c r="BUB49" s="123"/>
      <c r="BUC49" s="123"/>
      <c r="BUD49" s="123"/>
      <c r="BUE49" s="123"/>
      <c r="BUF49" s="123"/>
      <c r="BUG49" s="123"/>
      <c r="BUH49" s="123"/>
      <c r="BUI49" s="123"/>
      <c r="BUJ49" s="123"/>
      <c r="BUK49" s="123"/>
      <c r="BUL49" s="123"/>
      <c r="BUM49" s="123"/>
      <c r="BUN49" s="123"/>
      <c r="BUO49" s="123"/>
      <c r="BUP49" s="123"/>
      <c r="BUQ49" s="123"/>
    </row>
    <row r="50" spans="1:1930" x14ac:dyDescent="0.2">
      <c r="A50" s="142" t="s">
        <v>316</v>
      </c>
      <c r="B50" s="142" t="s">
        <v>1330</v>
      </c>
      <c r="C50" s="143">
        <v>4.78</v>
      </c>
      <c r="D50" s="144">
        <v>1.6593599999999999</v>
      </c>
      <c r="E50" s="144">
        <v>1.6593599999999999</v>
      </c>
      <c r="F50" s="143">
        <v>1</v>
      </c>
      <c r="G50" s="144">
        <f t="shared" si="0"/>
        <v>1.6593599999999999</v>
      </c>
      <c r="H50" s="143">
        <v>1.75</v>
      </c>
      <c r="I50" s="144">
        <f t="shared" si="1"/>
        <v>2.90388</v>
      </c>
      <c r="J50" s="145" t="s">
        <v>1268</v>
      </c>
      <c r="K50" s="142" t="s">
        <v>1270</v>
      </c>
      <c r="BUM50" s="123"/>
      <c r="BUN50" s="123"/>
      <c r="BUO50" s="123"/>
      <c r="BUP50" s="123"/>
      <c r="BUQ50" s="123"/>
    </row>
    <row r="51" spans="1:1930" x14ac:dyDescent="0.2">
      <c r="A51" s="146" t="s">
        <v>317</v>
      </c>
      <c r="B51" s="146" t="s">
        <v>1330</v>
      </c>
      <c r="C51" s="147">
        <v>5.91</v>
      </c>
      <c r="D51" s="148">
        <v>2.1876099999999998</v>
      </c>
      <c r="E51" s="148">
        <v>2.1876099999999998</v>
      </c>
      <c r="F51" s="147">
        <v>1</v>
      </c>
      <c r="G51" s="148">
        <f t="shared" si="0"/>
        <v>2.1876099999999998</v>
      </c>
      <c r="H51" s="147">
        <v>1.75</v>
      </c>
      <c r="I51" s="148">
        <f t="shared" si="1"/>
        <v>3.8283200000000002</v>
      </c>
      <c r="J51" s="149" t="s">
        <v>1268</v>
      </c>
      <c r="K51" s="146" t="s">
        <v>1270</v>
      </c>
      <c r="BUM51" s="123"/>
      <c r="BUN51" s="123"/>
      <c r="BUO51" s="123"/>
      <c r="BUP51" s="123"/>
      <c r="BUQ51" s="123"/>
    </row>
    <row r="52" spans="1:1930" x14ac:dyDescent="0.2">
      <c r="A52" s="146" t="s">
        <v>318</v>
      </c>
      <c r="B52" s="146" t="s">
        <v>1330</v>
      </c>
      <c r="C52" s="147">
        <v>10</v>
      </c>
      <c r="D52" s="148">
        <v>2.9651700000000001</v>
      </c>
      <c r="E52" s="148">
        <v>2.9651700000000001</v>
      </c>
      <c r="F52" s="147">
        <v>1</v>
      </c>
      <c r="G52" s="148">
        <f t="shared" si="0"/>
        <v>2.9651700000000001</v>
      </c>
      <c r="H52" s="147">
        <v>1.75</v>
      </c>
      <c r="I52" s="148">
        <f t="shared" si="1"/>
        <v>5.1890499999999999</v>
      </c>
      <c r="J52" s="149" t="s">
        <v>1268</v>
      </c>
      <c r="K52" s="146" t="s">
        <v>1270</v>
      </c>
      <c r="BUM52" s="123"/>
      <c r="BUN52" s="123"/>
      <c r="BUO52" s="123"/>
      <c r="BUP52" s="123"/>
      <c r="BUQ52" s="123"/>
    </row>
    <row r="53" spans="1:1930" x14ac:dyDescent="0.2">
      <c r="A53" s="150" t="s">
        <v>319</v>
      </c>
      <c r="B53" s="150" t="s">
        <v>1330</v>
      </c>
      <c r="C53" s="151">
        <v>18.059999999999999</v>
      </c>
      <c r="D53" s="152">
        <v>6.1745200000000002</v>
      </c>
      <c r="E53" s="152">
        <v>6.1745200000000002</v>
      </c>
      <c r="F53" s="151">
        <v>1</v>
      </c>
      <c r="G53" s="152">
        <f t="shared" si="0"/>
        <v>6.1745200000000002</v>
      </c>
      <c r="H53" s="151">
        <v>1.75</v>
      </c>
      <c r="I53" s="152">
        <f t="shared" si="1"/>
        <v>10.80541</v>
      </c>
      <c r="J53" s="153" t="s">
        <v>1268</v>
      </c>
      <c r="K53" s="150" t="s">
        <v>1270</v>
      </c>
      <c r="BUM53" s="123"/>
      <c r="BUN53" s="123"/>
      <c r="BUO53" s="123"/>
      <c r="BUP53" s="123"/>
      <c r="BUQ53" s="123"/>
    </row>
    <row r="54" spans="1:1930" x14ac:dyDescent="0.2">
      <c r="A54" s="142" t="s">
        <v>320</v>
      </c>
      <c r="B54" s="142" t="s">
        <v>1405</v>
      </c>
      <c r="C54" s="143">
        <v>3.07</v>
      </c>
      <c r="D54" s="144">
        <v>1.8927400000000001</v>
      </c>
      <c r="E54" s="144">
        <v>1.8927400000000001</v>
      </c>
      <c r="F54" s="143">
        <v>1</v>
      </c>
      <c r="G54" s="144">
        <f t="shared" si="0"/>
        <v>1.8927400000000001</v>
      </c>
      <c r="H54" s="143">
        <v>1.75</v>
      </c>
      <c r="I54" s="144">
        <f t="shared" si="1"/>
        <v>3.3123</v>
      </c>
      <c r="J54" s="145" t="s">
        <v>1268</v>
      </c>
      <c r="K54" s="142" t="s">
        <v>1270</v>
      </c>
      <c r="BUM54" s="123"/>
      <c r="BUN54" s="123"/>
      <c r="BUO54" s="123"/>
      <c r="BUP54" s="123"/>
      <c r="BUQ54" s="123"/>
    </row>
    <row r="55" spans="1:1930" x14ac:dyDescent="0.2">
      <c r="A55" s="146" t="s">
        <v>321</v>
      </c>
      <c r="B55" s="146" t="s">
        <v>1405</v>
      </c>
      <c r="C55" s="147">
        <v>4.51</v>
      </c>
      <c r="D55" s="148">
        <v>2.4474200000000002</v>
      </c>
      <c r="E55" s="148">
        <v>2.4474200000000002</v>
      </c>
      <c r="F55" s="147">
        <v>1</v>
      </c>
      <c r="G55" s="148">
        <f t="shared" si="0"/>
        <v>2.4474200000000002</v>
      </c>
      <c r="H55" s="147">
        <v>1.75</v>
      </c>
      <c r="I55" s="148">
        <f t="shared" si="1"/>
        <v>4.2829899999999999</v>
      </c>
      <c r="J55" s="149" t="s">
        <v>1268</v>
      </c>
      <c r="K55" s="146" t="s">
        <v>1270</v>
      </c>
      <c r="BUM55" s="123"/>
      <c r="BUN55" s="123"/>
      <c r="BUO55" s="123"/>
      <c r="BUP55" s="123"/>
      <c r="BUQ55" s="123"/>
    </row>
    <row r="56" spans="1:1930" x14ac:dyDescent="0.2">
      <c r="A56" s="146" t="s">
        <v>322</v>
      </c>
      <c r="B56" s="146" t="s">
        <v>1405</v>
      </c>
      <c r="C56" s="147">
        <v>8.1199999999999992</v>
      </c>
      <c r="D56" s="148">
        <v>3.6578200000000001</v>
      </c>
      <c r="E56" s="148">
        <v>3.6578200000000001</v>
      </c>
      <c r="F56" s="147">
        <v>1</v>
      </c>
      <c r="G56" s="148">
        <f t="shared" si="0"/>
        <v>3.6578200000000001</v>
      </c>
      <c r="H56" s="147">
        <v>1.75</v>
      </c>
      <c r="I56" s="148">
        <f t="shared" si="1"/>
        <v>6.4011899999999997</v>
      </c>
      <c r="J56" s="149" t="s">
        <v>1268</v>
      </c>
      <c r="K56" s="146" t="s">
        <v>1270</v>
      </c>
      <c r="BUM56" s="123"/>
      <c r="BUN56" s="123"/>
      <c r="BUO56" s="123"/>
      <c r="BUP56" s="123"/>
      <c r="BUQ56" s="123"/>
    </row>
    <row r="57" spans="1:1930" s="123" customFormat="1" x14ac:dyDescent="0.2">
      <c r="A57" s="150" t="s">
        <v>323</v>
      </c>
      <c r="B57" s="150" t="s">
        <v>1405</v>
      </c>
      <c r="C57" s="151">
        <v>17.37</v>
      </c>
      <c r="D57" s="152">
        <v>6.2839</v>
      </c>
      <c r="E57" s="152">
        <v>6.2839</v>
      </c>
      <c r="F57" s="151">
        <v>1</v>
      </c>
      <c r="G57" s="152">
        <f t="shared" si="0"/>
        <v>6.2839</v>
      </c>
      <c r="H57" s="151">
        <v>1.75</v>
      </c>
      <c r="I57" s="152">
        <f t="shared" si="1"/>
        <v>10.996829999999999</v>
      </c>
      <c r="J57" s="153" t="s">
        <v>1268</v>
      </c>
      <c r="K57" s="150" t="s">
        <v>1270</v>
      </c>
      <c r="BUR57" s="124"/>
      <c r="BUS57" s="124"/>
      <c r="BUT57" s="124"/>
      <c r="BUU57" s="124"/>
      <c r="BUV57" s="124"/>
      <c r="BUW57" s="124"/>
      <c r="BUX57" s="124"/>
      <c r="BUY57" s="124"/>
      <c r="BUZ57" s="124"/>
      <c r="BVA57" s="124"/>
      <c r="BVB57" s="124"/>
      <c r="BVC57" s="124"/>
      <c r="BVD57" s="124"/>
      <c r="BVE57" s="124"/>
      <c r="BVF57" s="124"/>
    </row>
    <row r="58" spans="1:1930" s="123" customFormat="1" x14ac:dyDescent="0.2">
      <c r="A58" s="142" t="s">
        <v>324</v>
      </c>
      <c r="B58" s="142" t="s">
        <v>1406</v>
      </c>
      <c r="C58" s="143">
        <v>2.2599999999999998</v>
      </c>
      <c r="D58" s="144">
        <v>1.22488</v>
      </c>
      <c r="E58" s="144">
        <v>1.22488</v>
      </c>
      <c r="F58" s="143">
        <v>1</v>
      </c>
      <c r="G58" s="144">
        <f t="shared" si="0"/>
        <v>1.22488</v>
      </c>
      <c r="H58" s="143">
        <v>1.75</v>
      </c>
      <c r="I58" s="144">
        <f t="shared" si="1"/>
        <v>2.1435399999999998</v>
      </c>
      <c r="J58" s="145" t="s">
        <v>1268</v>
      </c>
      <c r="K58" s="142" t="s">
        <v>1270</v>
      </c>
      <c r="BUR58" s="124"/>
      <c r="BUS58" s="124"/>
      <c r="BUT58" s="124"/>
      <c r="BUU58" s="124"/>
      <c r="BUV58" s="124"/>
      <c r="BUW58" s="124"/>
      <c r="BUX58" s="124"/>
      <c r="BUY58" s="124"/>
      <c r="BUZ58" s="124"/>
      <c r="BVA58" s="124"/>
      <c r="BVB58" s="124"/>
      <c r="BVC58" s="124"/>
      <c r="BVD58" s="124"/>
      <c r="BVE58" s="124"/>
      <c r="BVF58" s="124"/>
    </row>
    <row r="59" spans="1:1930" s="123" customFormat="1" x14ac:dyDescent="0.2">
      <c r="A59" s="146" t="s">
        <v>325</v>
      </c>
      <c r="B59" s="146" t="s">
        <v>1406</v>
      </c>
      <c r="C59" s="147">
        <v>3.43</v>
      </c>
      <c r="D59" s="148">
        <v>1.4415199999999999</v>
      </c>
      <c r="E59" s="148">
        <v>1.4415199999999999</v>
      </c>
      <c r="F59" s="147">
        <v>1</v>
      </c>
      <c r="G59" s="148">
        <f t="shared" si="0"/>
        <v>1.4415199999999999</v>
      </c>
      <c r="H59" s="147">
        <v>1.75</v>
      </c>
      <c r="I59" s="148">
        <f t="shared" si="1"/>
        <v>2.5226600000000001</v>
      </c>
      <c r="J59" s="149" t="s">
        <v>1268</v>
      </c>
      <c r="K59" s="146" t="s">
        <v>1270</v>
      </c>
      <c r="BUR59" s="124"/>
      <c r="BUS59" s="124"/>
      <c r="BUT59" s="124"/>
      <c r="BUU59" s="124"/>
      <c r="BUV59" s="124"/>
      <c r="BUW59" s="124"/>
      <c r="BUX59" s="124"/>
      <c r="BUY59" s="124"/>
      <c r="BUZ59" s="124"/>
      <c r="BVA59" s="124"/>
      <c r="BVB59" s="124"/>
      <c r="BVC59" s="124"/>
      <c r="BVD59" s="124"/>
      <c r="BVE59" s="124"/>
      <c r="BVF59" s="124"/>
    </row>
    <row r="60" spans="1:1930" s="123" customFormat="1" x14ac:dyDescent="0.2">
      <c r="A60" s="146" t="s">
        <v>326</v>
      </c>
      <c r="B60" s="146" t="s">
        <v>1406</v>
      </c>
      <c r="C60" s="147">
        <v>5.97</v>
      </c>
      <c r="D60" s="148">
        <v>2.2438899999999999</v>
      </c>
      <c r="E60" s="148">
        <v>2.2438899999999999</v>
      </c>
      <c r="F60" s="147">
        <v>1</v>
      </c>
      <c r="G60" s="148">
        <f t="shared" si="0"/>
        <v>2.2438899999999999</v>
      </c>
      <c r="H60" s="147">
        <v>1.75</v>
      </c>
      <c r="I60" s="148">
        <f t="shared" si="1"/>
        <v>3.9268100000000001</v>
      </c>
      <c r="J60" s="149" t="s">
        <v>1268</v>
      </c>
      <c r="K60" s="146" t="s">
        <v>1270</v>
      </c>
      <c r="BUR60" s="124"/>
      <c r="BUS60" s="124"/>
      <c r="BUT60" s="124"/>
      <c r="BUU60" s="124"/>
      <c r="BUV60" s="124"/>
      <c r="BUW60" s="124"/>
      <c r="BUX60" s="124"/>
      <c r="BUY60" s="124"/>
      <c r="BUZ60" s="124"/>
      <c r="BVA60" s="124"/>
      <c r="BVB60" s="124"/>
      <c r="BVC60" s="124"/>
      <c r="BVD60" s="124"/>
      <c r="BVE60" s="124"/>
      <c r="BVF60" s="124"/>
    </row>
    <row r="61" spans="1:1930" s="123" customFormat="1" x14ac:dyDescent="0.2">
      <c r="A61" s="150" t="s">
        <v>327</v>
      </c>
      <c r="B61" s="150" t="s">
        <v>1406</v>
      </c>
      <c r="C61" s="151">
        <v>15.59</v>
      </c>
      <c r="D61" s="152">
        <v>5.0071300000000001</v>
      </c>
      <c r="E61" s="152">
        <v>5.0071300000000001</v>
      </c>
      <c r="F61" s="151">
        <v>1</v>
      </c>
      <c r="G61" s="152">
        <f t="shared" si="0"/>
        <v>5.0071300000000001</v>
      </c>
      <c r="H61" s="151">
        <v>1.75</v>
      </c>
      <c r="I61" s="152">
        <f t="shared" si="1"/>
        <v>8.76248</v>
      </c>
      <c r="J61" s="153" t="s">
        <v>1268</v>
      </c>
      <c r="K61" s="150" t="s">
        <v>1270</v>
      </c>
      <c r="BUR61" s="124"/>
      <c r="BUS61" s="124"/>
      <c r="BUT61" s="124"/>
      <c r="BUU61" s="124"/>
      <c r="BUV61" s="124"/>
      <c r="BUW61" s="124"/>
      <c r="BUX61" s="124"/>
      <c r="BUY61" s="124"/>
      <c r="BUZ61" s="124"/>
      <c r="BVA61" s="124"/>
      <c r="BVB61" s="124"/>
      <c r="BVC61" s="124"/>
      <c r="BVD61" s="124"/>
      <c r="BVE61" s="124"/>
      <c r="BVF61" s="124"/>
    </row>
    <row r="62" spans="1:1930" s="123" customFormat="1" x14ac:dyDescent="0.2">
      <c r="A62" s="142" t="s">
        <v>328</v>
      </c>
      <c r="B62" s="142" t="s">
        <v>1407</v>
      </c>
      <c r="C62" s="143">
        <v>2.83</v>
      </c>
      <c r="D62" s="144">
        <v>1.2491000000000001</v>
      </c>
      <c r="E62" s="144">
        <v>1.2491000000000001</v>
      </c>
      <c r="F62" s="143">
        <v>1</v>
      </c>
      <c r="G62" s="144">
        <f t="shared" si="0"/>
        <v>1.2491000000000001</v>
      </c>
      <c r="H62" s="143">
        <v>1.75</v>
      </c>
      <c r="I62" s="144">
        <f t="shared" si="1"/>
        <v>2.1859299999999999</v>
      </c>
      <c r="J62" s="145" t="s">
        <v>1268</v>
      </c>
      <c r="K62" s="142" t="s">
        <v>1270</v>
      </c>
      <c r="BUR62" s="124"/>
      <c r="BUS62" s="124"/>
      <c r="BUT62" s="124"/>
      <c r="BUU62" s="124"/>
      <c r="BUV62" s="124"/>
      <c r="BUW62" s="124"/>
      <c r="BUX62" s="124"/>
      <c r="BUY62" s="124"/>
      <c r="BUZ62" s="124"/>
      <c r="BVA62" s="124"/>
      <c r="BVB62" s="124"/>
      <c r="BVC62" s="124"/>
      <c r="BVD62" s="124"/>
      <c r="BVE62" s="124"/>
      <c r="BVF62" s="124"/>
    </row>
    <row r="63" spans="1:1930" s="123" customFormat="1" x14ac:dyDescent="0.2">
      <c r="A63" s="146" t="s">
        <v>329</v>
      </c>
      <c r="B63" s="146" t="s">
        <v>1407</v>
      </c>
      <c r="C63" s="147">
        <v>4.7300000000000004</v>
      </c>
      <c r="D63" s="148">
        <v>1.7747299999999999</v>
      </c>
      <c r="E63" s="148">
        <v>1.7747299999999999</v>
      </c>
      <c r="F63" s="147">
        <v>1</v>
      </c>
      <c r="G63" s="148">
        <f t="shared" si="0"/>
        <v>1.7747299999999999</v>
      </c>
      <c r="H63" s="147">
        <v>1.75</v>
      </c>
      <c r="I63" s="148">
        <f t="shared" si="1"/>
        <v>3.1057800000000002</v>
      </c>
      <c r="J63" s="149" t="s">
        <v>1268</v>
      </c>
      <c r="K63" s="146" t="s">
        <v>1270</v>
      </c>
      <c r="BUR63" s="124"/>
      <c r="BUS63" s="124"/>
      <c r="BUT63" s="124"/>
      <c r="BUU63" s="124"/>
      <c r="BUV63" s="124"/>
      <c r="BUW63" s="124"/>
      <c r="BUX63" s="124"/>
      <c r="BUY63" s="124"/>
      <c r="BUZ63" s="124"/>
      <c r="BVA63" s="124"/>
      <c r="BVB63" s="124"/>
      <c r="BVC63" s="124"/>
      <c r="BVD63" s="124"/>
      <c r="BVE63" s="124"/>
      <c r="BVF63" s="124"/>
    </row>
    <row r="64" spans="1:1930" s="123" customFormat="1" x14ac:dyDescent="0.2">
      <c r="A64" s="146" t="s">
        <v>330</v>
      </c>
      <c r="B64" s="146" t="s">
        <v>1407</v>
      </c>
      <c r="C64" s="147">
        <v>8.85</v>
      </c>
      <c r="D64" s="148">
        <v>3.4754</v>
      </c>
      <c r="E64" s="148">
        <v>3.4754</v>
      </c>
      <c r="F64" s="147">
        <v>1</v>
      </c>
      <c r="G64" s="148">
        <f t="shared" si="0"/>
        <v>3.4754</v>
      </c>
      <c r="H64" s="147">
        <v>1.75</v>
      </c>
      <c r="I64" s="148">
        <f t="shared" si="1"/>
        <v>6.08195</v>
      </c>
      <c r="J64" s="149" t="s">
        <v>1268</v>
      </c>
      <c r="K64" s="146" t="s">
        <v>1270</v>
      </c>
      <c r="BUR64" s="124"/>
      <c r="BUS64" s="124"/>
      <c r="BUT64" s="124"/>
      <c r="BUU64" s="124"/>
      <c r="BUV64" s="124"/>
      <c r="BUW64" s="124"/>
      <c r="BUX64" s="124"/>
      <c r="BUY64" s="124"/>
      <c r="BUZ64" s="124"/>
      <c r="BVA64" s="124"/>
      <c r="BVB64" s="124"/>
      <c r="BVC64" s="124"/>
      <c r="BVD64" s="124"/>
      <c r="BVE64" s="124"/>
      <c r="BVF64" s="124"/>
    </row>
    <row r="65" spans="1:11 1916:1930" s="123" customFormat="1" x14ac:dyDescent="0.2">
      <c r="A65" s="150" t="s">
        <v>331</v>
      </c>
      <c r="B65" s="150" t="s">
        <v>1407</v>
      </c>
      <c r="C65" s="151">
        <v>17.36</v>
      </c>
      <c r="D65" s="152">
        <v>6.3028300000000002</v>
      </c>
      <c r="E65" s="152">
        <v>6.3028300000000002</v>
      </c>
      <c r="F65" s="151">
        <v>1</v>
      </c>
      <c r="G65" s="152">
        <f t="shared" si="0"/>
        <v>6.3028300000000002</v>
      </c>
      <c r="H65" s="151">
        <v>1.75</v>
      </c>
      <c r="I65" s="152">
        <f t="shared" si="1"/>
        <v>11.029949999999999</v>
      </c>
      <c r="J65" s="153" t="s">
        <v>1268</v>
      </c>
      <c r="K65" s="150" t="s">
        <v>1270</v>
      </c>
      <c r="BUR65" s="124"/>
      <c r="BUS65" s="124"/>
      <c r="BUT65" s="124"/>
      <c r="BUU65" s="124"/>
      <c r="BUV65" s="124"/>
      <c r="BUW65" s="124"/>
      <c r="BUX65" s="124"/>
      <c r="BUY65" s="124"/>
      <c r="BUZ65" s="124"/>
      <c r="BVA65" s="124"/>
      <c r="BVB65" s="124"/>
      <c r="BVC65" s="124"/>
      <c r="BVD65" s="124"/>
      <c r="BVE65" s="124"/>
      <c r="BVF65" s="124"/>
    </row>
    <row r="66" spans="1:11 1916:1930" s="123" customFormat="1" x14ac:dyDescent="0.2">
      <c r="A66" s="142" t="s">
        <v>332</v>
      </c>
      <c r="B66" s="142" t="s">
        <v>1408</v>
      </c>
      <c r="C66" s="143">
        <v>1.34</v>
      </c>
      <c r="D66" s="144">
        <v>1.1128800000000001</v>
      </c>
      <c r="E66" s="144">
        <v>1.1128800000000001</v>
      </c>
      <c r="F66" s="143">
        <v>1</v>
      </c>
      <c r="G66" s="144">
        <f t="shared" si="0"/>
        <v>1.1128800000000001</v>
      </c>
      <c r="H66" s="143">
        <v>1.75</v>
      </c>
      <c r="I66" s="144">
        <f t="shared" si="1"/>
        <v>1.94754</v>
      </c>
      <c r="J66" s="145" t="s">
        <v>1268</v>
      </c>
      <c r="K66" s="142" t="s">
        <v>1270</v>
      </c>
      <c r="BUR66" s="124"/>
      <c r="BUS66" s="124"/>
      <c r="BUT66" s="124"/>
      <c r="BUU66" s="124"/>
      <c r="BUV66" s="124"/>
      <c r="BUW66" s="124"/>
      <c r="BUX66" s="124"/>
      <c r="BUY66" s="124"/>
      <c r="BUZ66" s="124"/>
      <c r="BVA66" s="124"/>
      <c r="BVB66" s="124"/>
      <c r="BVC66" s="124"/>
      <c r="BVD66" s="124"/>
      <c r="BVE66" s="124"/>
      <c r="BVF66" s="124"/>
    </row>
    <row r="67" spans="1:11 1916:1930" s="123" customFormat="1" x14ac:dyDescent="0.2">
      <c r="A67" s="146" t="s">
        <v>333</v>
      </c>
      <c r="B67" s="146" t="s">
        <v>1408</v>
      </c>
      <c r="C67" s="147">
        <v>1.97</v>
      </c>
      <c r="D67" s="148">
        <v>1.42032</v>
      </c>
      <c r="E67" s="148">
        <v>1.42032</v>
      </c>
      <c r="F67" s="147">
        <v>1</v>
      </c>
      <c r="G67" s="148">
        <f t="shared" si="0"/>
        <v>1.42032</v>
      </c>
      <c r="H67" s="147">
        <v>1.75</v>
      </c>
      <c r="I67" s="148">
        <f t="shared" si="1"/>
        <v>2.48556</v>
      </c>
      <c r="J67" s="149" t="s">
        <v>1268</v>
      </c>
      <c r="K67" s="146" t="s">
        <v>1270</v>
      </c>
      <c r="BUR67" s="124"/>
      <c r="BUS67" s="124"/>
      <c r="BUT67" s="124"/>
      <c r="BUU67" s="124"/>
      <c r="BUV67" s="124"/>
      <c r="BUW67" s="124"/>
      <c r="BUX67" s="124"/>
      <c r="BUY67" s="124"/>
      <c r="BUZ67" s="124"/>
      <c r="BVA67" s="124"/>
      <c r="BVB67" s="124"/>
      <c r="BVC67" s="124"/>
      <c r="BVD67" s="124"/>
      <c r="BVE67" s="124"/>
      <c r="BVF67" s="124"/>
    </row>
    <row r="68" spans="1:11 1916:1930" s="123" customFormat="1" x14ac:dyDescent="0.2">
      <c r="A68" s="146" t="s">
        <v>334</v>
      </c>
      <c r="B68" s="146" t="s">
        <v>1408</v>
      </c>
      <c r="C68" s="147">
        <v>5.81</v>
      </c>
      <c r="D68" s="148">
        <v>2.6650499999999999</v>
      </c>
      <c r="E68" s="148">
        <v>2.6650499999999999</v>
      </c>
      <c r="F68" s="147">
        <v>1</v>
      </c>
      <c r="G68" s="148">
        <f t="shared" si="0"/>
        <v>2.6650499999999999</v>
      </c>
      <c r="H68" s="147">
        <v>1.75</v>
      </c>
      <c r="I68" s="148">
        <f t="shared" si="1"/>
        <v>4.6638400000000004</v>
      </c>
      <c r="J68" s="149" t="s">
        <v>1268</v>
      </c>
      <c r="K68" s="146" t="s">
        <v>1270</v>
      </c>
      <c r="BUR68" s="124"/>
      <c r="BUS68" s="124"/>
      <c r="BUT68" s="124"/>
      <c r="BUU68" s="124"/>
      <c r="BUV68" s="124"/>
      <c r="BUW68" s="124"/>
      <c r="BUX68" s="124"/>
      <c r="BUY68" s="124"/>
      <c r="BUZ68" s="124"/>
      <c r="BVA68" s="124"/>
      <c r="BVB68" s="124"/>
      <c r="BVC68" s="124"/>
      <c r="BVD68" s="124"/>
      <c r="BVE68" s="124"/>
      <c r="BVF68" s="124"/>
    </row>
    <row r="69" spans="1:11 1916:1930" s="123" customFormat="1" x14ac:dyDescent="0.2">
      <c r="A69" s="150" t="s">
        <v>335</v>
      </c>
      <c r="B69" s="150" t="s">
        <v>1408</v>
      </c>
      <c r="C69" s="151">
        <v>13.95</v>
      </c>
      <c r="D69" s="152">
        <v>5.30647</v>
      </c>
      <c r="E69" s="152">
        <v>5.30647</v>
      </c>
      <c r="F69" s="151">
        <v>1</v>
      </c>
      <c r="G69" s="152">
        <f t="shared" si="0"/>
        <v>5.30647</v>
      </c>
      <c r="H69" s="151">
        <v>1.75</v>
      </c>
      <c r="I69" s="152">
        <f t="shared" si="1"/>
        <v>9.2863199999999999</v>
      </c>
      <c r="J69" s="153" t="s">
        <v>1268</v>
      </c>
      <c r="K69" s="150" t="s">
        <v>1270</v>
      </c>
      <c r="BUR69" s="124"/>
      <c r="BUS69" s="124"/>
      <c r="BUT69" s="124"/>
      <c r="BUU69" s="124"/>
      <c r="BUV69" s="124"/>
      <c r="BUW69" s="124"/>
      <c r="BUX69" s="124"/>
      <c r="BUY69" s="124"/>
      <c r="BUZ69" s="124"/>
      <c r="BVA69" s="124"/>
      <c r="BVB69" s="124"/>
      <c r="BVC69" s="124"/>
      <c r="BVD69" s="124"/>
      <c r="BVE69" s="124"/>
      <c r="BVF69" s="124"/>
    </row>
    <row r="70" spans="1:11 1916:1930" s="123" customFormat="1" x14ac:dyDescent="0.2">
      <c r="A70" s="142" t="s">
        <v>336</v>
      </c>
      <c r="B70" s="142" t="s">
        <v>1409</v>
      </c>
      <c r="C70" s="143">
        <v>1.85</v>
      </c>
      <c r="D70" s="144">
        <v>1.1389199999999999</v>
      </c>
      <c r="E70" s="144">
        <v>1.1389199999999999</v>
      </c>
      <c r="F70" s="143">
        <v>1</v>
      </c>
      <c r="G70" s="144">
        <f t="shared" si="0"/>
        <v>1.1389199999999999</v>
      </c>
      <c r="H70" s="143">
        <v>1.75</v>
      </c>
      <c r="I70" s="144">
        <f t="shared" si="1"/>
        <v>1.9931099999999999</v>
      </c>
      <c r="J70" s="145" t="s">
        <v>1268</v>
      </c>
      <c r="K70" s="142" t="s">
        <v>1270</v>
      </c>
      <c r="BUR70" s="124"/>
      <c r="BUS70" s="124"/>
      <c r="BUT70" s="124"/>
      <c r="BUU70" s="124"/>
      <c r="BUV70" s="124"/>
      <c r="BUW70" s="124"/>
      <c r="BUX70" s="124"/>
      <c r="BUY70" s="124"/>
      <c r="BUZ70" s="124"/>
      <c r="BVA70" s="124"/>
      <c r="BVB70" s="124"/>
      <c r="BVC70" s="124"/>
      <c r="BVD70" s="124"/>
      <c r="BVE70" s="124"/>
      <c r="BVF70" s="124"/>
    </row>
    <row r="71" spans="1:11 1916:1930" s="123" customFormat="1" x14ac:dyDescent="0.2">
      <c r="A71" s="146" t="s">
        <v>337</v>
      </c>
      <c r="B71" s="146" t="s">
        <v>1409</v>
      </c>
      <c r="C71" s="147">
        <v>3.31</v>
      </c>
      <c r="D71" s="148">
        <v>1.5273600000000001</v>
      </c>
      <c r="E71" s="148">
        <v>1.5273600000000001</v>
      </c>
      <c r="F71" s="147">
        <v>1</v>
      </c>
      <c r="G71" s="148">
        <f t="shared" si="0"/>
        <v>1.5273600000000001</v>
      </c>
      <c r="H71" s="147">
        <v>1.75</v>
      </c>
      <c r="I71" s="148">
        <f t="shared" si="1"/>
        <v>2.6728800000000001</v>
      </c>
      <c r="J71" s="149" t="s">
        <v>1268</v>
      </c>
      <c r="K71" s="146" t="s">
        <v>1270</v>
      </c>
      <c r="BUR71" s="124"/>
      <c r="BUS71" s="124"/>
      <c r="BUT71" s="124"/>
      <c r="BUU71" s="124"/>
      <c r="BUV71" s="124"/>
      <c r="BUW71" s="124"/>
      <c r="BUX71" s="124"/>
      <c r="BUY71" s="124"/>
      <c r="BUZ71" s="124"/>
      <c r="BVA71" s="124"/>
      <c r="BVB71" s="124"/>
      <c r="BVC71" s="124"/>
      <c r="BVD71" s="124"/>
      <c r="BVE71" s="124"/>
      <c r="BVF71" s="124"/>
    </row>
    <row r="72" spans="1:11 1916:1930" s="123" customFormat="1" x14ac:dyDescent="0.2">
      <c r="A72" s="146" t="s">
        <v>338</v>
      </c>
      <c r="B72" s="146" t="s">
        <v>1409</v>
      </c>
      <c r="C72" s="147">
        <v>7.1</v>
      </c>
      <c r="D72" s="148">
        <v>2.2547999999999999</v>
      </c>
      <c r="E72" s="148">
        <v>2.2547999999999999</v>
      </c>
      <c r="F72" s="147">
        <v>1</v>
      </c>
      <c r="G72" s="148">
        <f t="shared" si="0"/>
        <v>2.2547999999999999</v>
      </c>
      <c r="H72" s="147">
        <v>1.75</v>
      </c>
      <c r="I72" s="148">
        <f t="shared" si="1"/>
        <v>3.9459</v>
      </c>
      <c r="J72" s="149" t="s">
        <v>1268</v>
      </c>
      <c r="K72" s="146" t="s">
        <v>1270</v>
      </c>
      <c r="BUR72" s="124"/>
      <c r="BUS72" s="124"/>
      <c r="BUT72" s="124"/>
      <c r="BUU72" s="124"/>
      <c r="BUV72" s="124"/>
      <c r="BUW72" s="124"/>
      <c r="BUX72" s="124"/>
      <c r="BUY72" s="124"/>
      <c r="BUZ72" s="124"/>
      <c r="BVA72" s="124"/>
      <c r="BVB72" s="124"/>
      <c r="BVC72" s="124"/>
      <c r="BVD72" s="124"/>
      <c r="BVE72" s="124"/>
      <c r="BVF72" s="124"/>
    </row>
    <row r="73" spans="1:11 1916:1930" s="123" customFormat="1" x14ac:dyDescent="0.2">
      <c r="A73" s="150" t="s">
        <v>339</v>
      </c>
      <c r="B73" s="150" t="s">
        <v>1409</v>
      </c>
      <c r="C73" s="151">
        <v>14.29</v>
      </c>
      <c r="D73" s="152">
        <v>4.3281400000000003</v>
      </c>
      <c r="E73" s="152">
        <v>4.3281400000000003</v>
      </c>
      <c r="F73" s="151">
        <v>1</v>
      </c>
      <c r="G73" s="152">
        <f t="shared" si="0"/>
        <v>4.3281400000000003</v>
      </c>
      <c r="H73" s="151">
        <v>1.75</v>
      </c>
      <c r="I73" s="152">
        <f t="shared" si="1"/>
        <v>7.5742500000000001</v>
      </c>
      <c r="J73" s="153" t="s">
        <v>1268</v>
      </c>
      <c r="K73" s="150" t="s">
        <v>1270</v>
      </c>
      <c r="BUR73" s="124"/>
      <c r="BUS73" s="124"/>
      <c r="BUT73" s="124"/>
      <c r="BUU73" s="124"/>
      <c r="BUV73" s="124"/>
      <c r="BUW73" s="124"/>
      <c r="BUX73" s="124"/>
      <c r="BUY73" s="124"/>
      <c r="BUZ73" s="124"/>
      <c r="BVA73" s="124"/>
      <c r="BVB73" s="124"/>
      <c r="BVC73" s="124"/>
      <c r="BVD73" s="124"/>
      <c r="BVE73" s="124"/>
      <c r="BVF73" s="124"/>
    </row>
    <row r="74" spans="1:11 1916:1930" s="123" customFormat="1" x14ac:dyDescent="0.2">
      <c r="A74" s="142" t="s">
        <v>340</v>
      </c>
      <c r="B74" s="142" t="s">
        <v>1410</v>
      </c>
      <c r="C74" s="143">
        <v>3.61</v>
      </c>
      <c r="D74" s="144">
        <v>0.81706000000000001</v>
      </c>
      <c r="E74" s="144">
        <v>0.81706000000000001</v>
      </c>
      <c r="F74" s="143">
        <v>1</v>
      </c>
      <c r="G74" s="144">
        <f t="shared" si="0"/>
        <v>0.81706000000000001</v>
      </c>
      <c r="H74" s="143">
        <v>1.75</v>
      </c>
      <c r="I74" s="144">
        <f t="shared" si="1"/>
        <v>1.4298599999999999</v>
      </c>
      <c r="J74" s="145" t="s">
        <v>1268</v>
      </c>
      <c r="K74" s="142" t="s">
        <v>1270</v>
      </c>
      <c r="BUR74" s="124"/>
      <c r="BUS74" s="124"/>
      <c r="BUT74" s="124"/>
      <c r="BUU74" s="124"/>
      <c r="BUV74" s="124"/>
      <c r="BUW74" s="124"/>
      <c r="BUX74" s="124"/>
      <c r="BUY74" s="124"/>
      <c r="BUZ74" s="124"/>
      <c r="BVA74" s="124"/>
      <c r="BVB74" s="124"/>
      <c r="BVC74" s="124"/>
      <c r="BVD74" s="124"/>
      <c r="BVE74" s="124"/>
      <c r="BVF74" s="124"/>
    </row>
    <row r="75" spans="1:11 1916:1930" s="123" customFormat="1" x14ac:dyDescent="0.2">
      <c r="A75" s="146" t="s">
        <v>341</v>
      </c>
      <c r="B75" s="146" t="s">
        <v>1410</v>
      </c>
      <c r="C75" s="147">
        <v>5.58</v>
      </c>
      <c r="D75" s="148">
        <v>0.97055000000000002</v>
      </c>
      <c r="E75" s="148">
        <v>0.97055000000000002</v>
      </c>
      <c r="F75" s="147">
        <v>1</v>
      </c>
      <c r="G75" s="148">
        <f t="shared" si="0"/>
        <v>0.97055000000000002</v>
      </c>
      <c r="H75" s="147">
        <v>1.75</v>
      </c>
      <c r="I75" s="148">
        <f t="shared" si="1"/>
        <v>1.6984600000000001</v>
      </c>
      <c r="J75" s="149" t="s">
        <v>1268</v>
      </c>
      <c r="K75" s="146" t="s">
        <v>1270</v>
      </c>
      <c r="BUR75" s="124"/>
      <c r="BUS75" s="124"/>
      <c r="BUT75" s="124"/>
      <c r="BUU75" s="124"/>
      <c r="BUV75" s="124"/>
      <c r="BUW75" s="124"/>
      <c r="BUX75" s="124"/>
      <c r="BUY75" s="124"/>
      <c r="BUZ75" s="124"/>
      <c r="BVA75" s="124"/>
      <c r="BVB75" s="124"/>
      <c r="BVC75" s="124"/>
      <c r="BVD75" s="124"/>
      <c r="BVE75" s="124"/>
      <c r="BVF75" s="124"/>
    </row>
    <row r="76" spans="1:11 1916:1930" s="123" customFormat="1" x14ac:dyDescent="0.2">
      <c r="A76" s="146" t="s">
        <v>342</v>
      </c>
      <c r="B76" s="146" t="s">
        <v>1410</v>
      </c>
      <c r="C76" s="147">
        <v>10.23</v>
      </c>
      <c r="D76" s="148">
        <v>1.3608899999999999</v>
      </c>
      <c r="E76" s="148">
        <v>1.3608899999999999</v>
      </c>
      <c r="F76" s="147">
        <v>1</v>
      </c>
      <c r="G76" s="148">
        <f t="shared" si="0"/>
        <v>1.3608899999999999</v>
      </c>
      <c r="H76" s="147">
        <v>1.75</v>
      </c>
      <c r="I76" s="148">
        <f t="shared" si="1"/>
        <v>2.3815599999999999</v>
      </c>
      <c r="J76" s="149" t="s">
        <v>1268</v>
      </c>
      <c r="K76" s="146" t="s">
        <v>1270</v>
      </c>
      <c r="BUR76" s="124"/>
      <c r="BUS76" s="124"/>
      <c r="BUT76" s="124"/>
      <c r="BUU76" s="124"/>
      <c r="BUV76" s="124"/>
      <c r="BUW76" s="124"/>
      <c r="BUX76" s="124"/>
      <c r="BUY76" s="124"/>
      <c r="BUZ76" s="124"/>
      <c r="BVA76" s="124"/>
      <c r="BVB76" s="124"/>
      <c r="BVC76" s="124"/>
      <c r="BVD76" s="124"/>
      <c r="BVE76" s="124"/>
      <c r="BVF76" s="124"/>
    </row>
    <row r="77" spans="1:11 1916:1930" s="123" customFormat="1" x14ac:dyDescent="0.2">
      <c r="A77" s="150" t="s">
        <v>343</v>
      </c>
      <c r="B77" s="150" t="s">
        <v>1410</v>
      </c>
      <c r="C77" s="151">
        <v>14.48</v>
      </c>
      <c r="D77" s="152">
        <v>3.02508</v>
      </c>
      <c r="E77" s="152">
        <v>3.02508</v>
      </c>
      <c r="F77" s="151">
        <v>1</v>
      </c>
      <c r="G77" s="152">
        <f t="shared" si="0"/>
        <v>3.02508</v>
      </c>
      <c r="H77" s="151">
        <v>1.75</v>
      </c>
      <c r="I77" s="152">
        <f t="shared" si="1"/>
        <v>5.2938900000000002</v>
      </c>
      <c r="J77" s="153" t="s">
        <v>1268</v>
      </c>
      <c r="K77" s="150" t="s">
        <v>1270</v>
      </c>
      <c r="BUR77" s="124"/>
      <c r="BUS77" s="124"/>
      <c r="BUT77" s="124"/>
      <c r="BUU77" s="124"/>
      <c r="BUV77" s="124"/>
      <c r="BUW77" s="124"/>
      <c r="BUX77" s="124"/>
      <c r="BUY77" s="124"/>
      <c r="BUZ77" s="124"/>
      <c r="BVA77" s="124"/>
      <c r="BVB77" s="124"/>
      <c r="BVC77" s="124"/>
      <c r="BVD77" s="124"/>
      <c r="BVE77" s="124"/>
      <c r="BVF77" s="124"/>
    </row>
    <row r="78" spans="1:11 1916:1930" s="123" customFormat="1" x14ac:dyDescent="0.2">
      <c r="A78" s="142" t="s">
        <v>344</v>
      </c>
      <c r="B78" s="142" t="s">
        <v>1411</v>
      </c>
      <c r="C78" s="143">
        <v>2.2999999999999998</v>
      </c>
      <c r="D78" s="144">
        <v>0.69850999999999996</v>
      </c>
      <c r="E78" s="144">
        <v>0.69850999999999996</v>
      </c>
      <c r="F78" s="143">
        <v>1</v>
      </c>
      <c r="G78" s="144">
        <f t="shared" ref="G78:G141" si="2">ROUND((F78*E78),5)</f>
        <v>0.69850999999999996</v>
      </c>
      <c r="H78" s="143">
        <v>1.75</v>
      </c>
      <c r="I78" s="144">
        <f t="shared" ref="I78:I141" si="3">ROUND((E78*H78),5)</f>
        <v>1.2223900000000001</v>
      </c>
      <c r="J78" s="145" t="s">
        <v>1268</v>
      </c>
      <c r="K78" s="142" t="s">
        <v>1270</v>
      </c>
      <c r="BUR78" s="124"/>
      <c r="BUS78" s="124"/>
      <c r="BUT78" s="124"/>
      <c r="BUU78" s="124"/>
      <c r="BUV78" s="124"/>
      <c r="BUW78" s="124"/>
      <c r="BUX78" s="124"/>
      <c r="BUY78" s="124"/>
      <c r="BUZ78" s="124"/>
      <c r="BVA78" s="124"/>
      <c r="BVB78" s="124"/>
      <c r="BVC78" s="124"/>
      <c r="BVD78" s="124"/>
      <c r="BVE78" s="124"/>
      <c r="BVF78" s="124"/>
    </row>
    <row r="79" spans="1:11 1916:1930" s="123" customFormat="1" x14ac:dyDescent="0.2">
      <c r="A79" s="146" t="s">
        <v>345</v>
      </c>
      <c r="B79" s="146" t="s">
        <v>1411</v>
      </c>
      <c r="C79" s="147">
        <v>3.38</v>
      </c>
      <c r="D79" s="148">
        <v>0.73150000000000004</v>
      </c>
      <c r="E79" s="148">
        <v>0.73150000000000004</v>
      </c>
      <c r="F79" s="147">
        <v>1</v>
      </c>
      <c r="G79" s="148">
        <f t="shared" si="2"/>
        <v>0.73150000000000004</v>
      </c>
      <c r="H79" s="147">
        <v>1.75</v>
      </c>
      <c r="I79" s="148">
        <f t="shared" si="3"/>
        <v>1.28013</v>
      </c>
      <c r="J79" s="149" t="s">
        <v>1268</v>
      </c>
      <c r="K79" s="146" t="s">
        <v>1270</v>
      </c>
      <c r="BUR79" s="124"/>
      <c r="BUS79" s="124"/>
      <c r="BUT79" s="124"/>
      <c r="BUU79" s="124"/>
      <c r="BUV79" s="124"/>
      <c r="BUW79" s="124"/>
      <c r="BUX79" s="124"/>
      <c r="BUY79" s="124"/>
      <c r="BUZ79" s="124"/>
      <c r="BVA79" s="124"/>
      <c r="BVB79" s="124"/>
      <c r="BVC79" s="124"/>
      <c r="BVD79" s="124"/>
      <c r="BVE79" s="124"/>
      <c r="BVF79" s="124"/>
    </row>
    <row r="80" spans="1:11 1916:1930" s="123" customFormat="1" x14ac:dyDescent="0.2">
      <c r="A80" s="146" t="s">
        <v>346</v>
      </c>
      <c r="B80" s="146" t="s">
        <v>1411</v>
      </c>
      <c r="C80" s="147">
        <v>4.99</v>
      </c>
      <c r="D80" s="148">
        <v>1.02599</v>
      </c>
      <c r="E80" s="148">
        <v>1.02599</v>
      </c>
      <c r="F80" s="147">
        <v>1</v>
      </c>
      <c r="G80" s="148">
        <f t="shared" si="2"/>
        <v>1.02599</v>
      </c>
      <c r="H80" s="147">
        <v>1.75</v>
      </c>
      <c r="I80" s="148">
        <f t="shared" si="3"/>
        <v>1.79548</v>
      </c>
      <c r="J80" s="149" t="s">
        <v>1268</v>
      </c>
      <c r="K80" s="146" t="s">
        <v>1270</v>
      </c>
      <c r="BUR80" s="124"/>
      <c r="BUS80" s="124"/>
      <c r="BUT80" s="124"/>
      <c r="BUU80" s="124"/>
      <c r="BUV80" s="124"/>
      <c r="BUW80" s="124"/>
      <c r="BUX80" s="124"/>
      <c r="BUY80" s="124"/>
      <c r="BUZ80" s="124"/>
      <c r="BVA80" s="124"/>
      <c r="BVB80" s="124"/>
      <c r="BVC80" s="124"/>
      <c r="BVD80" s="124"/>
      <c r="BVE80" s="124"/>
      <c r="BVF80" s="124"/>
    </row>
    <row r="81" spans="1:11 1916:1930" s="123" customFormat="1" x14ac:dyDescent="0.2">
      <c r="A81" s="150" t="s">
        <v>347</v>
      </c>
      <c r="B81" s="150" t="s">
        <v>1411</v>
      </c>
      <c r="C81" s="151">
        <v>8.08</v>
      </c>
      <c r="D81" s="152">
        <v>1.64249</v>
      </c>
      <c r="E81" s="152">
        <v>1.64249</v>
      </c>
      <c r="F81" s="151">
        <v>1</v>
      </c>
      <c r="G81" s="152">
        <f t="shared" si="2"/>
        <v>1.64249</v>
      </c>
      <c r="H81" s="151">
        <v>1.75</v>
      </c>
      <c r="I81" s="152">
        <f t="shared" si="3"/>
        <v>2.8743599999999998</v>
      </c>
      <c r="J81" s="153" t="s">
        <v>1268</v>
      </c>
      <c r="K81" s="150" t="s">
        <v>1270</v>
      </c>
      <c r="BUR81" s="124"/>
      <c r="BUS81" s="124"/>
      <c r="BUT81" s="124"/>
      <c r="BUU81" s="124"/>
      <c r="BUV81" s="124"/>
      <c r="BUW81" s="124"/>
      <c r="BUX81" s="124"/>
      <c r="BUY81" s="124"/>
      <c r="BUZ81" s="124"/>
      <c r="BVA81" s="124"/>
      <c r="BVB81" s="124"/>
      <c r="BVC81" s="124"/>
      <c r="BVD81" s="124"/>
      <c r="BVE81" s="124"/>
      <c r="BVF81" s="124"/>
    </row>
    <row r="82" spans="1:11 1916:1930" s="123" customFormat="1" x14ac:dyDescent="0.2">
      <c r="A82" s="142" t="s">
        <v>348</v>
      </c>
      <c r="B82" s="142" t="s">
        <v>1412</v>
      </c>
      <c r="C82" s="143">
        <v>4.0199999999999996</v>
      </c>
      <c r="D82" s="144">
        <v>0.52771000000000001</v>
      </c>
      <c r="E82" s="144">
        <v>0.52771000000000001</v>
      </c>
      <c r="F82" s="143">
        <v>1</v>
      </c>
      <c r="G82" s="144">
        <f t="shared" si="2"/>
        <v>0.52771000000000001</v>
      </c>
      <c r="H82" s="143">
        <v>1.75</v>
      </c>
      <c r="I82" s="144">
        <f t="shared" si="3"/>
        <v>0.92349000000000003</v>
      </c>
      <c r="J82" s="145" t="s">
        <v>1268</v>
      </c>
      <c r="K82" s="142" t="s">
        <v>1270</v>
      </c>
      <c r="BUR82" s="124"/>
      <c r="BUS82" s="124"/>
      <c r="BUT82" s="124"/>
      <c r="BUU82" s="124"/>
      <c r="BUV82" s="124"/>
      <c r="BUW82" s="124"/>
      <c r="BUX82" s="124"/>
      <c r="BUY82" s="124"/>
      <c r="BUZ82" s="124"/>
      <c r="BVA82" s="124"/>
      <c r="BVB82" s="124"/>
      <c r="BVC82" s="124"/>
      <c r="BVD82" s="124"/>
      <c r="BVE82" s="124"/>
      <c r="BVF82" s="124"/>
    </row>
    <row r="83" spans="1:11 1916:1930" s="123" customFormat="1" x14ac:dyDescent="0.2">
      <c r="A83" s="146" t="s">
        <v>349</v>
      </c>
      <c r="B83" s="146" t="s">
        <v>1412</v>
      </c>
      <c r="C83" s="147">
        <v>9.0399999999999991</v>
      </c>
      <c r="D83" s="148">
        <v>0.75424999999999998</v>
      </c>
      <c r="E83" s="148">
        <v>0.75424999999999998</v>
      </c>
      <c r="F83" s="147">
        <v>1</v>
      </c>
      <c r="G83" s="148">
        <f t="shared" si="2"/>
        <v>0.75424999999999998</v>
      </c>
      <c r="H83" s="147">
        <v>1.75</v>
      </c>
      <c r="I83" s="148">
        <f t="shared" si="3"/>
        <v>1.3199399999999999</v>
      </c>
      <c r="J83" s="149" t="s">
        <v>1268</v>
      </c>
      <c r="K83" s="146" t="s">
        <v>1270</v>
      </c>
      <c r="BUR83" s="124"/>
      <c r="BUS83" s="124"/>
      <c r="BUT83" s="124"/>
      <c r="BUU83" s="124"/>
      <c r="BUV83" s="124"/>
      <c r="BUW83" s="124"/>
      <c r="BUX83" s="124"/>
      <c r="BUY83" s="124"/>
      <c r="BUZ83" s="124"/>
      <c r="BVA83" s="124"/>
      <c r="BVB83" s="124"/>
      <c r="BVC83" s="124"/>
      <c r="BVD83" s="124"/>
      <c r="BVE83" s="124"/>
      <c r="BVF83" s="124"/>
    </row>
    <row r="84" spans="1:11 1916:1930" s="123" customFormat="1" x14ac:dyDescent="0.2">
      <c r="A84" s="146" t="s">
        <v>350</v>
      </c>
      <c r="B84" s="146" t="s">
        <v>1412</v>
      </c>
      <c r="C84" s="147">
        <v>7.2</v>
      </c>
      <c r="D84" s="148">
        <v>1.0523499999999999</v>
      </c>
      <c r="E84" s="148">
        <v>1.0523499999999999</v>
      </c>
      <c r="F84" s="147">
        <v>1</v>
      </c>
      <c r="G84" s="148">
        <f t="shared" si="2"/>
        <v>1.0523499999999999</v>
      </c>
      <c r="H84" s="147">
        <v>1.75</v>
      </c>
      <c r="I84" s="148">
        <f t="shared" si="3"/>
        <v>1.84161</v>
      </c>
      <c r="J84" s="149" t="s">
        <v>1268</v>
      </c>
      <c r="K84" s="146" t="s">
        <v>1270</v>
      </c>
      <c r="BUR84" s="124"/>
      <c r="BUS84" s="124"/>
      <c r="BUT84" s="124"/>
      <c r="BUU84" s="124"/>
      <c r="BUV84" s="124"/>
      <c r="BUW84" s="124"/>
      <c r="BUX84" s="124"/>
      <c r="BUY84" s="124"/>
      <c r="BUZ84" s="124"/>
      <c r="BVA84" s="124"/>
      <c r="BVB84" s="124"/>
      <c r="BVC84" s="124"/>
      <c r="BVD84" s="124"/>
      <c r="BVE84" s="124"/>
      <c r="BVF84" s="124"/>
    </row>
    <row r="85" spans="1:11 1916:1930" s="123" customFormat="1" x14ac:dyDescent="0.2">
      <c r="A85" s="150" t="s">
        <v>351</v>
      </c>
      <c r="B85" s="150" t="s">
        <v>1412</v>
      </c>
      <c r="C85" s="151">
        <v>11.84</v>
      </c>
      <c r="D85" s="152">
        <v>2.5079199999999999</v>
      </c>
      <c r="E85" s="152">
        <v>2.5079199999999999</v>
      </c>
      <c r="F85" s="151">
        <v>1</v>
      </c>
      <c r="G85" s="152">
        <f t="shared" si="2"/>
        <v>2.5079199999999999</v>
      </c>
      <c r="H85" s="151">
        <v>1.75</v>
      </c>
      <c r="I85" s="152">
        <f t="shared" si="3"/>
        <v>4.3888600000000002</v>
      </c>
      <c r="J85" s="153" t="s">
        <v>1268</v>
      </c>
      <c r="K85" s="150" t="s">
        <v>1270</v>
      </c>
      <c r="BUR85" s="124"/>
      <c r="BUS85" s="124"/>
      <c r="BUT85" s="124"/>
      <c r="BUU85" s="124"/>
      <c r="BUV85" s="124"/>
      <c r="BUW85" s="124"/>
      <c r="BUX85" s="124"/>
      <c r="BUY85" s="124"/>
      <c r="BUZ85" s="124"/>
      <c r="BVA85" s="124"/>
      <c r="BVB85" s="124"/>
      <c r="BVC85" s="124"/>
      <c r="BVD85" s="124"/>
      <c r="BVE85" s="124"/>
      <c r="BVF85" s="124"/>
    </row>
    <row r="86" spans="1:11 1916:1930" s="123" customFormat="1" x14ac:dyDescent="0.2">
      <c r="A86" s="142" t="s">
        <v>352</v>
      </c>
      <c r="B86" s="142" t="s">
        <v>1413</v>
      </c>
      <c r="C86" s="143">
        <v>3.42</v>
      </c>
      <c r="D86" s="144">
        <v>0.67922000000000005</v>
      </c>
      <c r="E86" s="144">
        <v>0.67922000000000005</v>
      </c>
      <c r="F86" s="143">
        <v>1</v>
      </c>
      <c r="G86" s="144">
        <f t="shared" si="2"/>
        <v>0.67922000000000005</v>
      </c>
      <c r="H86" s="143">
        <v>1.75</v>
      </c>
      <c r="I86" s="144">
        <f t="shared" si="3"/>
        <v>1.1886399999999999</v>
      </c>
      <c r="J86" s="145" t="s">
        <v>1268</v>
      </c>
      <c r="K86" s="142" t="s">
        <v>1270</v>
      </c>
      <c r="BUR86" s="124"/>
      <c r="BUS86" s="124"/>
      <c r="BUT86" s="124"/>
      <c r="BUU86" s="124"/>
      <c r="BUV86" s="124"/>
      <c r="BUW86" s="124"/>
      <c r="BUX86" s="124"/>
      <c r="BUY86" s="124"/>
      <c r="BUZ86" s="124"/>
      <c r="BVA86" s="124"/>
      <c r="BVB86" s="124"/>
      <c r="BVC86" s="124"/>
      <c r="BVD86" s="124"/>
      <c r="BVE86" s="124"/>
      <c r="BVF86" s="124"/>
    </row>
    <row r="87" spans="1:11 1916:1930" s="123" customFormat="1" x14ac:dyDescent="0.2">
      <c r="A87" s="146" t="s">
        <v>353</v>
      </c>
      <c r="B87" s="146" t="s">
        <v>1413</v>
      </c>
      <c r="C87" s="147">
        <v>4.59</v>
      </c>
      <c r="D87" s="148">
        <v>0.87033000000000005</v>
      </c>
      <c r="E87" s="148">
        <v>0.87033000000000005</v>
      </c>
      <c r="F87" s="147">
        <v>1</v>
      </c>
      <c r="G87" s="148">
        <f t="shared" si="2"/>
        <v>0.87033000000000005</v>
      </c>
      <c r="H87" s="147">
        <v>1.75</v>
      </c>
      <c r="I87" s="148">
        <f t="shared" si="3"/>
        <v>1.52308</v>
      </c>
      <c r="J87" s="149" t="s">
        <v>1268</v>
      </c>
      <c r="K87" s="146" t="s">
        <v>1270</v>
      </c>
      <c r="BUR87" s="124"/>
      <c r="BUS87" s="124"/>
      <c r="BUT87" s="124"/>
      <c r="BUU87" s="124"/>
      <c r="BUV87" s="124"/>
      <c r="BUW87" s="124"/>
      <c r="BUX87" s="124"/>
      <c r="BUY87" s="124"/>
      <c r="BUZ87" s="124"/>
      <c r="BVA87" s="124"/>
      <c r="BVB87" s="124"/>
      <c r="BVC87" s="124"/>
      <c r="BVD87" s="124"/>
      <c r="BVE87" s="124"/>
      <c r="BVF87" s="124"/>
    </row>
    <row r="88" spans="1:11 1916:1930" s="123" customFormat="1" x14ac:dyDescent="0.2">
      <c r="A88" s="146" t="s">
        <v>354</v>
      </c>
      <c r="B88" s="146" t="s">
        <v>1413</v>
      </c>
      <c r="C88" s="147">
        <v>6.91</v>
      </c>
      <c r="D88" s="148">
        <v>1.3481000000000001</v>
      </c>
      <c r="E88" s="148">
        <v>1.3481000000000001</v>
      </c>
      <c r="F88" s="147">
        <v>1</v>
      </c>
      <c r="G88" s="148">
        <f t="shared" si="2"/>
        <v>1.3481000000000001</v>
      </c>
      <c r="H88" s="147">
        <v>1.75</v>
      </c>
      <c r="I88" s="148">
        <f t="shared" si="3"/>
        <v>2.3591799999999998</v>
      </c>
      <c r="J88" s="149" t="s">
        <v>1268</v>
      </c>
      <c r="K88" s="146" t="s">
        <v>1270</v>
      </c>
      <c r="BUR88" s="124"/>
      <c r="BUS88" s="124"/>
      <c r="BUT88" s="124"/>
      <c r="BUU88" s="124"/>
      <c r="BUV88" s="124"/>
      <c r="BUW88" s="124"/>
      <c r="BUX88" s="124"/>
      <c r="BUY88" s="124"/>
      <c r="BUZ88" s="124"/>
      <c r="BVA88" s="124"/>
      <c r="BVB88" s="124"/>
      <c r="BVC88" s="124"/>
      <c r="BVD88" s="124"/>
      <c r="BVE88" s="124"/>
      <c r="BVF88" s="124"/>
    </row>
    <row r="89" spans="1:11 1916:1930" s="123" customFormat="1" x14ac:dyDescent="0.2">
      <c r="A89" s="150" t="s">
        <v>355</v>
      </c>
      <c r="B89" s="150" t="s">
        <v>1413</v>
      </c>
      <c r="C89" s="151">
        <v>18.600000000000001</v>
      </c>
      <c r="D89" s="152">
        <v>2.9313699999999998</v>
      </c>
      <c r="E89" s="152">
        <v>2.9313699999999998</v>
      </c>
      <c r="F89" s="151">
        <v>1</v>
      </c>
      <c r="G89" s="152">
        <f t="shared" si="2"/>
        <v>2.9313699999999998</v>
      </c>
      <c r="H89" s="151">
        <v>1.75</v>
      </c>
      <c r="I89" s="152">
        <f t="shared" si="3"/>
        <v>5.1299000000000001</v>
      </c>
      <c r="J89" s="153" t="s">
        <v>1268</v>
      </c>
      <c r="K89" s="150" t="s">
        <v>1270</v>
      </c>
      <c r="BUR89" s="124"/>
      <c r="BUS89" s="124"/>
      <c r="BUT89" s="124"/>
      <c r="BUU89" s="124"/>
      <c r="BUV89" s="124"/>
      <c r="BUW89" s="124"/>
      <c r="BUX89" s="124"/>
      <c r="BUY89" s="124"/>
      <c r="BUZ89" s="124"/>
      <c r="BVA89" s="124"/>
      <c r="BVB89" s="124"/>
      <c r="BVC89" s="124"/>
      <c r="BVD89" s="124"/>
      <c r="BVE89" s="124"/>
      <c r="BVF89" s="124"/>
    </row>
    <row r="90" spans="1:11 1916:1930" s="123" customFormat="1" x14ac:dyDescent="0.2">
      <c r="A90" s="142" t="s">
        <v>356</v>
      </c>
      <c r="B90" s="142" t="s">
        <v>1331</v>
      </c>
      <c r="C90" s="143">
        <v>2.86</v>
      </c>
      <c r="D90" s="144">
        <v>0.71613000000000004</v>
      </c>
      <c r="E90" s="144">
        <v>0.71613000000000004</v>
      </c>
      <c r="F90" s="143">
        <v>1</v>
      </c>
      <c r="G90" s="144">
        <f t="shared" si="2"/>
        <v>0.71613000000000004</v>
      </c>
      <c r="H90" s="143">
        <v>1.75</v>
      </c>
      <c r="I90" s="144">
        <f t="shared" si="3"/>
        <v>1.2532300000000001</v>
      </c>
      <c r="J90" s="145" t="s">
        <v>1268</v>
      </c>
      <c r="K90" s="142" t="s">
        <v>1270</v>
      </c>
      <c r="BUR90" s="124"/>
      <c r="BUS90" s="124"/>
      <c r="BUT90" s="124"/>
      <c r="BUU90" s="124"/>
      <c r="BUV90" s="124"/>
      <c r="BUW90" s="124"/>
      <c r="BUX90" s="124"/>
      <c r="BUY90" s="124"/>
      <c r="BUZ90" s="124"/>
      <c r="BVA90" s="124"/>
      <c r="BVB90" s="124"/>
      <c r="BVC90" s="124"/>
      <c r="BVD90" s="124"/>
      <c r="BVE90" s="124"/>
      <c r="BVF90" s="124"/>
    </row>
    <row r="91" spans="1:11 1916:1930" s="123" customFormat="1" x14ac:dyDescent="0.2">
      <c r="A91" s="146" t="s">
        <v>357</v>
      </c>
      <c r="B91" s="146" t="s">
        <v>1331</v>
      </c>
      <c r="C91" s="147">
        <v>3.89</v>
      </c>
      <c r="D91" s="148">
        <v>0.95831999999999995</v>
      </c>
      <c r="E91" s="148">
        <v>0.95831999999999995</v>
      </c>
      <c r="F91" s="147">
        <v>1</v>
      </c>
      <c r="G91" s="148">
        <f t="shared" si="2"/>
        <v>0.95831999999999995</v>
      </c>
      <c r="H91" s="147">
        <v>1.75</v>
      </c>
      <c r="I91" s="148">
        <f t="shared" si="3"/>
        <v>1.67706</v>
      </c>
      <c r="J91" s="149" t="s">
        <v>1268</v>
      </c>
      <c r="K91" s="146" t="s">
        <v>1270</v>
      </c>
      <c r="BUR91" s="124"/>
      <c r="BUS91" s="124"/>
      <c r="BUT91" s="124"/>
      <c r="BUU91" s="124"/>
      <c r="BUV91" s="124"/>
      <c r="BUW91" s="124"/>
      <c r="BUX91" s="124"/>
      <c r="BUY91" s="124"/>
      <c r="BUZ91" s="124"/>
      <c r="BVA91" s="124"/>
      <c r="BVB91" s="124"/>
      <c r="BVC91" s="124"/>
      <c r="BVD91" s="124"/>
      <c r="BVE91" s="124"/>
      <c r="BVF91" s="124"/>
    </row>
    <row r="92" spans="1:11 1916:1930" s="123" customFormat="1" x14ac:dyDescent="0.2">
      <c r="A92" s="146" t="s">
        <v>358</v>
      </c>
      <c r="B92" s="146" t="s">
        <v>1331</v>
      </c>
      <c r="C92" s="147">
        <v>5.27</v>
      </c>
      <c r="D92" s="148">
        <v>1.36348</v>
      </c>
      <c r="E92" s="148">
        <v>1.36348</v>
      </c>
      <c r="F92" s="147">
        <v>1</v>
      </c>
      <c r="G92" s="148">
        <f t="shared" si="2"/>
        <v>1.36348</v>
      </c>
      <c r="H92" s="147">
        <v>1.75</v>
      </c>
      <c r="I92" s="148">
        <f t="shared" si="3"/>
        <v>2.3860899999999998</v>
      </c>
      <c r="J92" s="149" t="s">
        <v>1268</v>
      </c>
      <c r="K92" s="146" t="s">
        <v>1270</v>
      </c>
      <c r="BUR92" s="124"/>
      <c r="BUS92" s="124"/>
      <c r="BUT92" s="124"/>
      <c r="BUU92" s="124"/>
      <c r="BUV92" s="124"/>
      <c r="BUW92" s="124"/>
      <c r="BUX92" s="124"/>
      <c r="BUY92" s="124"/>
      <c r="BUZ92" s="124"/>
      <c r="BVA92" s="124"/>
      <c r="BVB92" s="124"/>
      <c r="BVC92" s="124"/>
      <c r="BVD92" s="124"/>
      <c r="BVE92" s="124"/>
      <c r="BVF92" s="124"/>
    </row>
    <row r="93" spans="1:11 1916:1930" s="123" customFormat="1" x14ac:dyDescent="0.2">
      <c r="A93" s="150" t="s">
        <v>359</v>
      </c>
      <c r="B93" s="150" t="s">
        <v>1331</v>
      </c>
      <c r="C93" s="151">
        <v>7.53</v>
      </c>
      <c r="D93" s="152">
        <v>2.6655199999999999</v>
      </c>
      <c r="E93" s="152">
        <v>2.6655199999999999</v>
      </c>
      <c r="F93" s="151">
        <v>1</v>
      </c>
      <c r="G93" s="152">
        <f t="shared" si="2"/>
        <v>2.6655199999999999</v>
      </c>
      <c r="H93" s="151">
        <v>1.75</v>
      </c>
      <c r="I93" s="152">
        <f t="shared" si="3"/>
        <v>4.6646599999999996</v>
      </c>
      <c r="J93" s="153" t="s">
        <v>1268</v>
      </c>
      <c r="K93" s="150" t="s">
        <v>1270</v>
      </c>
      <c r="BUR93" s="124"/>
      <c r="BUS93" s="124"/>
      <c r="BUT93" s="124"/>
      <c r="BUU93" s="124"/>
      <c r="BUV93" s="124"/>
      <c r="BUW93" s="124"/>
      <c r="BUX93" s="124"/>
      <c r="BUY93" s="124"/>
      <c r="BUZ93" s="124"/>
      <c r="BVA93" s="124"/>
      <c r="BVB93" s="124"/>
      <c r="BVC93" s="124"/>
      <c r="BVD93" s="124"/>
      <c r="BVE93" s="124"/>
      <c r="BVF93" s="124"/>
    </row>
    <row r="94" spans="1:11 1916:1930" s="123" customFormat="1" x14ac:dyDescent="0.2">
      <c r="A94" s="142" t="s">
        <v>360</v>
      </c>
      <c r="B94" s="142" t="s">
        <v>1414</v>
      </c>
      <c r="C94" s="143">
        <v>2.38</v>
      </c>
      <c r="D94" s="144">
        <v>0.74829999999999997</v>
      </c>
      <c r="E94" s="144">
        <v>0.74829999999999997</v>
      </c>
      <c r="F94" s="143">
        <v>1</v>
      </c>
      <c r="G94" s="144">
        <f t="shared" si="2"/>
        <v>0.74829999999999997</v>
      </c>
      <c r="H94" s="143">
        <v>1.75</v>
      </c>
      <c r="I94" s="144">
        <f t="shared" si="3"/>
        <v>1.3095300000000001</v>
      </c>
      <c r="J94" s="145" t="s">
        <v>1268</v>
      </c>
      <c r="K94" s="142" t="s">
        <v>1270</v>
      </c>
      <c r="BUR94" s="124"/>
      <c r="BUS94" s="124"/>
      <c r="BUT94" s="124"/>
      <c r="BUU94" s="124"/>
      <c r="BUV94" s="124"/>
      <c r="BUW94" s="124"/>
      <c r="BUX94" s="124"/>
      <c r="BUY94" s="124"/>
      <c r="BUZ94" s="124"/>
      <c r="BVA94" s="124"/>
      <c r="BVB94" s="124"/>
      <c r="BVC94" s="124"/>
      <c r="BVD94" s="124"/>
      <c r="BVE94" s="124"/>
      <c r="BVF94" s="124"/>
    </row>
    <row r="95" spans="1:11 1916:1930" s="123" customFormat="1" x14ac:dyDescent="0.2">
      <c r="A95" s="146" t="s">
        <v>361</v>
      </c>
      <c r="B95" s="146" t="s">
        <v>1414</v>
      </c>
      <c r="C95" s="147">
        <v>3.18</v>
      </c>
      <c r="D95" s="148">
        <v>0.89810999999999996</v>
      </c>
      <c r="E95" s="148">
        <v>0.89810999999999996</v>
      </c>
      <c r="F95" s="147">
        <v>1</v>
      </c>
      <c r="G95" s="148">
        <f t="shared" si="2"/>
        <v>0.89810999999999996</v>
      </c>
      <c r="H95" s="147">
        <v>1.75</v>
      </c>
      <c r="I95" s="148">
        <f t="shared" si="3"/>
        <v>1.57169</v>
      </c>
      <c r="J95" s="149" t="s">
        <v>1268</v>
      </c>
      <c r="K95" s="146" t="s">
        <v>1270</v>
      </c>
      <c r="BUR95" s="124"/>
      <c r="BUS95" s="124"/>
      <c r="BUT95" s="124"/>
      <c r="BUU95" s="124"/>
      <c r="BUV95" s="124"/>
      <c r="BUW95" s="124"/>
      <c r="BUX95" s="124"/>
      <c r="BUY95" s="124"/>
      <c r="BUZ95" s="124"/>
      <c r="BVA95" s="124"/>
      <c r="BVB95" s="124"/>
      <c r="BVC95" s="124"/>
      <c r="BVD95" s="124"/>
      <c r="BVE95" s="124"/>
      <c r="BVF95" s="124"/>
    </row>
    <row r="96" spans="1:11 1916:1930" s="123" customFormat="1" x14ac:dyDescent="0.2">
      <c r="A96" s="146" t="s">
        <v>362</v>
      </c>
      <c r="B96" s="146" t="s">
        <v>1414</v>
      </c>
      <c r="C96" s="147">
        <v>5.24</v>
      </c>
      <c r="D96" s="148">
        <v>1.2469399999999999</v>
      </c>
      <c r="E96" s="148">
        <v>1.2469399999999999</v>
      </c>
      <c r="F96" s="147">
        <v>1</v>
      </c>
      <c r="G96" s="148">
        <f t="shared" si="2"/>
        <v>1.2469399999999999</v>
      </c>
      <c r="H96" s="147">
        <v>1.75</v>
      </c>
      <c r="I96" s="148">
        <f t="shared" si="3"/>
        <v>2.18215</v>
      </c>
      <c r="J96" s="149" t="s">
        <v>1268</v>
      </c>
      <c r="K96" s="146" t="s">
        <v>1270</v>
      </c>
      <c r="BUR96" s="124"/>
      <c r="BUS96" s="124"/>
      <c r="BUT96" s="124"/>
      <c r="BUU96" s="124"/>
      <c r="BUV96" s="124"/>
      <c r="BUW96" s="124"/>
      <c r="BUX96" s="124"/>
      <c r="BUY96" s="124"/>
      <c r="BUZ96" s="124"/>
      <c r="BVA96" s="124"/>
      <c r="BVB96" s="124"/>
      <c r="BVC96" s="124"/>
      <c r="BVD96" s="124"/>
      <c r="BVE96" s="124"/>
      <c r="BVF96" s="124"/>
    </row>
    <row r="97" spans="1:11 1916:1930" s="123" customFormat="1" x14ac:dyDescent="0.2">
      <c r="A97" s="150" t="s">
        <v>363</v>
      </c>
      <c r="B97" s="150" t="s">
        <v>1414</v>
      </c>
      <c r="C97" s="151">
        <v>10.46</v>
      </c>
      <c r="D97" s="152">
        <v>2.49926</v>
      </c>
      <c r="E97" s="152">
        <v>2.49926</v>
      </c>
      <c r="F97" s="151">
        <v>1</v>
      </c>
      <c r="G97" s="152">
        <f t="shared" si="2"/>
        <v>2.49926</v>
      </c>
      <c r="H97" s="151">
        <v>1.75</v>
      </c>
      <c r="I97" s="152">
        <f t="shared" si="3"/>
        <v>4.37371</v>
      </c>
      <c r="J97" s="153" t="s">
        <v>1268</v>
      </c>
      <c r="K97" s="150" t="s">
        <v>1270</v>
      </c>
      <c r="BUR97" s="124"/>
      <c r="BUS97" s="124"/>
      <c r="BUT97" s="124"/>
      <c r="BUU97" s="124"/>
      <c r="BUV97" s="124"/>
      <c r="BUW97" s="124"/>
      <c r="BUX97" s="124"/>
      <c r="BUY97" s="124"/>
      <c r="BUZ97" s="124"/>
      <c r="BVA97" s="124"/>
      <c r="BVB97" s="124"/>
      <c r="BVC97" s="124"/>
      <c r="BVD97" s="124"/>
      <c r="BVE97" s="124"/>
      <c r="BVF97" s="124"/>
    </row>
    <row r="98" spans="1:11 1916:1930" s="123" customFormat="1" x14ac:dyDescent="0.2">
      <c r="A98" s="142" t="s">
        <v>364</v>
      </c>
      <c r="B98" s="142" t="s">
        <v>1415</v>
      </c>
      <c r="C98" s="143">
        <v>1.72</v>
      </c>
      <c r="D98" s="144">
        <v>0.65659999999999996</v>
      </c>
      <c r="E98" s="144">
        <v>0.65659999999999996</v>
      </c>
      <c r="F98" s="143">
        <v>1</v>
      </c>
      <c r="G98" s="144">
        <f t="shared" si="2"/>
        <v>0.65659999999999996</v>
      </c>
      <c r="H98" s="143">
        <v>1.75</v>
      </c>
      <c r="I98" s="144">
        <f t="shared" si="3"/>
        <v>1.1490499999999999</v>
      </c>
      <c r="J98" s="145" t="s">
        <v>1268</v>
      </c>
      <c r="K98" s="142" t="s">
        <v>1270</v>
      </c>
      <c r="BUR98" s="124"/>
      <c r="BUS98" s="124"/>
      <c r="BUT98" s="124"/>
      <c r="BUU98" s="124"/>
      <c r="BUV98" s="124"/>
      <c r="BUW98" s="124"/>
      <c r="BUX98" s="124"/>
      <c r="BUY98" s="124"/>
      <c r="BUZ98" s="124"/>
      <c r="BVA98" s="124"/>
      <c r="BVB98" s="124"/>
      <c r="BVC98" s="124"/>
      <c r="BVD98" s="124"/>
      <c r="BVE98" s="124"/>
      <c r="BVF98" s="124"/>
    </row>
    <row r="99" spans="1:11 1916:1930" s="123" customFormat="1" x14ac:dyDescent="0.2">
      <c r="A99" s="146" t="s">
        <v>365</v>
      </c>
      <c r="B99" s="146" t="s">
        <v>1415</v>
      </c>
      <c r="C99" s="147">
        <v>2.59</v>
      </c>
      <c r="D99" s="148">
        <v>0.77739000000000003</v>
      </c>
      <c r="E99" s="148">
        <v>0.77739000000000003</v>
      </c>
      <c r="F99" s="147">
        <v>1</v>
      </c>
      <c r="G99" s="148">
        <f t="shared" si="2"/>
        <v>0.77739000000000003</v>
      </c>
      <c r="H99" s="147">
        <v>1.75</v>
      </c>
      <c r="I99" s="148">
        <f t="shared" si="3"/>
        <v>1.36043</v>
      </c>
      <c r="J99" s="149" t="s">
        <v>1268</v>
      </c>
      <c r="K99" s="146" t="s">
        <v>1270</v>
      </c>
      <c r="BUR99" s="124"/>
      <c r="BUS99" s="124"/>
      <c r="BUT99" s="124"/>
      <c r="BUU99" s="124"/>
      <c r="BUV99" s="124"/>
      <c r="BUW99" s="124"/>
      <c r="BUX99" s="124"/>
      <c r="BUY99" s="124"/>
      <c r="BUZ99" s="124"/>
      <c r="BVA99" s="124"/>
      <c r="BVB99" s="124"/>
      <c r="BVC99" s="124"/>
      <c r="BVD99" s="124"/>
      <c r="BVE99" s="124"/>
      <c r="BVF99" s="124"/>
    </row>
    <row r="100" spans="1:11 1916:1930" s="123" customFormat="1" x14ac:dyDescent="0.2">
      <c r="A100" s="146" t="s">
        <v>366</v>
      </c>
      <c r="B100" s="146" t="s">
        <v>1415</v>
      </c>
      <c r="C100" s="147">
        <v>3.71</v>
      </c>
      <c r="D100" s="148">
        <v>1.0539499999999999</v>
      </c>
      <c r="E100" s="148">
        <v>1.0539499999999999</v>
      </c>
      <c r="F100" s="147">
        <v>1</v>
      </c>
      <c r="G100" s="148">
        <f t="shared" si="2"/>
        <v>1.0539499999999999</v>
      </c>
      <c r="H100" s="147">
        <v>1.75</v>
      </c>
      <c r="I100" s="148">
        <f t="shared" si="3"/>
        <v>1.8444100000000001</v>
      </c>
      <c r="J100" s="149" t="s">
        <v>1268</v>
      </c>
      <c r="K100" s="146" t="s">
        <v>1270</v>
      </c>
      <c r="BUR100" s="124"/>
      <c r="BUS100" s="124"/>
      <c r="BUT100" s="124"/>
      <c r="BUU100" s="124"/>
      <c r="BUV100" s="124"/>
      <c r="BUW100" s="124"/>
      <c r="BUX100" s="124"/>
      <c r="BUY100" s="124"/>
      <c r="BUZ100" s="124"/>
      <c r="BVA100" s="124"/>
      <c r="BVB100" s="124"/>
      <c r="BVC100" s="124"/>
      <c r="BVD100" s="124"/>
      <c r="BVE100" s="124"/>
      <c r="BVF100" s="124"/>
    </row>
    <row r="101" spans="1:11 1916:1930" s="123" customFormat="1" x14ac:dyDescent="0.2">
      <c r="A101" s="150" t="s">
        <v>367</v>
      </c>
      <c r="B101" s="150" t="s">
        <v>1415</v>
      </c>
      <c r="C101" s="151">
        <v>18</v>
      </c>
      <c r="D101" s="152">
        <v>2.5876700000000001</v>
      </c>
      <c r="E101" s="152">
        <v>2.5876700000000001</v>
      </c>
      <c r="F101" s="151">
        <v>1</v>
      </c>
      <c r="G101" s="152">
        <f t="shared" si="2"/>
        <v>2.5876700000000001</v>
      </c>
      <c r="H101" s="151">
        <v>1.75</v>
      </c>
      <c r="I101" s="152">
        <f t="shared" si="3"/>
        <v>4.5284199999999997</v>
      </c>
      <c r="J101" s="153" t="s">
        <v>1268</v>
      </c>
      <c r="K101" s="150" t="s">
        <v>1270</v>
      </c>
      <c r="BUR101" s="124"/>
      <c r="BUS101" s="124"/>
      <c r="BUT101" s="124"/>
      <c r="BUU101" s="124"/>
      <c r="BUV101" s="124"/>
      <c r="BUW101" s="124"/>
      <c r="BUX101" s="124"/>
      <c r="BUY101" s="124"/>
      <c r="BUZ101" s="124"/>
      <c r="BVA101" s="124"/>
      <c r="BVB101" s="124"/>
      <c r="BVC101" s="124"/>
      <c r="BVD101" s="124"/>
      <c r="BVE101" s="124"/>
      <c r="BVF101" s="124"/>
    </row>
    <row r="102" spans="1:11 1916:1930" s="123" customFormat="1" x14ac:dyDescent="0.2">
      <c r="A102" s="142" t="s">
        <v>368</v>
      </c>
      <c r="B102" s="142" t="s">
        <v>1332</v>
      </c>
      <c r="C102" s="143">
        <v>1.68</v>
      </c>
      <c r="D102" s="144">
        <v>0.59569000000000005</v>
      </c>
      <c r="E102" s="144">
        <v>0.59569000000000005</v>
      </c>
      <c r="F102" s="143">
        <v>1</v>
      </c>
      <c r="G102" s="144">
        <f t="shared" si="2"/>
        <v>0.59569000000000005</v>
      </c>
      <c r="H102" s="143">
        <v>1.75</v>
      </c>
      <c r="I102" s="144">
        <f t="shared" si="3"/>
        <v>1.0424599999999999</v>
      </c>
      <c r="J102" s="145" t="s">
        <v>1268</v>
      </c>
      <c r="K102" s="142" t="s">
        <v>1270</v>
      </c>
      <c r="BUR102" s="124"/>
      <c r="BUS102" s="124"/>
      <c r="BUT102" s="124"/>
      <c r="BUU102" s="124"/>
      <c r="BUV102" s="124"/>
      <c r="BUW102" s="124"/>
      <c r="BUX102" s="124"/>
      <c r="BUY102" s="124"/>
      <c r="BUZ102" s="124"/>
      <c r="BVA102" s="124"/>
      <c r="BVB102" s="124"/>
      <c r="BVC102" s="124"/>
      <c r="BVD102" s="124"/>
      <c r="BVE102" s="124"/>
      <c r="BVF102" s="124"/>
    </row>
    <row r="103" spans="1:11 1916:1930" s="123" customFormat="1" x14ac:dyDescent="0.2">
      <c r="A103" s="146" t="s">
        <v>369</v>
      </c>
      <c r="B103" s="146" t="s">
        <v>1332</v>
      </c>
      <c r="C103" s="147">
        <v>2.1800000000000002</v>
      </c>
      <c r="D103" s="148">
        <v>0.66035999999999995</v>
      </c>
      <c r="E103" s="148">
        <v>0.66035999999999995</v>
      </c>
      <c r="F103" s="147">
        <v>1</v>
      </c>
      <c r="G103" s="148">
        <f t="shared" si="2"/>
        <v>0.66035999999999995</v>
      </c>
      <c r="H103" s="147">
        <v>1.75</v>
      </c>
      <c r="I103" s="148">
        <f t="shared" si="3"/>
        <v>1.1556299999999999</v>
      </c>
      <c r="J103" s="149" t="s">
        <v>1268</v>
      </c>
      <c r="K103" s="146" t="s">
        <v>1270</v>
      </c>
      <c r="BUR103" s="124"/>
      <c r="BUS103" s="124"/>
      <c r="BUT103" s="124"/>
      <c r="BUU103" s="124"/>
      <c r="BUV103" s="124"/>
      <c r="BUW103" s="124"/>
      <c r="BUX103" s="124"/>
      <c r="BUY103" s="124"/>
      <c r="BUZ103" s="124"/>
      <c r="BVA103" s="124"/>
      <c r="BVB103" s="124"/>
      <c r="BVC103" s="124"/>
      <c r="BVD103" s="124"/>
      <c r="BVE103" s="124"/>
      <c r="BVF103" s="124"/>
    </row>
    <row r="104" spans="1:11 1916:1930" s="123" customFormat="1" x14ac:dyDescent="0.2">
      <c r="A104" s="146" t="s">
        <v>370</v>
      </c>
      <c r="B104" s="146" t="s">
        <v>1332</v>
      </c>
      <c r="C104" s="147">
        <v>3.29</v>
      </c>
      <c r="D104" s="148">
        <v>0.82979000000000003</v>
      </c>
      <c r="E104" s="148">
        <v>0.82979000000000003</v>
      </c>
      <c r="F104" s="147">
        <v>1</v>
      </c>
      <c r="G104" s="148">
        <f t="shared" si="2"/>
        <v>0.82979000000000003</v>
      </c>
      <c r="H104" s="147">
        <v>1.75</v>
      </c>
      <c r="I104" s="148">
        <f t="shared" si="3"/>
        <v>1.4521299999999999</v>
      </c>
      <c r="J104" s="149" t="s">
        <v>1268</v>
      </c>
      <c r="K104" s="146" t="s">
        <v>1270</v>
      </c>
      <c r="BUR104" s="124"/>
      <c r="BUS104" s="124"/>
      <c r="BUT104" s="124"/>
      <c r="BUU104" s="124"/>
      <c r="BUV104" s="124"/>
      <c r="BUW104" s="124"/>
      <c r="BUX104" s="124"/>
      <c r="BUY104" s="124"/>
      <c r="BUZ104" s="124"/>
      <c r="BVA104" s="124"/>
      <c r="BVB104" s="124"/>
      <c r="BVC104" s="124"/>
      <c r="BVD104" s="124"/>
      <c r="BVE104" s="124"/>
      <c r="BVF104" s="124"/>
    </row>
    <row r="105" spans="1:11 1916:1930" s="123" customFormat="1" x14ac:dyDescent="0.2">
      <c r="A105" s="150" t="s">
        <v>371</v>
      </c>
      <c r="B105" s="150" t="s">
        <v>1332</v>
      </c>
      <c r="C105" s="151">
        <v>7.26</v>
      </c>
      <c r="D105" s="152">
        <v>1.4795499999999999</v>
      </c>
      <c r="E105" s="152">
        <v>1.4795499999999999</v>
      </c>
      <c r="F105" s="151">
        <v>1</v>
      </c>
      <c r="G105" s="152">
        <f t="shared" si="2"/>
        <v>1.4795499999999999</v>
      </c>
      <c r="H105" s="151">
        <v>1.75</v>
      </c>
      <c r="I105" s="152">
        <f t="shared" si="3"/>
        <v>2.58921</v>
      </c>
      <c r="J105" s="153" t="s">
        <v>1268</v>
      </c>
      <c r="K105" s="150" t="s">
        <v>1270</v>
      </c>
      <c r="BUR105" s="124"/>
      <c r="BUS105" s="124"/>
      <c r="BUT105" s="124"/>
      <c r="BUU105" s="124"/>
      <c r="BUV105" s="124"/>
      <c r="BUW105" s="124"/>
      <c r="BUX105" s="124"/>
      <c r="BUY105" s="124"/>
      <c r="BUZ105" s="124"/>
      <c r="BVA105" s="124"/>
      <c r="BVB105" s="124"/>
      <c r="BVC105" s="124"/>
      <c r="BVD105" s="124"/>
      <c r="BVE105" s="124"/>
      <c r="BVF105" s="124"/>
    </row>
    <row r="106" spans="1:11 1916:1930" s="123" customFormat="1" x14ac:dyDescent="0.2">
      <c r="A106" s="142" t="s">
        <v>372</v>
      </c>
      <c r="B106" s="142" t="s">
        <v>1416</v>
      </c>
      <c r="C106" s="143">
        <v>2.5499999999999998</v>
      </c>
      <c r="D106" s="144">
        <v>0.54281999999999997</v>
      </c>
      <c r="E106" s="144">
        <v>0.54281999999999997</v>
      </c>
      <c r="F106" s="143">
        <v>1</v>
      </c>
      <c r="G106" s="144">
        <f t="shared" si="2"/>
        <v>0.54281999999999997</v>
      </c>
      <c r="H106" s="143">
        <v>1.75</v>
      </c>
      <c r="I106" s="144">
        <f t="shared" si="3"/>
        <v>0.94994000000000001</v>
      </c>
      <c r="J106" s="145" t="s">
        <v>1268</v>
      </c>
      <c r="K106" s="142" t="s">
        <v>1270</v>
      </c>
      <c r="BUR106" s="124"/>
      <c r="BUS106" s="124"/>
      <c r="BUT106" s="124"/>
      <c r="BUU106" s="124"/>
      <c r="BUV106" s="124"/>
      <c r="BUW106" s="124"/>
      <c r="BUX106" s="124"/>
      <c r="BUY106" s="124"/>
      <c r="BUZ106" s="124"/>
      <c r="BVA106" s="124"/>
      <c r="BVB106" s="124"/>
      <c r="BVC106" s="124"/>
      <c r="BVD106" s="124"/>
      <c r="BVE106" s="124"/>
      <c r="BVF106" s="124"/>
    </row>
    <row r="107" spans="1:11 1916:1930" s="123" customFormat="1" x14ac:dyDescent="0.2">
      <c r="A107" s="146" t="s">
        <v>373</v>
      </c>
      <c r="B107" s="146" t="s">
        <v>1416</v>
      </c>
      <c r="C107" s="147">
        <v>3.44</v>
      </c>
      <c r="D107" s="148">
        <v>0.64176999999999995</v>
      </c>
      <c r="E107" s="148">
        <v>0.64176999999999995</v>
      </c>
      <c r="F107" s="147">
        <v>1</v>
      </c>
      <c r="G107" s="148">
        <f t="shared" si="2"/>
        <v>0.64176999999999995</v>
      </c>
      <c r="H107" s="147">
        <v>1.75</v>
      </c>
      <c r="I107" s="148">
        <f t="shared" si="3"/>
        <v>1.1231</v>
      </c>
      <c r="J107" s="149" t="s">
        <v>1268</v>
      </c>
      <c r="K107" s="146" t="s">
        <v>1270</v>
      </c>
      <c r="BUR107" s="124"/>
      <c r="BUS107" s="124"/>
      <c r="BUT107" s="124"/>
      <c r="BUU107" s="124"/>
      <c r="BUV107" s="124"/>
      <c r="BUW107" s="124"/>
      <c r="BUX107" s="124"/>
      <c r="BUY107" s="124"/>
      <c r="BUZ107" s="124"/>
      <c r="BVA107" s="124"/>
      <c r="BVB107" s="124"/>
      <c r="BVC107" s="124"/>
      <c r="BVD107" s="124"/>
      <c r="BVE107" s="124"/>
      <c r="BVF107" s="124"/>
    </row>
    <row r="108" spans="1:11 1916:1930" s="123" customFormat="1" x14ac:dyDescent="0.2">
      <c r="A108" s="146" t="s">
        <v>374</v>
      </c>
      <c r="B108" s="146" t="s">
        <v>1416</v>
      </c>
      <c r="C108" s="147">
        <v>4.87</v>
      </c>
      <c r="D108" s="148">
        <v>0.88280000000000003</v>
      </c>
      <c r="E108" s="148">
        <v>0.88280000000000003</v>
      </c>
      <c r="F108" s="147">
        <v>1</v>
      </c>
      <c r="G108" s="148">
        <f t="shared" si="2"/>
        <v>0.88280000000000003</v>
      </c>
      <c r="H108" s="147">
        <v>1.75</v>
      </c>
      <c r="I108" s="148">
        <f t="shared" si="3"/>
        <v>1.5448999999999999</v>
      </c>
      <c r="J108" s="149" t="s">
        <v>1268</v>
      </c>
      <c r="K108" s="146" t="s">
        <v>1270</v>
      </c>
      <c r="BUR108" s="124"/>
      <c r="BUS108" s="124"/>
      <c r="BUT108" s="124"/>
      <c r="BUU108" s="124"/>
      <c r="BUV108" s="124"/>
      <c r="BUW108" s="124"/>
      <c r="BUX108" s="124"/>
      <c r="BUY108" s="124"/>
      <c r="BUZ108" s="124"/>
      <c r="BVA108" s="124"/>
      <c r="BVB108" s="124"/>
      <c r="BVC108" s="124"/>
      <c r="BVD108" s="124"/>
      <c r="BVE108" s="124"/>
      <c r="BVF108" s="124"/>
    </row>
    <row r="109" spans="1:11 1916:1930" s="123" customFormat="1" x14ac:dyDescent="0.2">
      <c r="A109" s="150" t="s">
        <v>375</v>
      </c>
      <c r="B109" s="150" t="s">
        <v>1416</v>
      </c>
      <c r="C109" s="151">
        <v>15.53</v>
      </c>
      <c r="D109" s="152">
        <v>2.1642299999999999</v>
      </c>
      <c r="E109" s="152">
        <v>2.1642299999999999</v>
      </c>
      <c r="F109" s="151">
        <v>1</v>
      </c>
      <c r="G109" s="152">
        <f t="shared" si="2"/>
        <v>2.1642299999999999</v>
      </c>
      <c r="H109" s="151">
        <v>1.75</v>
      </c>
      <c r="I109" s="152">
        <f t="shared" si="3"/>
        <v>3.7873999999999999</v>
      </c>
      <c r="J109" s="153" t="s">
        <v>1268</v>
      </c>
      <c r="K109" s="150" t="s">
        <v>1270</v>
      </c>
      <c r="BUR109" s="124"/>
      <c r="BUS109" s="124"/>
      <c r="BUT109" s="124"/>
      <c r="BUU109" s="124"/>
      <c r="BUV109" s="124"/>
      <c r="BUW109" s="124"/>
      <c r="BUX109" s="124"/>
      <c r="BUY109" s="124"/>
      <c r="BUZ109" s="124"/>
      <c r="BVA109" s="124"/>
      <c r="BVB109" s="124"/>
      <c r="BVC109" s="124"/>
      <c r="BVD109" s="124"/>
      <c r="BVE109" s="124"/>
      <c r="BVF109" s="124"/>
    </row>
    <row r="110" spans="1:11 1916:1930" s="123" customFormat="1" x14ac:dyDescent="0.2">
      <c r="A110" s="142" t="s">
        <v>376</v>
      </c>
      <c r="B110" s="142" t="s">
        <v>1417</v>
      </c>
      <c r="C110" s="143">
        <v>4.6500000000000004</v>
      </c>
      <c r="D110" s="144">
        <v>0.93650999999999995</v>
      </c>
      <c r="E110" s="144">
        <v>0.93650999999999995</v>
      </c>
      <c r="F110" s="143">
        <v>1</v>
      </c>
      <c r="G110" s="144">
        <f t="shared" si="2"/>
        <v>0.93650999999999995</v>
      </c>
      <c r="H110" s="143">
        <v>1.75</v>
      </c>
      <c r="I110" s="144">
        <f t="shared" si="3"/>
        <v>1.63889</v>
      </c>
      <c r="J110" s="145" t="s">
        <v>1268</v>
      </c>
      <c r="K110" s="142" t="s">
        <v>1270</v>
      </c>
      <c r="BUR110" s="124"/>
      <c r="BUS110" s="124"/>
      <c r="BUT110" s="124"/>
      <c r="BUU110" s="124"/>
      <c r="BUV110" s="124"/>
      <c r="BUW110" s="124"/>
      <c r="BUX110" s="124"/>
      <c r="BUY110" s="124"/>
      <c r="BUZ110" s="124"/>
      <c r="BVA110" s="124"/>
      <c r="BVB110" s="124"/>
      <c r="BVC110" s="124"/>
      <c r="BVD110" s="124"/>
      <c r="BVE110" s="124"/>
      <c r="BVF110" s="124"/>
    </row>
    <row r="111" spans="1:11 1916:1930" s="123" customFormat="1" x14ac:dyDescent="0.2">
      <c r="A111" s="146" t="s">
        <v>377</v>
      </c>
      <c r="B111" s="146" t="s">
        <v>1417</v>
      </c>
      <c r="C111" s="147">
        <v>6.29</v>
      </c>
      <c r="D111" s="148">
        <v>1.7608900000000001</v>
      </c>
      <c r="E111" s="148">
        <v>1.7608900000000001</v>
      </c>
      <c r="F111" s="147">
        <v>1</v>
      </c>
      <c r="G111" s="148">
        <f t="shared" si="2"/>
        <v>1.7608900000000001</v>
      </c>
      <c r="H111" s="147">
        <v>1.75</v>
      </c>
      <c r="I111" s="148">
        <f t="shared" si="3"/>
        <v>3.0815600000000001</v>
      </c>
      <c r="J111" s="149" t="s">
        <v>1268</v>
      </c>
      <c r="K111" s="146" t="s">
        <v>1270</v>
      </c>
      <c r="BUR111" s="124"/>
      <c r="BUS111" s="124"/>
      <c r="BUT111" s="124"/>
      <c r="BUU111" s="124"/>
      <c r="BUV111" s="124"/>
      <c r="BUW111" s="124"/>
      <c r="BUX111" s="124"/>
      <c r="BUY111" s="124"/>
      <c r="BUZ111" s="124"/>
      <c r="BVA111" s="124"/>
      <c r="BVB111" s="124"/>
      <c r="BVC111" s="124"/>
      <c r="BVD111" s="124"/>
      <c r="BVE111" s="124"/>
      <c r="BVF111" s="124"/>
    </row>
    <row r="112" spans="1:11 1916:1930" s="123" customFormat="1" x14ac:dyDescent="0.2">
      <c r="A112" s="146" t="s">
        <v>378</v>
      </c>
      <c r="B112" s="146" t="s">
        <v>1417</v>
      </c>
      <c r="C112" s="147">
        <v>9.65</v>
      </c>
      <c r="D112" s="148">
        <v>2.25014</v>
      </c>
      <c r="E112" s="148">
        <v>2.25014</v>
      </c>
      <c r="F112" s="147">
        <v>1</v>
      </c>
      <c r="G112" s="148">
        <f t="shared" si="2"/>
        <v>2.25014</v>
      </c>
      <c r="H112" s="147">
        <v>1.75</v>
      </c>
      <c r="I112" s="148">
        <f t="shared" si="3"/>
        <v>3.9377499999999999</v>
      </c>
      <c r="J112" s="149" t="s">
        <v>1268</v>
      </c>
      <c r="K112" s="146" t="s">
        <v>1270</v>
      </c>
      <c r="BUR112" s="124"/>
      <c r="BUS112" s="124"/>
      <c r="BUT112" s="124"/>
      <c r="BUU112" s="124"/>
      <c r="BUV112" s="124"/>
      <c r="BUW112" s="124"/>
      <c r="BUX112" s="124"/>
      <c r="BUY112" s="124"/>
      <c r="BUZ112" s="124"/>
      <c r="BVA112" s="124"/>
      <c r="BVB112" s="124"/>
      <c r="BVC112" s="124"/>
      <c r="BVD112" s="124"/>
      <c r="BVE112" s="124"/>
      <c r="BVF112" s="124"/>
    </row>
    <row r="113" spans="1:11 1916:1930" s="123" customFormat="1" x14ac:dyDescent="0.2">
      <c r="A113" s="150" t="s">
        <v>379</v>
      </c>
      <c r="B113" s="150" t="s">
        <v>1417</v>
      </c>
      <c r="C113" s="151">
        <v>14.44</v>
      </c>
      <c r="D113" s="152">
        <v>4.0382300000000004</v>
      </c>
      <c r="E113" s="152">
        <v>4.0382300000000004</v>
      </c>
      <c r="F113" s="151">
        <v>1</v>
      </c>
      <c r="G113" s="152">
        <f t="shared" si="2"/>
        <v>4.0382300000000004</v>
      </c>
      <c r="H113" s="151">
        <v>1.75</v>
      </c>
      <c r="I113" s="152">
        <f t="shared" si="3"/>
        <v>7.0669000000000004</v>
      </c>
      <c r="J113" s="153" t="s">
        <v>1268</v>
      </c>
      <c r="K113" s="150" t="s">
        <v>1270</v>
      </c>
      <c r="BUR113" s="124"/>
      <c r="BUS113" s="124"/>
      <c r="BUT113" s="124"/>
      <c r="BUU113" s="124"/>
      <c r="BUV113" s="124"/>
      <c r="BUW113" s="124"/>
      <c r="BUX113" s="124"/>
      <c r="BUY113" s="124"/>
      <c r="BUZ113" s="124"/>
      <c r="BVA113" s="124"/>
      <c r="BVB113" s="124"/>
      <c r="BVC113" s="124"/>
      <c r="BVD113" s="124"/>
      <c r="BVE113" s="124"/>
      <c r="BVF113" s="124"/>
    </row>
    <row r="114" spans="1:11 1916:1930" s="123" customFormat="1" x14ac:dyDescent="0.2">
      <c r="A114" s="142" t="s">
        <v>380</v>
      </c>
      <c r="B114" s="142" t="s">
        <v>1418</v>
      </c>
      <c r="C114" s="143">
        <v>2.96</v>
      </c>
      <c r="D114" s="144">
        <v>0.59540999999999999</v>
      </c>
      <c r="E114" s="144">
        <v>0.59540999999999999</v>
      </c>
      <c r="F114" s="143">
        <v>1</v>
      </c>
      <c r="G114" s="144">
        <f t="shared" si="2"/>
        <v>0.59540999999999999</v>
      </c>
      <c r="H114" s="143">
        <v>1.75</v>
      </c>
      <c r="I114" s="144">
        <f t="shared" si="3"/>
        <v>1.0419700000000001</v>
      </c>
      <c r="J114" s="145" t="s">
        <v>1268</v>
      </c>
      <c r="K114" s="142" t="s">
        <v>1270</v>
      </c>
      <c r="BUR114" s="124"/>
      <c r="BUS114" s="124"/>
      <c r="BUT114" s="124"/>
      <c r="BUU114" s="124"/>
      <c r="BUV114" s="124"/>
      <c r="BUW114" s="124"/>
      <c r="BUX114" s="124"/>
      <c r="BUY114" s="124"/>
      <c r="BUZ114" s="124"/>
      <c r="BVA114" s="124"/>
      <c r="BVB114" s="124"/>
      <c r="BVC114" s="124"/>
      <c r="BVD114" s="124"/>
      <c r="BVE114" s="124"/>
      <c r="BVF114" s="124"/>
    </row>
    <row r="115" spans="1:11 1916:1930" s="123" customFormat="1" x14ac:dyDescent="0.2">
      <c r="A115" s="146" t="s">
        <v>381</v>
      </c>
      <c r="B115" s="146" t="s">
        <v>1418</v>
      </c>
      <c r="C115" s="147">
        <v>5</v>
      </c>
      <c r="D115" s="148">
        <v>1.0509299999999999</v>
      </c>
      <c r="E115" s="148">
        <v>1.0509299999999999</v>
      </c>
      <c r="F115" s="147">
        <v>1</v>
      </c>
      <c r="G115" s="148">
        <f t="shared" si="2"/>
        <v>1.0509299999999999</v>
      </c>
      <c r="H115" s="147">
        <v>1.75</v>
      </c>
      <c r="I115" s="148">
        <f t="shared" si="3"/>
        <v>1.8391299999999999</v>
      </c>
      <c r="J115" s="149" t="s">
        <v>1268</v>
      </c>
      <c r="K115" s="146" t="s">
        <v>1270</v>
      </c>
      <c r="BUR115" s="124"/>
      <c r="BUS115" s="124"/>
      <c r="BUT115" s="124"/>
      <c r="BUU115" s="124"/>
      <c r="BUV115" s="124"/>
      <c r="BUW115" s="124"/>
      <c r="BUX115" s="124"/>
      <c r="BUY115" s="124"/>
      <c r="BUZ115" s="124"/>
      <c r="BVA115" s="124"/>
      <c r="BVB115" s="124"/>
      <c r="BVC115" s="124"/>
      <c r="BVD115" s="124"/>
      <c r="BVE115" s="124"/>
      <c r="BVF115" s="124"/>
    </row>
    <row r="116" spans="1:11 1916:1930" s="123" customFormat="1" x14ac:dyDescent="0.2">
      <c r="A116" s="146" t="s">
        <v>382</v>
      </c>
      <c r="B116" s="146" t="s">
        <v>1418</v>
      </c>
      <c r="C116" s="147">
        <v>7.95</v>
      </c>
      <c r="D116" s="148">
        <v>1.7303200000000001</v>
      </c>
      <c r="E116" s="148">
        <v>1.7303200000000001</v>
      </c>
      <c r="F116" s="147">
        <v>1</v>
      </c>
      <c r="G116" s="148">
        <f t="shared" si="2"/>
        <v>1.7303200000000001</v>
      </c>
      <c r="H116" s="147">
        <v>1.75</v>
      </c>
      <c r="I116" s="148">
        <f t="shared" si="3"/>
        <v>3.02806</v>
      </c>
      <c r="J116" s="149" t="s">
        <v>1268</v>
      </c>
      <c r="K116" s="146" t="s">
        <v>1270</v>
      </c>
      <c r="BUR116" s="124"/>
      <c r="BUS116" s="124"/>
      <c r="BUT116" s="124"/>
      <c r="BUU116" s="124"/>
      <c r="BUV116" s="124"/>
      <c r="BUW116" s="124"/>
      <c r="BUX116" s="124"/>
      <c r="BUY116" s="124"/>
      <c r="BUZ116" s="124"/>
      <c r="BVA116" s="124"/>
      <c r="BVB116" s="124"/>
      <c r="BVC116" s="124"/>
      <c r="BVD116" s="124"/>
      <c r="BVE116" s="124"/>
      <c r="BVF116" s="124"/>
    </row>
    <row r="117" spans="1:11 1916:1930" s="123" customFormat="1" x14ac:dyDescent="0.2">
      <c r="A117" s="150" t="s">
        <v>383</v>
      </c>
      <c r="B117" s="150" t="s">
        <v>1418</v>
      </c>
      <c r="C117" s="151">
        <v>15.28</v>
      </c>
      <c r="D117" s="152">
        <v>3.5723600000000002</v>
      </c>
      <c r="E117" s="152">
        <v>3.5723600000000002</v>
      </c>
      <c r="F117" s="151">
        <v>1</v>
      </c>
      <c r="G117" s="152">
        <f t="shared" si="2"/>
        <v>3.5723600000000002</v>
      </c>
      <c r="H117" s="151">
        <v>1.75</v>
      </c>
      <c r="I117" s="152">
        <f t="shared" si="3"/>
        <v>6.2516299999999996</v>
      </c>
      <c r="J117" s="153" t="s">
        <v>1268</v>
      </c>
      <c r="K117" s="150" t="s">
        <v>1270</v>
      </c>
      <c r="BUR117" s="124"/>
      <c r="BUS117" s="124"/>
      <c r="BUT117" s="124"/>
      <c r="BUU117" s="124"/>
      <c r="BUV117" s="124"/>
      <c r="BUW117" s="124"/>
      <c r="BUX117" s="124"/>
      <c r="BUY117" s="124"/>
      <c r="BUZ117" s="124"/>
      <c r="BVA117" s="124"/>
      <c r="BVB117" s="124"/>
      <c r="BVC117" s="124"/>
      <c r="BVD117" s="124"/>
      <c r="BVE117" s="124"/>
      <c r="BVF117" s="124"/>
    </row>
    <row r="118" spans="1:11 1916:1930" s="123" customFormat="1" x14ac:dyDescent="0.2">
      <c r="A118" s="142" t="s">
        <v>384</v>
      </c>
      <c r="B118" s="142" t="s">
        <v>1333</v>
      </c>
      <c r="C118" s="143">
        <v>2.6</v>
      </c>
      <c r="D118" s="144">
        <v>0.54064000000000001</v>
      </c>
      <c r="E118" s="144">
        <v>0.54064000000000001</v>
      </c>
      <c r="F118" s="143">
        <v>1</v>
      </c>
      <c r="G118" s="144">
        <f t="shared" si="2"/>
        <v>0.54064000000000001</v>
      </c>
      <c r="H118" s="143">
        <v>1.75</v>
      </c>
      <c r="I118" s="144">
        <f t="shared" si="3"/>
        <v>0.94611999999999996</v>
      </c>
      <c r="J118" s="145" t="s">
        <v>1268</v>
      </c>
      <c r="K118" s="142" t="s">
        <v>1270</v>
      </c>
      <c r="BUR118" s="124"/>
      <c r="BUS118" s="124"/>
      <c r="BUT118" s="124"/>
      <c r="BUU118" s="124"/>
      <c r="BUV118" s="124"/>
      <c r="BUW118" s="124"/>
      <c r="BUX118" s="124"/>
      <c r="BUY118" s="124"/>
      <c r="BUZ118" s="124"/>
      <c r="BVA118" s="124"/>
      <c r="BVB118" s="124"/>
      <c r="BVC118" s="124"/>
      <c r="BVD118" s="124"/>
      <c r="BVE118" s="124"/>
      <c r="BVF118" s="124"/>
    </row>
    <row r="119" spans="1:11 1916:1930" s="123" customFormat="1" x14ac:dyDescent="0.2">
      <c r="A119" s="146" t="s">
        <v>385</v>
      </c>
      <c r="B119" s="146" t="s">
        <v>1333</v>
      </c>
      <c r="C119" s="147">
        <v>3.33</v>
      </c>
      <c r="D119" s="148">
        <v>0.74728000000000006</v>
      </c>
      <c r="E119" s="148">
        <v>0.74728000000000006</v>
      </c>
      <c r="F119" s="147">
        <v>1</v>
      </c>
      <c r="G119" s="148">
        <f t="shared" si="2"/>
        <v>0.74728000000000006</v>
      </c>
      <c r="H119" s="147">
        <v>1.75</v>
      </c>
      <c r="I119" s="148">
        <f t="shared" si="3"/>
        <v>1.3077399999999999</v>
      </c>
      <c r="J119" s="149" t="s">
        <v>1268</v>
      </c>
      <c r="K119" s="146" t="s">
        <v>1270</v>
      </c>
      <c r="BUR119" s="124"/>
      <c r="BUS119" s="124"/>
      <c r="BUT119" s="124"/>
      <c r="BUU119" s="124"/>
      <c r="BUV119" s="124"/>
      <c r="BUW119" s="124"/>
      <c r="BUX119" s="124"/>
      <c r="BUY119" s="124"/>
      <c r="BUZ119" s="124"/>
      <c r="BVA119" s="124"/>
      <c r="BVB119" s="124"/>
      <c r="BVC119" s="124"/>
      <c r="BVD119" s="124"/>
      <c r="BVE119" s="124"/>
      <c r="BVF119" s="124"/>
    </row>
    <row r="120" spans="1:11 1916:1930" s="123" customFormat="1" x14ac:dyDescent="0.2">
      <c r="A120" s="146" t="s">
        <v>386</v>
      </c>
      <c r="B120" s="146" t="s">
        <v>1333</v>
      </c>
      <c r="C120" s="147">
        <v>5.5</v>
      </c>
      <c r="D120" s="148">
        <v>1.24919</v>
      </c>
      <c r="E120" s="148">
        <v>1.24919</v>
      </c>
      <c r="F120" s="147">
        <v>1</v>
      </c>
      <c r="G120" s="148">
        <f t="shared" si="2"/>
        <v>1.24919</v>
      </c>
      <c r="H120" s="147">
        <v>1.75</v>
      </c>
      <c r="I120" s="148">
        <f t="shared" si="3"/>
        <v>2.18608</v>
      </c>
      <c r="J120" s="149" t="s">
        <v>1268</v>
      </c>
      <c r="K120" s="146" t="s">
        <v>1270</v>
      </c>
      <c r="BUR120" s="124"/>
      <c r="BUS120" s="124"/>
      <c r="BUT120" s="124"/>
      <c r="BUU120" s="124"/>
      <c r="BUV120" s="124"/>
      <c r="BUW120" s="124"/>
      <c r="BUX120" s="124"/>
      <c r="BUY120" s="124"/>
      <c r="BUZ120" s="124"/>
      <c r="BVA120" s="124"/>
      <c r="BVB120" s="124"/>
      <c r="BVC120" s="124"/>
      <c r="BVD120" s="124"/>
      <c r="BVE120" s="124"/>
      <c r="BVF120" s="124"/>
    </row>
    <row r="121" spans="1:11 1916:1930" s="123" customFormat="1" x14ac:dyDescent="0.2">
      <c r="A121" s="150" t="s">
        <v>387</v>
      </c>
      <c r="B121" s="150" t="s">
        <v>1333</v>
      </c>
      <c r="C121" s="151">
        <v>6.67</v>
      </c>
      <c r="D121" s="152">
        <v>2.5180099999999999</v>
      </c>
      <c r="E121" s="152">
        <v>2.5180099999999999</v>
      </c>
      <c r="F121" s="151">
        <v>1</v>
      </c>
      <c r="G121" s="152">
        <f t="shared" si="2"/>
        <v>2.5180099999999999</v>
      </c>
      <c r="H121" s="151">
        <v>1.75</v>
      </c>
      <c r="I121" s="152">
        <f t="shared" si="3"/>
        <v>4.4065200000000004</v>
      </c>
      <c r="J121" s="153" t="s">
        <v>1268</v>
      </c>
      <c r="K121" s="150" t="s">
        <v>1270</v>
      </c>
      <c r="BUR121" s="124"/>
      <c r="BUS121" s="124"/>
      <c r="BUT121" s="124"/>
      <c r="BUU121" s="124"/>
      <c r="BUV121" s="124"/>
      <c r="BUW121" s="124"/>
      <c r="BUX121" s="124"/>
      <c r="BUY121" s="124"/>
      <c r="BUZ121" s="124"/>
      <c r="BVA121" s="124"/>
      <c r="BVB121" s="124"/>
      <c r="BVC121" s="124"/>
      <c r="BVD121" s="124"/>
      <c r="BVE121" s="124"/>
      <c r="BVF121" s="124"/>
    </row>
    <row r="122" spans="1:11 1916:1930" s="123" customFormat="1" x14ac:dyDescent="0.2">
      <c r="A122" s="142" t="s">
        <v>388</v>
      </c>
      <c r="B122" s="142" t="s">
        <v>1419</v>
      </c>
      <c r="C122" s="143">
        <v>2.0499999999999998</v>
      </c>
      <c r="D122" s="144">
        <v>0.53439000000000003</v>
      </c>
      <c r="E122" s="144">
        <v>0.53439000000000003</v>
      </c>
      <c r="F122" s="143">
        <v>1</v>
      </c>
      <c r="G122" s="144">
        <f t="shared" si="2"/>
        <v>0.53439000000000003</v>
      </c>
      <c r="H122" s="143">
        <v>1.75</v>
      </c>
      <c r="I122" s="144">
        <f t="shared" si="3"/>
        <v>0.93518000000000001</v>
      </c>
      <c r="J122" s="145" t="s">
        <v>1268</v>
      </c>
      <c r="K122" s="142" t="s">
        <v>1270</v>
      </c>
      <c r="BUR122" s="124"/>
      <c r="BUS122" s="124"/>
      <c r="BUT122" s="124"/>
      <c r="BUU122" s="124"/>
      <c r="BUV122" s="124"/>
      <c r="BUW122" s="124"/>
      <c r="BUX122" s="124"/>
      <c r="BUY122" s="124"/>
      <c r="BUZ122" s="124"/>
      <c r="BVA122" s="124"/>
      <c r="BVB122" s="124"/>
      <c r="BVC122" s="124"/>
      <c r="BVD122" s="124"/>
      <c r="BVE122" s="124"/>
      <c r="BVF122" s="124"/>
    </row>
    <row r="123" spans="1:11 1916:1930" s="123" customFormat="1" x14ac:dyDescent="0.2">
      <c r="A123" s="146" t="s">
        <v>389</v>
      </c>
      <c r="B123" s="146" t="s">
        <v>1419</v>
      </c>
      <c r="C123" s="147">
        <v>2.94</v>
      </c>
      <c r="D123" s="148">
        <v>0.62129999999999996</v>
      </c>
      <c r="E123" s="148">
        <v>0.62129999999999996</v>
      </c>
      <c r="F123" s="147">
        <v>1</v>
      </c>
      <c r="G123" s="148">
        <f t="shared" si="2"/>
        <v>0.62129999999999996</v>
      </c>
      <c r="H123" s="147">
        <v>1.75</v>
      </c>
      <c r="I123" s="148">
        <f t="shared" si="3"/>
        <v>1.08728</v>
      </c>
      <c r="J123" s="149" t="s">
        <v>1268</v>
      </c>
      <c r="K123" s="146" t="s">
        <v>1270</v>
      </c>
      <c r="BUR123" s="124"/>
      <c r="BUS123" s="124"/>
      <c r="BUT123" s="124"/>
      <c r="BUU123" s="124"/>
      <c r="BUV123" s="124"/>
      <c r="BUW123" s="124"/>
      <c r="BUX123" s="124"/>
      <c r="BUY123" s="124"/>
      <c r="BUZ123" s="124"/>
      <c r="BVA123" s="124"/>
      <c r="BVB123" s="124"/>
      <c r="BVC123" s="124"/>
      <c r="BVD123" s="124"/>
      <c r="BVE123" s="124"/>
      <c r="BVF123" s="124"/>
    </row>
    <row r="124" spans="1:11 1916:1930" s="123" customFormat="1" x14ac:dyDescent="0.2">
      <c r="A124" s="146" t="s">
        <v>390</v>
      </c>
      <c r="B124" s="146" t="s">
        <v>1419</v>
      </c>
      <c r="C124" s="147">
        <v>4.8600000000000003</v>
      </c>
      <c r="D124" s="148">
        <v>0.84799999999999998</v>
      </c>
      <c r="E124" s="148">
        <v>0.84799999999999998</v>
      </c>
      <c r="F124" s="147">
        <v>1</v>
      </c>
      <c r="G124" s="148">
        <f t="shared" si="2"/>
        <v>0.84799999999999998</v>
      </c>
      <c r="H124" s="147">
        <v>1.75</v>
      </c>
      <c r="I124" s="148">
        <f t="shared" si="3"/>
        <v>1.484</v>
      </c>
      <c r="J124" s="149" t="s">
        <v>1268</v>
      </c>
      <c r="K124" s="146" t="s">
        <v>1270</v>
      </c>
      <c r="BUR124" s="124"/>
      <c r="BUS124" s="124"/>
      <c r="BUT124" s="124"/>
      <c r="BUU124" s="124"/>
      <c r="BUV124" s="124"/>
      <c r="BUW124" s="124"/>
      <c r="BUX124" s="124"/>
      <c r="BUY124" s="124"/>
      <c r="BUZ124" s="124"/>
      <c r="BVA124" s="124"/>
      <c r="BVB124" s="124"/>
      <c r="BVC124" s="124"/>
      <c r="BVD124" s="124"/>
      <c r="BVE124" s="124"/>
      <c r="BVF124" s="124"/>
    </row>
    <row r="125" spans="1:11 1916:1930" s="123" customFormat="1" x14ac:dyDescent="0.2">
      <c r="A125" s="150" t="s">
        <v>391</v>
      </c>
      <c r="B125" s="150" t="s">
        <v>1419</v>
      </c>
      <c r="C125" s="151">
        <v>10.67</v>
      </c>
      <c r="D125" s="152">
        <v>2.0238200000000002</v>
      </c>
      <c r="E125" s="152">
        <v>2.0238200000000002</v>
      </c>
      <c r="F125" s="151">
        <v>1</v>
      </c>
      <c r="G125" s="152">
        <f t="shared" si="2"/>
        <v>2.0238200000000002</v>
      </c>
      <c r="H125" s="151">
        <v>1.75</v>
      </c>
      <c r="I125" s="152">
        <f t="shared" si="3"/>
        <v>3.54169</v>
      </c>
      <c r="J125" s="153" t="s">
        <v>1268</v>
      </c>
      <c r="K125" s="150" t="s">
        <v>1270</v>
      </c>
      <c r="BUR125" s="124"/>
      <c r="BUS125" s="124"/>
      <c r="BUT125" s="124"/>
      <c r="BUU125" s="124"/>
      <c r="BUV125" s="124"/>
      <c r="BUW125" s="124"/>
      <c r="BUX125" s="124"/>
      <c r="BUY125" s="124"/>
      <c r="BUZ125" s="124"/>
      <c r="BVA125" s="124"/>
      <c r="BVB125" s="124"/>
      <c r="BVC125" s="124"/>
      <c r="BVD125" s="124"/>
      <c r="BVE125" s="124"/>
      <c r="BVF125" s="124"/>
    </row>
    <row r="126" spans="1:11 1916:1930" s="123" customFormat="1" x14ac:dyDescent="0.2">
      <c r="A126" s="142" t="s">
        <v>392</v>
      </c>
      <c r="B126" s="142" t="s">
        <v>1334</v>
      </c>
      <c r="C126" s="143">
        <v>2.2799999999999998</v>
      </c>
      <c r="D126" s="144">
        <v>0.45415</v>
      </c>
      <c r="E126" s="144">
        <v>0.45415</v>
      </c>
      <c r="F126" s="143">
        <v>1</v>
      </c>
      <c r="G126" s="144">
        <f t="shared" si="2"/>
        <v>0.45415</v>
      </c>
      <c r="H126" s="143">
        <v>1.75</v>
      </c>
      <c r="I126" s="144">
        <f t="shared" si="3"/>
        <v>0.79476000000000002</v>
      </c>
      <c r="J126" s="145" t="s">
        <v>1268</v>
      </c>
      <c r="K126" s="142" t="s">
        <v>1270</v>
      </c>
      <c r="BUR126" s="124"/>
      <c r="BUS126" s="124"/>
      <c r="BUT126" s="124"/>
      <c r="BUU126" s="124"/>
      <c r="BUV126" s="124"/>
      <c r="BUW126" s="124"/>
      <c r="BUX126" s="124"/>
      <c r="BUY126" s="124"/>
      <c r="BUZ126" s="124"/>
      <c r="BVA126" s="124"/>
      <c r="BVB126" s="124"/>
      <c r="BVC126" s="124"/>
      <c r="BVD126" s="124"/>
      <c r="BVE126" s="124"/>
      <c r="BVF126" s="124"/>
    </row>
    <row r="127" spans="1:11 1916:1930" s="123" customFormat="1" x14ac:dyDescent="0.2">
      <c r="A127" s="146" t="s">
        <v>393</v>
      </c>
      <c r="B127" s="146" t="s">
        <v>1334</v>
      </c>
      <c r="C127" s="147">
        <v>2.62</v>
      </c>
      <c r="D127" s="148">
        <v>0.56169000000000002</v>
      </c>
      <c r="E127" s="148">
        <v>0.56169000000000002</v>
      </c>
      <c r="F127" s="147">
        <v>1</v>
      </c>
      <c r="G127" s="148">
        <f t="shared" si="2"/>
        <v>0.56169000000000002</v>
      </c>
      <c r="H127" s="147">
        <v>1.75</v>
      </c>
      <c r="I127" s="148">
        <f t="shared" si="3"/>
        <v>0.98295999999999994</v>
      </c>
      <c r="J127" s="149" t="s">
        <v>1268</v>
      </c>
      <c r="K127" s="146" t="s">
        <v>1270</v>
      </c>
      <c r="BUR127" s="124"/>
      <c r="BUS127" s="124"/>
      <c r="BUT127" s="124"/>
      <c r="BUU127" s="124"/>
      <c r="BUV127" s="124"/>
      <c r="BUW127" s="124"/>
      <c r="BUX127" s="124"/>
      <c r="BUY127" s="124"/>
      <c r="BUZ127" s="124"/>
      <c r="BVA127" s="124"/>
      <c r="BVB127" s="124"/>
      <c r="BVC127" s="124"/>
      <c r="BVD127" s="124"/>
      <c r="BVE127" s="124"/>
      <c r="BVF127" s="124"/>
    </row>
    <row r="128" spans="1:11 1916:1930" s="123" customFormat="1" x14ac:dyDescent="0.2">
      <c r="A128" s="146" t="s">
        <v>394</v>
      </c>
      <c r="B128" s="146" t="s">
        <v>1334</v>
      </c>
      <c r="C128" s="147">
        <v>3.89</v>
      </c>
      <c r="D128" s="148">
        <v>0.79581000000000002</v>
      </c>
      <c r="E128" s="148">
        <v>0.79581000000000002</v>
      </c>
      <c r="F128" s="147">
        <v>1</v>
      </c>
      <c r="G128" s="148">
        <f t="shared" si="2"/>
        <v>0.79581000000000002</v>
      </c>
      <c r="H128" s="147">
        <v>1.75</v>
      </c>
      <c r="I128" s="148">
        <f t="shared" si="3"/>
        <v>1.3926700000000001</v>
      </c>
      <c r="J128" s="149" t="s">
        <v>1268</v>
      </c>
      <c r="K128" s="146" t="s">
        <v>1270</v>
      </c>
      <c r="BUR128" s="124"/>
      <c r="BUS128" s="124"/>
      <c r="BUT128" s="124"/>
      <c r="BUU128" s="124"/>
      <c r="BUV128" s="124"/>
      <c r="BUW128" s="124"/>
      <c r="BUX128" s="124"/>
      <c r="BUY128" s="124"/>
      <c r="BUZ128" s="124"/>
      <c r="BVA128" s="124"/>
      <c r="BVB128" s="124"/>
      <c r="BVC128" s="124"/>
      <c r="BVD128" s="124"/>
      <c r="BVE128" s="124"/>
      <c r="BVF128" s="124"/>
    </row>
    <row r="129" spans="1:11 1916:1930" s="123" customFormat="1" x14ac:dyDescent="0.2">
      <c r="A129" s="150" t="s">
        <v>395</v>
      </c>
      <c r="B129" s="150" t="s">
        <v>1334</v>
      </c>
      <c r="C129" s="151">
        <v>8.0299999999999994</v>
      </c>
      <c r="D129" s="152">
        <v>2.0201899999999999</v>
      </c>
      <c r="E129" s="152">
        <v>2.0201899999999999</v>
      </c>
      <c r="F129" s="151">
        <v>1</v>
      </c>
      <c r="G129" s="152">
        <f t="shared" si="2"/>
        <v>2.0201899999999999</v>
      </c>
      <c r="H129" s="151">
        <v>1.75</v>
      </c>
      <c r="I129" s="152">
        <f t="shared" si="3"/>
        <v>3.5353300000000001</v>
      </c>
      <c r="J129" s="153" t="s">
        <v>1268</v>
      </c>
      <c r="K129" s="150" t="s">
        <v>1270</v>
      </c>
      <c r="BUR129" s="124"/>
      <c r="BUS129" s="124"/>
      <c r="BUT129" s="124"/>
      <c r="BUU129" s="124"/>
      <c r="BUV129" s="124"/>
      <c r="BUW129" s="124"/>
      <c r="BUX129" s="124"/>
      <c r="BUY129" s="124"/>
      <c r="BUZ129" s="124"/>
      <c r="BVA129" s="124"/>
      <c r="BVB129" s="124"/>
      <c r="BVC129" s="124"/>
      <c r="BVD129" s="124"/>
      <c r="BVE129" s="124"/>
      <c r="BVF129" s="124"/>
    </row>
    <row r="130" spans="1:11 1916:1930" s="123" customFormat="1" x14ac:dyDescent="0.2">
      <c r="A130" s="142" t="s">
        <v>396</v>
      </c>
      <c r="B130" s="142" t="s">
        <v>1420</v>
      </c>
      <c r="C130" s="143">
        <v>2.42</v>
      </c>
      <c r="D130" s="144">
        <v>0.49756</v>
      </c>
      <c r="E130" s="144">
        <v>0.49756</v>
      </c>
      <c r="F130" s="143">
        <v>1</v>
      </c>
      <c r="G130" s="144">
        <f t="shared" si="2"/>
        <v>0.49756</v>
      </c>
      <c r="H130" s="143">
        <v>1.75</v>
      </c>
      <c r="I130" s="144">
        <f t="shared" si="3"/>
        <v>0.87073</v>
      </c>
      <c r="J130" s="145" t="s">
        <v>1268</v>
      </c>
      <c r="K130" s="142" t="s">
        <v>1270</v>
      </c>
      <c r="BUR130" s="124"/>
      <c r="BUS130" s="124"/>
      <c r="BUT130" s="124"/>
      <c r="BUU130" s="124"/>
      <c r="BUV130" s="124"/>
      <c r="BUW130" s="124"/>
      <c r="BUX130" s="124"/>
      <c r="BUY130" s="124"/>
      <c r="BUZ130" s="124"/>
      <c r="BVA130" s="124"/>
      <c r="BVB130" s="124"/>
      <c r="BVC130" s="124"/>
      <c r="BVD130" s="124"/>
      <c r="BVE130" s="124"/>
      <c r="BVF130" s="124"/>
    </row>
    <row r="131" spans="1:11 1916:1930" s="123" customFormat="1" x14ac:dyDescent="0.2">
      <c r="A131" s="146" t="s">
        <v>397</v>
      </c>
      <c r="B131" s="146" t="s">
        <v>1420</v>
      </c>
      <c r="C131" s="147">
        <v>2.74</v>
      </c>
      <c r="D131" s="148">
        <v>0.60824999999999996</v>
      </c>
      <c r="E131" s="148">
        <v>0.60824999999999996</v>
      </c>
      <c r="F131" s="147">
        <v>1</v>
      </c>
      <c r="G131" s="148">
        <f t="shared" si="2"/>
        <v>0.60824999999999996</v>
      </c>
      <c r="H131" s="147">
        <v>1.75</v>
      </c>
      <c r="I131" s="148">
        <f t="shared" si="3"/>
        <v>1.0644400000000001</v>
      </c>
      <c r="J131" s="149" t="s">
        <v>1268</v>
      </c>
      <c r="K131" s="146" t="s">
        <v>1270</v>
      </c>
      <c r="BUR131" s="124"/>
      <c r="BUS131" s="124"/>
      <c r="BUT131" s="124"/>
      <c r="BUU131" s="124"/>
      <c r="BUV131" s="124"/>
      <c r="BUW131" s="124"/>
      <c r="BUX131" s="124"/>
      <c r="BUY131" s="124"/>
      <c r="BUZ131" s="124"/>
      <c r="BVA131" s="124"/>
      <c r="BVB131" s="124"/>
      <c r="BVC131" s="124"/>
      <c r="BVD131" s="124"/>
      <c r="BVE131" s="124"/>
      <c r="BVF131" s="124"/>
    </row>
    <row r="132" spans="1:11 1916:1930" s="123" customFormat="1" x14ac:dyDescent="0.2">
      <c r="A132" s="146" t="s">
        <v>398</v>
      </c>
      <c r="B132" s="146" t="s">
        <v>1420</v>
      </c>
      <c r="C132" s="147">
        <v>3.63</v>
      </c>
      <c r="D132" s="148">
        <v>0.75382000000000005</v>
      </c>
      <c r="E132" s="148">
        <v>0.75382000000000005</v>
      </c>
      <c r="F132" s="147">
        <v>1</v>
      </c>
      <c r="G132" s="148">
        <f t="shared" si="2"/>
        <v>0.75382000000000005</v>
      </c>
      <c r="H132" s="147">
        <v>1.75</v>
      </c>
      <c r="I132" s="148">
        <f t="shared" si="3"/>
        <v>1.3191900000000001</v>
      </c>
      <c r="J132" s="149" t="s">
        <v>1268</v>
      </c>
      <c r="K132" s="146" t="s">
        <v>1270</v>
      </c>
      <c r="BUR132" s="124"/>
      <c r="BUS132" s="124"/>
      <c r="BUT132" s="124"/>
      <c r="BUU132" s="124"/>
      <c r="BUV132" s="124"/>
      <c r="BUW132" s="124"/>
      <c r="BUX132" s="124"/>
      <c r="BUY132" s="124"/>
      <c r="BUZ132" s="124"/>
      <c r="BVA132" s="124"/>
      <c r="BVB132" s="124"/>
      <c r="BVC132" s="124"/>
      <c r="BVD132" s="124"/>
      <c r="BVE132" s="124"/>
      <c r="BVF132" s="124"/>
    </row>
    <row r="133" spans="1:11 1916:1930" s="123" customFormat="1" x14ac:dyDescent="0.2">
      <c r="A133" s="150" t="s">
        <v>399</v>
      </c>
      <c r="B133" s="150" t="s">
        <v>1420</v>
      </c>
      <c r="C133" s="151">
        <v>4</v>
      </c>
      <c r="D133" s="152">
        <v>1.2374700000000001</v>
      </c>
      <c r="E133" s="152">
        <v>1.2374700000000001</v>
      </c>
      <c r="F133" s="151">
        <v>1</v>
      </c>
      <c r="G133" s="152">
        <f t="shared" si="2"/>
        <v>1.2374700000000001</v>
      </c>
      <c r="H133" s="151">
        <v>1.75</v>
      </c>
      <c r="I133" s="152">
        <f t="shared" si="3"/>
        <v>2.1655700000000002</v>
      </c>
      <c r="J133" s="153" t="s">
        <v>1268</v>
      </c>
      <c r="K133" s="150" t="s">
        <v>1270</v>
      </c>
      <c r="BUR133" s="124"/>
      <c r="BUS133" s="124"/>
      <c r="BUT133" s="124"/>
      <c r="BUU133" s="124"/>
      <c r="BUV133" s="124"/>
      <c r="BUW133" s="124"/>
      <c r="BUX133" s="124"/>
      <c r="BUY133" s="124"/>
      <c r="BUZ133" s="124"/>
      <c r="BVA133" s="124"/>
      <c r="BVB133" s="124"/>
      <c r="BVC133" s="124"/>
      <c r="BVD133" s="124"/>
      <c r="BVE133" s="124"/>
      <c r="BVF133" s="124"/>
    </row>
    <row r="134" spans="1:11 1916:1930" s="123" customFormat="1" x14ac:dyDescent="0.2">
      <c r="A134" s="142" t="s">
        <v>400</v>
      </c>
      <c r="B134" s="142" t="s">
        <v>1421</v>
      </c>
      <c r="C134" s="143">
        <v>2.0499999999999998</v>
      </c>
      <c r="D134" s="144">
        <v>0.57279999999999998</v>
      </c>
      <c r="E134" s="144">
        <v>0.57279999999999998</v>
      </c>
      <c r="F134" s="143">
        <v>1</v>
      </c>
      <c r="G134" s="144">
        <f t="shared" si="2"/>
        <v>0.57279999999999998</v>
      </c>
      <c r="H134" s="143">
        <v>1.75</v>
      </c>
      <c r="I134" s="144">
        <f t="shared" si="3"/>
        <v>1.0024</v>
      </c>
      <c r="J134" s="145" t="s">
        <v>1268</v>
      </c>
      <c r="K134" s="142" t="s">
        <v>1270</v>
      </c>
      <c r="BUR134" s="124"/>
      <c r="BUS134" s="124"/>
      <c r="BUT134" s="124"/>
      <c r="BUU134" s="124"/>
      <c r="BUV134" s="124"/>
      <c r="BUW134" s="124"/>
      <c r="BUX134" s="124"/>
      <c r="BUY134" s="124"/>
      <c r="BUZ134" s="124"/>
      <c r="BVA134" s="124"/>
      <c r="BVB134" s="124"/>
      <c r="BVC134" s="124"/>
      <c r="BVD134" s="124"/>
      <c r="BVE134" s="124"/>
      <c r="BVF134" s="124"/>
    </row>
    <row r="135" spans="1:11 1916:1930" s="123" customFormat="1" x14ac:dyDescent="0.2">
      <c r="A135" s="146" t="s">
        <v>401</v>
      </c>
      <c r="B135" s="146" t="s">
        <v>1421</v>
      </c>
      <c r="C135" s="147">
        <v>3.25</v>
      </c>
      <c r="D135" s="148">
        <v>0.78466000000000002</v>
      </c>
      <c r="E135" s="148">
        <v>0.78466000000000002</v>
      </c>
      <c r="F135" s="147">
        <v>1</v>
      </c>
      <c r="G135" s="148">
        <f t="shared" si="2"/>
        <v>0.78466000000000002</v>
      </c>
      <c r="H135" s="147">
        <v>1.75</v>
      </c>
      <c r="I135" s="148">
        <f t="shared" si="3"/>
        <v>1.3731599999999999</v>
      </c>
      <c r="J135" s="149" t="s">
        <v>1268</v>
      </c>
      <c r="K135" s="146" t="s">
        <v>1270</v>
      </c>
      <c r="BUR135" s="124"/>
      <c r="BUS135" s="124"/>
      <c r="BUT135" s="124"/>
      <c r="BUU135" s="124"/>
      <c r="BUV135" s="124"/>
      <c r="BUW135" s="124"/>
      <c r="BUX135" s="124"/>
      <c r="BUY135" s="124"/>
      <c r="BUZ135" s="124"/>
      <c r="BVA135" s="124"/>
      <c r="BVB135" s="124"/>
      <c r="BVC135" s="124"/>
      <c r="BVD135" s="124"/>
      <c r="BVE135" s="124"/>
      <c r="BVF135" s="124"/>
    </row>
    <row r="136" spans="1:11 1916:1930" s="123" customFormat="1" x14ac:dyDescent="0.2">
      <c r="A136" s="146" t="s">
        <v>402</v>
      </c>
      <c r="B136" s="146" t="s">
        <v>1421</v>
      </c>
      <c r="C136" s="147">
        <v>4.93</v>
      </c>
      <c r="D136" s="148">
        <v>1.24112</v>
      </c>
      <c r="E136" s="148">
        <v>1.24112</v>
      </c>
      <c r="F136" s="147">
        <v>1</v>
      </c>
      <c r="G136" s="148">
        <f t="shared" si="2"/>
        <v>1.24112</v>
      </c>
      <c r="H136" s="147">
        <v>1.75</v>
      </c>
      <c r="I136" s="148">
        <f t="shared" si="3"/>
        <v>2.1719599999999999</v>
      </c>
      <c r="J136" s="149" t="s">
        <v>1268</v>
      </c>
      <c r="K136" s="146" t="s">
        <v>1270</v>
      </c>
      <c r="BUR136" s="124"/>
      <c r="BUS136" s="124"/>
      <c r="BUT136" s="124"/>
      <c r="BUU136" s="124"/>
      <c r="BUV136" s="124"/>
      <c r="BUW136" s="124"/>
      <c r="BUX136" s="124"/>
      <c r="BUY136" s="124"/>
      <c r="BUZ136" s="124"/>
      <c r="BVA136" s="124"/>
      <c r="BVB136" s="124"/>
      <c r="BVC136" s="124"/>
      <c r="BVD136" s="124"/>
      <c r="BVE136" s="124"/>
      <c r="BVF136" s="124"/>
    </row>
    <row r="137" spans="1:11 1916:1930" s="123" customFormat="1" x14ac:dyDescent="0.2">
      <c r="A137" s="150" t="s">
        <v>403</v>
      </c>
      <c r="B137" s="150" t="s">
        <v>1421</v>
      </c>
      <c r="C137" s="151">
        <v>10.25</v>
      </c>
      <c r="D137" s="152">
        <v>2.8189000000000002</v>
      </c>
      <c r="E137" s="152">
        <v>2.8189000000000002</v>
      </c>
      <c r="F137" s="151">
        <v>1</v>
      </c>
      <c r="G137" s="152">
        <f t="shared" si="2"/>
        <v>2.8189000000000002</v>
      </c>
      <c r="H137" s="151">
        <v>1.75</v>
      </c>
      <c r="I137" s="152">
        <f t="shared" si="3"/>
        <v>4.9330800000000004</v>
      </c>
      <c r="J137" s="153" t="s">
        <v>1268</v>
      </c>
      <c r="K137" s="150" t="s">
        <v>1270</v>
      </c>
      <c r="BUR137" s="124"/>
      <c r="BUS137" s="124"/>
      <c r="BUT137" s="124"/>
      <c r="BUU137" s="124"/>
      <c r="BUV137" s="124"/>
      <c r="BUW137" s="124"/>
      <c r="BUX137" s="124"/>
      <c r="BUY137" s="124"/>
      <c r="BUZ137" s="124"/>
      <c r="BVA137" s="124"/>
      <c r="BVB137" s="124"/>
      <c r="BVC137" s="124"/>
      <c r="BVD137" s="124"/>
      <c r="BVE137" s="124"/>
      <c r="BVF137" s="124"/>
    </row>
    <row r="138" spans="1:11 1916:1930" s="123" customFormat="1" x14ac:dyDescent="0.2">
      <c r="A138" s="142" t="s">
        <v>404</v>
      </c>
      <c r="B138" s="142" t="s">
        <v>1422</v>
      </c>
      <c r="C138" s="143">
        <v>2.1800000000000002</v>
      </c>
      <c r="D138" s="144">
        <v>0.56405000000000005</v>
      </c>
      <c r="E138" s="144">
        <v>0.56405000000000005</v>
      </c>
      <c r="F138" s="143">
        <v>1</v>
      </c>
      <c r="G138" s="144">
        <f t="shared" si="2"/>
        <v>0.56405000000000005</v>
      </c>
      <c r="H138" s="143">
        <v>1.75</v>
      </c>
      <c r="I138" s="144">
        <f t="shared" si="3"/>
        <v>0.98709000000000002</v>
      </c>
      <c r="J138" s="145" t="s">
        <v>1268</v>
      </c>
      <c r="K138" s="142" t="s">
        <v>1270</v>
      </c>
      <c r="BUR138" s="124"/>
      <c r="BUS138" s="124"/>
      <c r="BUT138" s="124"/>
      <c r="BUU138" s="124"/>
      <c r="BUV138" s="124"/>
      <c r="BUW138" s="124"/>
      <c r="BUX138" s="124"/>
      <c r="BUY138" s="124"/>
      <c r="BUZ138" s="124"/>
      <c r="BVA138" s="124"/>
      <c r="BVB138" s="124"/>
      <c r="BVC138" s="124"/>
      <c r="BVD138" s="124"/>
      <c r="BVE138" s="124"/>
      <c r="BVF138" s="124"/>
    </row>
    <row r="139" spans="1:11 1916:1930" s="123" customFormat="1" x14ac:dyDescent="0.2">
      <c r="A139" s="146" t="s">
        <v>405</v>
      </c>
      <c r="B139" s="146" t="s">
        <v>1422</v>
      </c>
      <c r="C139" s="147">
        <v>2.17</v>
      </c>
      <c r="D139" s="148">
        <v>0.79869000000000001</v>
      </c>
      <c r="E139" s="148">
        <v>0.79869000000000001</v>
      </c>
      <c r="F139" s="147">
        <v>1</v>
      </c>
      <c r="G139" s="148">
        <f t="shared" si="2"/>
        <v>0.79869000000000001</v>
      </c>
      <c r="H139" s="147">
        <v>1.75</v>
      </c>
      <c r="I139" s="148">
        <f t="shared" si="3"/>
        <v>1.39771</v>
      </c>
      <c r="J139" s="149" t="s">
        <v>1268</v>
      </c>
      <c r="K139" s="146" t="s">
        <v>1270</v>
      </c>
      <c r="BUR139" s="124"/>
      <c r="BUS139" s="124"/>
      <c r="BUT139" s="124"/>
      <c r="BUU139" s="124"/>
      <c r="BUV139" s="124"/>
      <c r="BUW139" s="124"/>
      <c r="BUX139" s="124"/>
      <c r="BUY139" s="124"/>
      <c r="BUZ139" s="124"/>
      <c r="BVA139" s="124"/>
      <c r="BVB139" s="124"/>
      <c r="BVC139" s="124"/>
      <c r="BVD139" s="124"/>
      <c r="BVE139" s="124"/>
      <c r="BVF139" s="124"/>
    </row>
    <row r="140" spans="1:11 1916:1930" s="123" customFormat="1" x14ac:dyDescent="0.2">
      <c r="A140" s="146" t="s">
        <v>406</v>
      </c>
      <c r="B140" s="146" t="s">
        <v>1422</v>
      </c>
      <c r="C140" s="147">
        <v>5.73</v>
      </c>
      <c r="D140" s="148">
        <v>1.2784800000000001</v>
      </c>
      <c r="E140" s="148">
        <v>1.2784800000000001</v>
      </c>
      <c r="F140" s="147">
        <v>1</v>
      </c>
      <c r="G140" s="148">
        <f t="shared" si="2"/>
        <v>1.2784800000000001</v>
      </c>
      <c r="H140" s="147">
        <v>1.75</v>
      </c>
      <c r="I140" s="148">
        <f t="shared" si="3"/>
        <v>2.2373400000000001</v>
      </c>
      <c r="J140" s="149" t="s">
        <v>1268</v>
      </c>
      <c r="K140" s="146" t="s">
        <v>1270</v>
      </c>
      <c r="BUR140" s="124"/>
      <c r="BUS140" s="124"/>
      <c r="BUT140" s="124"/>
      <c r="BUU140" s="124"/>
      <c r="BUV140" s="124"/>
      <c r="BUW140" s="124"/>
      <c r="BUX140" s="124"/>
      <c r="BUY140" s="124"/>
      <c r="BUZ140" s="124"/>
      <c r="BVA140" s="124"/>
      <c r="BVB140" s="124"/>
      <c r="BVC140" s="124"/>
      <c r="BVD140" s="124"/>
      <c r="BVE140" s="124"/>
      <c r="BVF140" s="124"/>
    </row>
    <row r="141" spans="1:11 1916:1930" s="123" customFormat="1" x14ac:dyDescent="0.2">
      <c r="A141" s="150" t="s">
        <v>407</v>
      </c>
      <c r="B141" s="150" t="s">
        <v>1422</v>
      </c>
      <c r="C141" s="151">
        <v>11</v>
      </c>
      <c r="D141" s="152">
        <v>2.6316700000000002</v>
      </c>
      <c r="E141" s="152">
        <v>2.6316700000000002</v>
      </c>
      <c r="F141" s="151">
        <v>1</v>
      </c>
      <c r="G141" s="152">
        <f t="shared" si="2"/>
        <v>2.6316700000000002</v>
      </c>
      <c r="H141" s="151">
        <v>1.75</v>
      </c>
      <c r="I141" s="152">
        <f t="shared" si="3"/>
        <v>4.6054199999999996</v>
      </c>
      <c r="J141" s="153" t="s">
        <v>1268</v>
      </c>
      <c r="K141" s="150" t="s">
        <v>1270</v>
      </c>
      <c r="BUR141" s="124"/>
      <c r="BUS141" s="124"/>
      <c r="BUT141" s="124"/>
      <c r="BUU141" s="124"/>
      <c r="BUV141" s="124"/>
      <c r="BUW141" s="124"/>
      <c r="BUX141" s="124"/>
      <c r="BUY141" s="124"/>
      <c r="BUZ141" s="124"/>
      <c r="BVA141" s="124"/>
      <c r="BVB141" s="124"/>
      <c r="BVC141" s="124"/>
      <c r="BVD141" s="124"/>
      <c r="BVE141" s="124"/>
      <c r="BVF141" s="124"/>
    </row>
    <row r="142" spans="1:11 1916:1930" s="123" customFormat="1" x14ac:dyDescent="0.2">
      <c r="A142" s="142" t="s">
        <v>408</v>
      </c>
      <c r="B142" s="142" t="s">
        <v>1423</v>
      </c>
      <c r="C142" s="143">
        <v>1.62</v>
      </c>
      <c r="D142" s="144">
        <v>0.52683999999999997</v>
      </c>
      <c r="E142" s="144">
        <v>0.52683999999999997</v>
      </c>
      <c r="F142" s="143">
        <v>1</v>
      </c>
      <c r="G142" s="144">
        <f t="shared" ref="G142:G205" si="4">ROUND((F142*E142),5)</f>
        <v>0.52683999999999997</v>
      </c>
      <c r="H142" s="143">
        <v>1.75</v>
      </c>
      <c r="I142" s="144">
        <f t="shared" ref="I142:I205" si="5">ROUND((E142*H142),5)</f>
        <v>0.92196999999999996</v>
      </c>
      <c r="J142" s="145" t="s">
        <v>1268</v>
      </c>
      <c r="K142" s="142" t="s">
        <v>1270</v>
      </c>
      <c r="BUR142" s="124"/>
      <c r="BUS142" s="124"/>
      <c r="BUT142" s="124"/>
      <c r="BUU142" s="124"/>
      <c r="BUV142" s="124"/>
      <c r="BUW142" s="124"/>
      <c r="BUX142" s="124"/>
      <c r="BUY142" s="124"/>
      <c r="BUZ142" s="124"/>
      <c r="BVA142" s="124"/>
      <c r="BVB142" s="124"/>
      <c r="BVC142" s="124"/>
      <c r="BVD142" s="124"/>
      <c r="BVE142" s="124"/>
      <c r="BVF142" s="124"/>
    </row>
    <row r="143" spans="1:11 1916:1930" s="123" customFormat="1" x14ac:dyDescent="0.2">
      <c r="A143" s="146" t="s">
        <v>409</v>
      </c>
      <c r="B143" s="146" t="s">
        <v>1423</v>
      </c>
      <c r="C143" s="147">
        <v>2.2799999999999998</v>
      </c>
      <c r="D143" s="148">
        <v>0.72284000000000004</v>
      </c>
      <c r="E143" s="148">
        <v>0.72284000000000004</v>
      </c>
      <c r="F143" s="147">
        <v>1</v>
      </c>
      <c r="G143" s="148">
        <f t="shared" si="4"/>
        <v>0.72284000000000004</v>
      </c>
      <c r="H143" s="147">
        <v>1.75</v>
      </c>
      <c r="I143" s="148">
        <f t="shared" si="5"/>
        <v>1.2649699999999999</v>
      </c>
      <c r="J143" s="149" t="s">
        <v>1268</v>
      </c>
      <c r="K143" s="146" t="s">
        <v>1270</v>
      </c>
      <c r="BUR143" s="124"/>
      <c r="BUS143" s="124"/>
      <c r="BUT143" s="124"/>
      <c r="BUU143" s="124"/>
      <c r="BUV143" s="124"/>
      <c r="BUW143" s="124"/>
      <c r="BUX143" s="124"/>
      <c r="BUY143" s="124"/>
      <c r="BUZ143" s="124"/>
      <c r="BVA143" s="124"/>
      <c r="BVB143" s="124"/>
      <c r="BVC143" s="124"/>
      <c r="BVD143" s="124"/>
      <c r="BVE143" s="124"/>
      <c r="BVF143" s="124"/>
    </row>
    <row r="144" spans="1:11 1916:1930" s="123" customFormat="1" x14ac:dyDescent="0.2">
      <c r="A144" s="146" t="s">
        <v>410</v>
      </c>
      <c r="B144" s="146" t="s">
        <v>1423</v>
      </c>
      <c r="C144" s="147">
        <v>3.54</v>
      </c>
      <c r="D144" s="148">
        <v>1.0704100000000001</v>
      </c>
      <c r="E144" s="148">
        <v>1.0704100000000001</v>
      </c>
      <c r="F144" s="147">
        <v>1</v>
      </c>
      <c r="G144" s="148">
        <f t="shared" si="4"/>
        <v>1.0704100000000001</v>
      </c>
      <c r="H144" s="147">
        <v>1.75</v>
      </c>
      <c r="I144" s="148">
        <f t="shared" si="5"/>
        <v>1.8732200000000001</v>
      </c>
      <c r="J144" s="149" t="s">
        <v>1268</v>
      </c>
      <c r="K144" s="146" t="s">
        <v>1270</v>
      </c>
      <c r="BUR144" s="124"/>
      <c r="BUS144" s="124"/>
      <c r="BUT144" s="124"/>
      <c r="BUU144" s="124"/>
      <c r="BUV144" s="124"/>
      <c r="BUW144" s="124"/>
      <c r="BUX144" s="124"/>
      <c r="BUY144" s="124"/>
      <c r="BUZ144" s="124"/>
      <c r="BVA144" s="124"/>
      <c r="BVB144" s="124"/>
      <c r="BVC144" s="124"/>
      <c r="BVD144" s="124"/>
      <c r="BVE144" s="124"/>
      <c r="BVF144" s="124"/>
    </row>
    <row r="145" spans="1:11 1916:1930" s="123" customFormat="1" x14ac:dyDescent="0.2">
      <c r="A145" s="150" t="s">
        <v>411</v>
      </c>
      <c r="B145" s="150" t="s">
        <v>1423</v>
      </c>
      <c r="C145" s="151">
        <v>9.07</v>
      </c>
      <c r="D145" s="152">
        <v>2.5389300000000001</v>
      </c>
      <c r="E145" s="152">
        <v>2.5389300000000001</v>
      </c>
      <c r="F145" s="151">
        <v>1</v>
      </c>
      <c r="G145" s="152">
        <f t="shared" si="4"/>
        <v>2.5389300000000001</v>
      </c>
      <c r="H145" s="151">
        <v>1.75</v>
      </c>
      <c r="I145" s="152">
        <f t="shared" si="5"/>
        <v>4.44313</v>
      </c>
      <c r="J145" s="153" t="s">
        <v>1268</v>
      </c>
      <c r="K145" s="150" t="s">
        <v>1270</v>
      </c>
      <c r="BUR145" s="124"/>
      <c r="BUS145" s="124"/>
      <c r="BUT145" s="124"/>
      <c r="BUU145" s="124"/>
      <c r="BUV145" s="124"/>
      <c r="BUW145" s="124"/>
      <c r="BUX145" s="124"/>
      <c r="BUY145" s="124"/>
      <c r="BUZ145" s="124"/>
      <c r="BVA145" s="124"/>
      <c r="BVB145" s="124"/>
      <c r="BVC145" s="124"/>
      <c r="BVD145" s="124"/>
      <c r="BVE145" s="124"/>
      <c r="BVF145" s="124"/>
    </row>
    <row r="146" spans="1:11 1916:1930" s="123" customFormat="1" x14ac:dyDescent="0.2">
      <c r="A146" s="142" t="s">
        <v>412</v>
      </c>
      <c r="B146" s="142" t="s">
        <v>1424</v>
      </c>
      <c r="C146" s="143">
        <v>3.1</v>
      </c>
      <c r="D146" s="144">
        <v>0.57818000000000003</v>
      </c>
      <c r="E146" s="144">
        <v>0.57818000000000003</v>
      </c>
      <c r="F146" s="143">
        <v>1</v>
      </c>
      <c r="G146" s="144">
        <f t="shared" si="4"/>
        <v>0.57818000000000003</v>
      </c>
      <c r="H146" s="143">
        <v>1.75</v>
      </c>
      <c r="I146" s="144">
        <f t="shared" si="5"/>
        <v>1.0118199999999999</v>
      </c>
      <c r="J146" s="145" t="s">
        <v>1268</v>
      </c>
      <c r="K146" s="142" t="s">
        <v>1270</v>
      </c>
      <c r="BUR146" s="124"/>
      <c r="BUS146" s="124"/>
      <c r="BUT146" s="124"/>
      <c r="BUU146" s="124"/>
      <c r="BUV146" s="124"/>
      <c r="BUW146" s="124"/>
      <c r="BUX146" s="124"/>
      <c r="BUY146" s="124"/>
      <c r="BUZ146" s="124"/>
      <c r="BVA146" s="124"/>
      <c r="BVB146" s="124"/>
      <c r="BVC146" s="124"/>
      <c r="BVD146" s="124"/>
      <c r="BVE146" s="124"/>
      <c r="BVF146" s="124"/>
    </row>
    <row r="147" spans="1:11 1916:1930" s="123" customFormat="1" x14ac:dyDescent="0.2">
      <c r="A147" s="146" t="s">
        <v>413</v>
      </c>
      <c r="B147" s="146" t="s">
        <v>1424</v>
      </c>
      <c r="C147" s="147">
        <v>6.45</v>
      </c>
      <c r="D147" s="148">
        <v>0.70753999999999995</v>
      </c>
      <c r="E147" s="148">
        <v>0.70753999999999995</v>
      </c>
      <c r="F147" s="147">
        <v>1</v>
      </c>
      <c r="G147" s="148">
        <f t="shared" si="4"/>
        <v>0.70753999999999995</v>
      </c>
      <c r="H147" s="147">
        <v>1.75</v>
      </c>
      <c r="I147" s="148">
        <f t="shared" si="5"/>
        <v>1.2382</v>
      </c>
      <c r="J147" s="149" t="s">
        <v>1268</v>
      </c>
      <c r="K147" s="146" t="s">
        <v>1270</v>
      </c>
      <c r="BUR147" s="124"/>
      <c r="BUS147" s="124"/>
      <c r="BUT147" s="124"/>
      <c r="BUU147" s="124"/>
      <c r="BUV147" s="124"/>
      <c r="BUW147" s="124"/>
      <c r="BUX147" s="124"/>
      <c r="BUY147" s="124"/>
      <c r="BUZ147" s="124"/>
      <c r="BVA147" s="124"/>
      <c r="BVB147" s="124"/>
      <c r="BVC147" s="124"/>
      <c r="BVD147" s="124"/>
      <c r="BVE147" s="124"/>
      <c r="BVF147" s="124"/>
    </row>
    <row r="148" spans="1:11 1916:1930" s="123" customFormat="1" x14ac:dyDescent="0.2">
      <c r="A148" s="146" t="s">
        <v>414</v>
      </c>
      <c r="B148" s="146" t="s">
        <v>1424</v>
      </c>
      <c r="C148" s="147">
        <v>9.08</v>
      </c>
      <c r="D148" s="148">
        <v>0.95952000000000004</v>
      </c>
      <c r="E148" s="148">
        <v>0.95952000000000004</v>
      </c>
      <c r="F148" s="147">
        <v>1</v>
      </c>
      <c r="G148" s="148">
        <f t="shared" si="4"/>
        <v>0.95952000000000004</v>
      </c>
      <c r="H148" s="147">
        <v>1.75</v>
      </c>
      <c r="I148" s="148">
        <f t="shared" si="5"/>
        <v>1.67916</v>
      </c>
      <c r="J148" s="149" t="s">
        <v>1268</v>
      </c>
      <c r="K148" s="146" t="s">
        <v>1270</v>
      </c>
      <c r="BUR148" s="124"/>
      <c r="BUS148" s="124"/>
      <c r="BUT148" s="124"/>
      <c r="BUU148" s="124"/>
      <c r="BUV148" s="124"/>
      <c r="BUW148" s="124"/>
      <c r="BUX148" s="124"/>
      <c r="BUY148" s="124"/>
      <c r="BUZ148" s="124"/>
      <c r="BVA148" s="124"/>
      <c r="BVB148" s="124"/>
      <c r="BVC148" s="124"/>
      <c r="BVD148" s="124"/>
      <c r="BVE148" s="124"/>
      <c r="BVF148" s="124"/>
    </row>
    <row r="149" spans="1:11 1916:1930" s="123" customFormat="1" x14ac:dyDescent="0.2">
      <c r="A149" s="150" t="s">
        <v>415</v>
      </c>
      <c r="B149" s="150" t="s">
        <v>1424</v>
      </c>
      <c r="C149" s="151">
        <v>11.8</v>
      </c>
      <c r="D149" s="152">
        <v>2.0668500000000001</v>
      </c>
      <c r="E149" s="152">
        <v>2.0668500000000001</v>
      </c>
      <c r="F149" s="151">
        <v>1</v>
      </c>
      <c r="G149" s="152">
        <f t="shared" si="4"/>
        <v>2.0668500000000001</v>
      </c>
      <c r="H149" s="151">
        <v>1.75</v>
      </c>
      <c r="I149" s="152">
        <f t="shared" si="5"/>
        <v>3.6169899999999999</v>
      </c>
      <c r="J149" s="153" t="s">
        <v>1268</v>
      </c>
      <c r="K149" s="150" t="s">
        <v>1270</v>
      </c>
      <c r="BUR149" s="124"/>
      <c r="BUS149" s="124"/>
      <c r="BUT149" s="124"/>
      <c r="BUU149" s="124"/>
      <c r="BUV149" s="124"/>
      <c r="BUW149" s="124"/>
      <c r="BUX149" s="124"/>
      <c r="BUY149" s="124"/>
      <c r="BUZ149" s="124"/>
      <c r="BVA149" s="124"/>
      <c r="BVB149" s="124"/>
      <c r="BVC149" s="124"/>
      <c r="BVD149" s="124"/>
      <c r="BVE149" s="124"/>
      <c r="BVF149" s="124"/>
    </row>
    <row r="150" spans="1:11 1916:1930" s="123" customFormat="1" x14ac:dyDescent="0.2">
      <c r="A150" s="142" t="s">
        <v>1425</v>
      </c>
      <c r="B150" s="142" t="s">
        <v>1426</v>
      </c>
      <c r="C150" s="143">
        <v>2.75</v>
      </c>
      <c r="D150" s="144">
        <v>0.59831000000000001</v>
      </c>
      <c r="E150" s="144">
        <v>0.59831000000000001</v>
      </c>
      <c r="F150" s="143">
        <v>1</v>
      </c>
      <c r="G150" s="144">
        <f t="shared" si="4"/>
        <v>0.59831000000000001</v>
      </c>
      <c r="H150" s="143">
        <v>1.75</v>
      </c>
      <c r="I150" s="144">
        <f t="shared" si="5"/>
        <v>1.04704</v>
      </c>
      <c r="J150" s="145" t="s">
        <v>1268</v>
      </c>
      <c r="K150" s="142" t="s">
        <v>1270</v>
      </c>
      <c r="BUR150" s="124"/>
      <c r="BUS150" s="124"/>
      <c r="BUT150" s="124"/>
      <c r="BUU150" s="124"/>
      <c r="BUV150" s="124"/>
      <c r="BUW150" s="124"/>
      <c r="BUX150" s="124"/>
      <c r="BUY150" s="124"/>
      <c r="BUZ150" s="124"/>
      <c r="BVA150" s="124"/>
      <c r="BVB150" s="124"/>
      <c r="BVC150" s="124"/>
      <c r="BVD150" s="124"/>
      <c r="BVE150" s="124"/>
      <c r="BVF150" s="124"/>
    </row>
    <row r="151" spans="1:11 1916:1930" s="123" customFormat="1" x14ac:dyDescent="0.2">
      <c r="A151" s="146" t="s">
        <v>1427</v>
      </c>
      <c r="B151" s="146" t="s">
        <v>1426</v>
      </c>
      <c r="C151" s="147">
        <v>3.43</v>
      </c>
      <c r="D151" s="148">
        <v>0.69277999999999995</v>
      </c>
      <c r="E151" s="148">
        <v>0.69277999999999995</v>
      </c>
      <c r="F151" s="147">
        <v>1</v>
      </c>
      <c r="G151" s="148">
        <f t="shared" si="4"/>
        <v>0.69277999999999995</v>
      </c>
      <c r="H151" s="147">
        <v>1.75</v>
      </c>
      <c r="I151" s="148">
        <f t="shared" si="5"/>
        <v>1.2123699999999999</v>
      </c>
      <c r="J151" s="149" t="s">
        <v>1268</v>
      </c>
      <c r="K151" s="146" t="s">
        <v>1270</v>
      </c>
      <c r="BUR151" s="124"/>
      <c r="BUS151" s="124"/>
      <c r="BUT151" s="124"/>
      <c r="BUU151" s="124"/>
      <c r="BUV151" s="124"/>
      <c r="BUW151" s="124"/>
      <c r="BUX151" s="124"/>
      <c r="BUY151" s="124"/>
      <c r="BUZ151" s="124"/>
      <c r="BVA151" s="124"/>
      <c r="BVB151" s="124"/>
      <c r="BVC151" s="124"/>
      <c r="BVD151" s="124"/>
      <c r="BVE151" s="124"/>
      <c r="BVF151" s="124"/>
    </row>
    <row r="152" spans="1:11 1916:1930" s="123" customFormat="1" x14ac:dyDescent="0.2">
      <c r="A152" s="146" t="s">
        <v>1428</v>
      </c>
      <c r="B152" s="146" t="s">
        <v>1426</v>
      </c>
      <c r="C152" s="147">
        <v>5.33</v>
      </c>
      <c r="D152" s="148">
        <v>0.89390999999999998</v>
      </c>
      <c r="E152" s="148">
        <v>0.89390999999999998</v>
      </c>
      <c r="F152" s="147">
        <v>1</v>
      </c>
      <c r="G152" s="148">
        <f t="shared" si="4"/>
        <v>0.89390999999999998</v>
      </c>
      <c r="H152" s="147">
        <v>1.75</v>
      </c>
      <c r="I152" s="148">
        <f t="shared" si="5"/>
        <v>1.5643400000000001</v>
      </c>
      <c r="J152" s="149" t="s">
        <v>1268</v>
      </c>
      <c r="K152" s="146" t="s">
        <v>1270</v>
      </c>
      <c r="BUR152" s="124"/>
      <c r="BUS152" s="124"/>
      <c r="BUT152" s="124"/>
      <c r="BUU152" s="124"/>
      <c r="BUV152" s="124"/>
      <c r="BUW152" s="124"/>
      <c r="BUX152" s="124"/>
      <c r="BUY152" s="124"/>
      <c r="BUZ152" s="124"/>
      <c r="BVA152" s="124"/>
      <c r="BVB152" s="124"/>
      <c r="BVC152" s="124"/>
      <c r="BVD152" s="124"/>
      <c r="BVE152" s="124"/>
      <c r="BVF152" s="124"/>
    </row>
    <row r="153" spans="1:11 1916:1930" s="123" customFormat="1" x14ac:dyDescent="0.2">
      <c r="A153" s="150" t="s">
        <v>1429</v>
      </c>
      <c r="B153" s="150" t="s">
        <v>1426</v>
      </c>
      <c r="C153" s="151">
        <v>7.26</v>
      </c>
      <c r="D153" s="152">
        <v>2.0546799999999998</v>
      </c>
      <c r="E153" s="152">
        <v>2.0546799999999998</v>
      </c>
      <c r="F153" s="151">
        <v>1</v>
      </c>
      <c r="G153" s="152">
        <f t="shared" si="4"/>
        <v>2.0546799999999998</v>
      </c>
      <c r="H153" s="151">
        <v>1.75</v>
      </c>
      <c r="I153" s="152">
        <f t="shared" si="5"/>
        <v>3.5956899999999998</v>
      </c>
      <c r="J153" s="153" t="s">
        <v>1268</v>
      </c>
      <c r="K153" s="150" t="s">
        <v>1270</v>
      </c>
      <c r="BUR153" s="124"/>
      <c r="BUS153" s="124"/>
      <c r="BUT153" s="124"/>
      <c r="BUU153" s="124"/>
      <c r="BUV153" s="124"/>
      <c r="BUW153" s="124"/>
      <c r="BUX153" s="124"/>
      <c r="BUY153" s="124"/>
      <c r="BUZ153" s="124"/>
      <c r="BVA153" s="124"/>
      <c r="BVB153" s="124"/>
      <c r="BVC153" s="124"/>
      <c r="BVD153" s="124"/>
      <c r="BVE153" s="124"/>
      <c r="BVF153" s="124"/>
    </row>
    <row r="154" spans="1:11 1916:1930" s="123" customFormat="1" x14ac:dyDescent="0.2">
      <c r="A154" s="142" t="s">
        <v>416</v>
      </c>
      <c r="B154" s="142" t="s">
        <v>1430</v>
      </c>
      <c r="C154" s="143">
        <v>1.96</v>
      </c>
      <c r="D154" s="144">
        <v>0.82172000000000001</v>
      </c>
      <c r="E154" s="144">
        <v>0.82172000000000001</v>
      </c>
      <c r="F154" s="143">
        <v>1</v>
      </c>
      <c r="G154" s="144">
        <f t="shared" si="4"/>
        <v>0.82172000000000001</v>
      </c>
      <c r="H154" s="143">
        <v>1.75</v>
      </c>
      <c r="I154" s="144">
        <f t="shared" si="5"/>
        <v>1.43801</v>
      </c>
      <c r="J154" s="145" t="s">
        <v>1268</v>
      </c>
      <c r="K154" s="142" t="s">
        <v>1270</v>
      </c>
      <c r="BUR154" s="124"/>
      <c r="BUS154" s="124"/>
      <c r="BUT154" s="124"/>
      <c r="BUU154" s="124"/>
      <c r="BUV154" s="124"/>
      <c r="BUW154" s="124"/>
      <c r="BUX154" s="124"/>
      <c r="BUY154" s="124"/>
      <c r="BUZ154" s="124"/>
      <c r="BVA154" s="124"/>
      <c r="BVB154" s="124"/>
      <c r="BVC154" s="124"/>
      <c r="BVD154" s="124"/>
      <c r="BVE154" s="124"/>
      <c r="BVF154" s="124"/>
    </row>
    <row r="155" spans="1:11 1916:1930" s="123" customFormat="1" x14ac:dyDescent="0.2">
      <c r="A155" s="146" t="s">
        <v>417</v>
      </c>
      <c r="B155" s="146" t="s">
        <v>1430</v>
      </c>
      <c r="C155" s="147">
        <v>2.72</v>
      </c>
      <c r="D155" s="148">
        <v>1.0181899999999999</v>
      </c>
      <c r="E155" s="148">
        <v>1.0181899999999999</v>
      </c>
      <c r="F155" s="147">
        <v>1</v>
      </c>
      <c r="G155" s="148">
        <f t="shared" si="4"/>
        <v>1.0181899999999999</v>
      </c>
      <c r="H155" s="147">
        <v>1.75</v>
      </c>
      <c r="I155" s="148">
        <f t="shared" si="5"/>
        <v>1.78183</v>
      </c>
      <c r="J155" s="149" t="s">
        <v>1268</v>
      </c>
      <c r="K155" s="146" t="s">
        <v>1270</v>
      </c>
      <c r="BUR155" s="124"/>
      <c r="BUS155" s="124"/>
      <c r="BUT155" s="124"/>
      <c r="BUU155" s="124"/>
      <c r="BUV155" s="124"/>
      <c r="BUW155" s="124"/>
      <c r="BUX155" s="124"/>
      <c r="BUY155" s="124"/>
      <c r="BUZ155" s="124"/>
      <c r="BVA155" s="124"/>
      <c r="BVB155" s="124"/>
      <c r="BVC155" s="124"/>
      <c r="BVD155" s="124"/>
      <c r="BVE155" s="124"/>
      <c r="BVF155" s="124"/>
    </row>
    <row r="156" spans="1:11 1916:1930" s="123" customFormat="1" x14ac:dyDescent="0.2">
      <c r="A156" s="146" t="s">
        <v>418</v>
      </c>
      <c r="B156" s="146" t="s">
        <v>1430</v>
      </c>
      <c r="C156" s="147">
        <v>4.8099999999999996</v>
      </c>
      <c r="D156" s="148">
        <v>1.47611</v>
      </c>
      <c r="E156" s="148">
        <v>1.47611</v>
      </c>
      <c r="F156" s="147">
        <v>1</v>
      </c>
      <c r="G156" s="148">
        <f t="shared" si="4"/>
        <v>1.47611</v>
      </c>
      <c r="H156" s="147">
        <v>1.75</v>
      </c>
      <c r="I156" s="148">
        <f t="shared" si="5"/>
        <v>2.5831900000000001</v>
      </c>
      <c r="J156" s="149" t="s">
        <v>1268</v>
      </c>
      <c r="K156" s="146" t="s">
        <v>1270</v>
      </c>
      <c r="BUR156" s="124"/>
      <c r="BUS156" s="124"/>
      <c r="BUT156" s="124"/>
      <c r="BUU156" s="124"/>
      <c r="BUV156" s="124"/>
      <c r="BUW156" s="124"/>
      <c r="BUX156" s="124"/>
      <c r="BUY156" s="124"/>
      <c r="BUZ156" s="124"/>
      <c r="BVA156" s="124"/>
      <c r="BVB156" s="124"/>
      <c r="BVC156" s="124"/>
      <c r="BVD156" s="124"/>
      <c r="BVE156" s="124"/>
      <c r="BVF156" s="124"/>
    </row>
    <row r="157" spans="1:11 1916:1930" s="123" customFormat="1" x14ac:dyDescent="0.2">
      <c r="A157" s="150" t="s">
        <v>419</v>
      </c>
      <c r="B157" s="150" t="s">
        <v>1430</v>
      </c>
      <c r="C157" s="151">
        <v>13.67</v>
      </c>
      <c r="D157" s="152">
        <v>3.3868999999999998</v>
      </c>
      <c r="E157" s="152">
        <v>3.3868999999999998</v>
      </c>
      <c r="F157" s="151">
        <v>1</v>
      </c>
      <c r="G157" s="152">
        <f t="shared" si="4"/>
        <v>3.3868999999999998</v>
      </c>
      <c r="H157" s="151">
        <v>1.75</v>
      </c>
      <c r="I157" s="152">
        <f t="shared" si="5"/>
        <v>5.9270800000000001</v>
      </c>
      <c r="J157" s="153" t="s">
        <v>1268</v>
      </c>
      <c r="K157" s="150" t="s">
        <v>1270</v>
      </c>
      <c r="BUR157" s="124"/>
      <c r="BUS157" s="124"/>
      <c r="BUT157" s="124"/>
      <c r="BUU157" s="124"/>
      <c r="BUV157" s="124"/>
      <c r="BUW157" s="124"/>
      <c r="BUX157" s="124"/>
      <c r="BUY157" s="124"/>
      <c r="BUZ157" s="124"/>
      <c r="BVA157" s="124"/>
      <c r="BVB157" s="124"/>
      <c r="BVC157" s="124"/>
      <c r="BVD157" s="124"/>
      <c r="BVE157" s="124"/>
      <c r="BVF157" s="124"/>
    </row>
    <row r="158" spans="1:11 1916:1930" s="123" customFormat="1" x14ac:dyDescent="0.2">
      <c r="A158" s="142" t="s">
        <v>420</v>
      </c>
      <c r="B158" s="142" t="s">
        <v>1431</v>
      </c>
      <c r="C158" s="143">
        <v>2.2400000000000002</v>
      </c>
      <c r="D158" s="144">
        <v>0.43597000000000002</v>
      </c>
      <c r="E158" s="144">
        <v>0.43597000000000002</v>
      </c>
      <c r="F158" s="143">
        <v>1</v>
      </c>
      <c r="G158" s="144">
        <f t="shared" si="4"/>
        <v>0.43597000000000002</v>
      </c>
      <c r="H158" s="143">
        <v>1.75</v>
      </c>
      <c r="I158" s="144">
        <f t="shared" si="5"/>
        <v>0.76295000000000002</v>
      </c>
      <c r="J158" s="145" t="s">
        <v>1268</v>
      </c>
      <c r="K158" s="142" t="s">
        <v>1270</v>
      </c>
      <c r="BUR158" s="124"/>
      <c r="BUS158" s="124"/>
      <c r="BUT158" s="124"/>
      <c r="BUU158" s="124"/>
      <c r="BUV158" s="124"/>
      <c r="BUW158" s="124"/>
      <c r="BUX158" s="124"/>
      <c r="BUY158" s="124"/>
      <c r="BUZ158" s="124"/>
      <c r="BVA158" s="124"/>
      <c r="BVB158" s="124"/>
      <c r="BVC158" s="124"/>
      <c r="BVD158" s="124"/>
      <c r="BVE158" s="124"/>
      <c r="BVF158" s="124"/>
    </row>
    <row r="159" spans="1:11 1916:1930" s="123" customFormat="1" x14ac:dyDescent="0.2">
      <c r="A159" s="146" t="s">
        <v>421</v>
      </c>
      <c r="B159" s="146" t="s">
        <v>1431</v>
      </c>
      <c r="C159" s="147">
        <v>2.72</v>
      </c>
      <c r="D159" s="148">
        <v>0.57230000000000003</v>
      </c>
      <c r="E159" s="148">
        <v>0.57230000000000003</v>
      </c>
      <c r="F159" s="147">
        <v>1</v>
      </c>
      <c r="G159" s="148">
        <f t="shared" si="4"/>
        <v>0.57230000000000003</v>
      </c>
      <c r="H159" s="147">
        <v>1.75</v>
      </c>
      <c r="I159" s="148">
        <f t="shared" si="5"/>
        <v>1.00153</v>
      </c>
      <c r="J159" s="149" t="s">
        <v>1268</v>
      </c>
      <c r="K159" s="146" t="s">
        <v>1270</v>
      </c>
      <c r="BUR159" s="124"/>
      <c r="BUS159" s="124"/>
      <c r="BUT159" s="124"/>
      <c r="BUU159" s="124"/>
      <c r="BUV159" s="124"/>
      <c r="BUW159" s="124"/>
      <c r="BUX159" s="124"/>
      <c r="BUY159" s="124"/>
      <c r="BUZ159" s="124"/>
      <c r="BVA159" s="124"/>
      <c r="BVB159" s="124"/>
      <c r="BVC159" s="124"/>
      <c r="BVD159" s="124"/>
      <c r="BVE159" s="124"/>
      <c r="BVF159" s="124"/>
    </row>
    <row r="160" spans="1:11 1916:1930" s="123" customFormat="1" x14ac:dyDescent="0.2">
      <c r="A160" s="146" t="s">
        <v>422</v>
      </c>
      <c r="B160" s="146" t="s">
        <v>1431</v>
      </c>
      <c r="C160" s="147">
        <v>4.7</v>
      </c>
      <c r="D160" s="148">
        <v>0.84567999999999999</v>
      </c>
      <c r="E160" s="148">
        <v>0.84567999999999999</v>
      </c>
      <c r="F160" s="147">
        <v>1</v>
      </c>
      <c r="G160" s="148">
        <f t="shared" si="4"/>
        <v>0.84567999999999999</v>
      </c>
      <c r="H160" s="147">
        <v>1.75</v>
      </c>
      <c r="I160" s="148">
        <f t="shared" si="5"/>
        <v>1.47994</v>
      </c>
      <c r="J160" s="149" t="s">
        <v>1268</v>
      </c>
      <c r="K160" s="146" t="s">
        <v>1270</v>
      </c>
      <c r="BUR160" s="124"/>
      <c r="BUS160" s="124"/>
      <c r="BUT160" s="124"/>
      <c r="BUU160" s="124"/>
      <c r="BUV160" s="124"/>
      <c r="BUW160" s="124"/>
      <c r="BUX160" s="124"/>
      <c r="BUY160" s="124"/>
      <c r="BUZ160" s="124"/>
      <c r="BVA160" s="124"/>
      <c r="BVB160" s="124"/>
      <c r="BVC160" s="124"/>
      <c r="BVD160" s="124"/>
      <c r="BVE160" s="124"/>
      <c r="BVF160" s="124"/>
    </row>
    <row r="161" spans="1:11 1916:1930" s="123" customFormat="1" x14ac:dyDescent="0.2">
      <c r="A161" s="150" t="s">
        <v>423</v>
      </c>
      <c r="B161" s="150" t="s">
        <v>1431</v>
      </c>
      <c r="C161" s="151">
        <v>9</v>
      </c>
      <c r="D161" s="152">
        <v>1.91361</v>
      </c>
      <c r="E161" s="152">
        <v>1.91361</v>
      </c>
      <c r="F161" s="151">
        <v>1</v>
      </c>
      <c r="G161" s="152">
        <f t="shared" si="4"/>
        <v>1.91361</v>
      </c>
      <c r="H161" s="151">
        <v>1.75</v>
      </c>
      <c r="I161" s="152">
        <f t="shared" si="5"/>
        <v>3.3488199999999999</v>
      </c>
      <c r="J161" s="153" t="s">
        <v>1268</v>
      </c>
      <c r="K161" s="150" t="s">
        <v>1270</v>
      </c>
      <c r="BUR161" s="124"/>
      <c r="BUS161" s="124"/>
      <c r="BUT161" s="124"/>
      <c r="BUU161" s="124"/>
      <c r="BUV161" s="124"/>
      <c r="BUW161" s="124"/>
      <c r="BUX161" s="124"/>
      <c r="BUY161" s="124"/>
      <c r="BUZ161" s="124"/>
      <c r="BVA161" s="124"/>
      <c r="BVB161" s="124"/>
      <c r="BVC161" s="124"/>
      <c r="BVD161" s="124"/>
      <c r="BVE161" s="124"/>
      <c r="BVF161" s="124"/>
    </row>
    <row r="162" spans="1:11 1916:1930" s="123" customFormat="1" x14ac:dyDescent="0.2">
      <c r="A162" s="142" t="s">
        <v>424</v>
      </c>
      <c r="B162" s="142" t="s">
        <v>1432</v>
      </c>
      <c r="C162" s="143">
        <v>2.39</v>
      </c>
      <c r="D162" s="144">
        <v>1.48428</v>
      </c>
      <c r="E162" s="144">
        <v>1.48428</v>
      </c>
      <c r="F162" s="143">
        <v>1</v>
      </c>
      <c r="G162" s="144">
        <f t="shared" si="4"/>
        <v>1.48428</v>
      </c>
      <c r="H162" s="143">
        <v>1.75</v>
      </c>
      <c r="I162" s="144">
        <f t="shared" si="5"/>
        <v>2.5974900000000001</v>
      </c>
      <c r="J162" s="145" t="s">
        <v>1268</v>
      </c>
      <c r="K162" s="142" t="s">
        <v>1270</v>
      </c>
      <c r="BUR162" s="124"/>
      <c r="BUS162" s="124"/>
      <c r="BUT162" s="124"/>
      <c r="BUU162" s="124"/>
      <c r="BUV162" s="124"/>
      <c r="BUW162" s="124"/>
      <c r="BUX162" s="124"/>
      <c r="BUY162" s="124"/>
      <c r="BUZ162" s="124"/>
      <c r="BVA162" s="124"/>
      <c r="BVB162" s="124"/>
      <c r="BVC162" s="124"/>
      <c r="BVD162" s="124"/>
      <c r="BVE162" s="124"/>
      <c r="BVF162" s="124"/>
    </row>
    <row r="163" spans="1:11 1916:1930" s="123" customFormat="1" x14ac:dyDescent="0.2">
      <c r="A163" s="146" t="s">
        <v>425</v>
      </c>
      <c r="B163" s="146" t="s">
        <v>1432</v>
      </c>
      <c r="C163" s="147">
        <v>4.22</v>
      </c>
      <c r="D163" s="148">
        <v>1.9463200000000001</v>
      </c>
      <c r="E163" s="148">
        <v>1.9463200000000001</v>
      </c>
      <c r="F163" s="147">
        <v>1</v>
      </c>
      <c r="G163" s="148">
        <f t="shared" si="4"/>
        <v>1.9463200000000001</v>
      </c>
      <c r="H163" s="147">
        <v>1.75</v>
      </c>
      <c r="I163" s="148">
        <f t="shared" si="5"/>
        <v>3.4060600000000001</v>
      </c>
      <c r="J163" s="149" t="s">
        <v>1268</v>
      </c>
      <c r="K163" s="146" t="s">
        <v>1270</v>
      </c>
      <c r="BUR163" s="124"/>
      <c r="BUS163" s="124"/>
      <c r="BUT163" s="124"/>
      <c r="BUU163" s="124"/>
      <c r="BUV163" s="124"/>
      <c r="BUW163" s="124"/>
      <c r="BUX163" s="124"/>
      <c r="BUY163" s="124"/>
      <c r="BUZ163" s="124"/>
      <c r="BVA163" s="124"/>
      <c r="BVB163" s="124"/>
      <c r="BVC163" s="124"/>
      <c r="BVD163" s="124"/>
      <c r="BVE163" s="124"/>
      <c r="BVF163" s="124"/>
    </row>
    <row r="164" spans="1:11 1916:1930" s="123" customFormat="1" x14ac:dyDescent="0.2">
      <c r="A164" s="146" t="s">
        <v>426</v>
      </c>
      <c r="B164" s="146" t="s">
        <v>1432</v>
      </c>
      <c r="C164" s="147">
        <v>8.7200000000000006</v>
      </c>
      <c r="D164" s="148">
        <v>3.24261</v>
      </c>
      <c r="E164" s="148">
        <v>3.24261</v>
      </c>
      <c r="F164" s="147">
        <v>1</v>
      </c>
      <c r="G164" s="148">
        <f t="shared" si="4"/>
        <v>3.24261</v>
      </c>
      <c r="H164" s="147">
        <v>1.75</v>
      </c>
      <c r="I164" s="148">
        <f t="shared" si="5"/>
        <v>5.6745700000000001</v>
      </c>
      <c r="J164" s="149" t="s">
        <v>1268</v>
      </c>
      <c r="K164" s="146" t="s">
        <v>1270</v>
      </c>
      <c r="BUR164" s="124"/>
      <c r="BUS164" s="124"/>
      <c r="BUT164" s="124"/>
      <c r="BUU164" s="124"/>
      <c r="BUV164" s="124"/>
      <c r="BUW164" s="124"/>
      <c r="BUX164" s="124"/>
      <c r="BUY164" s="124"/>
      <c r="BUZ164" s="124"/>
      <c r="BVA164" s="124"/>
      <c r="BVB164" s="124"/>
      <c r="BVC164" s="124"/>
      <c r="BVD164" s="124"/>
      <c r="BVE164" s="124"/>
      <c r="BVF164" s="124"/>
    </row>
    <row r="165" spans="1:11 1916:1930" s="123" customFormat="1" x14ac:dyDescent="0.2">
      <c r="A165" s="150" t="s">
        <v>427</v>
      </c>
      <c r="B165" s="150" t="s">
        <v>1432</v>
      </c>
      <c r="C165" s="151">
        <v>11.93</v>
      </c>
      <c r="D165" s="152">
        <v>5.6708499999999997</v>
      </c>
      <c r="E165" s="152">
        <v>5.6708499999999997</v>
      </c>
      <c r="F165" s="151">
        <v>1</v>
      </c>
      <c r="G165" s="152">
        <f t="shared" si="4"/>
        <v>5.6708499999999997</v>
      </c>
      <c r="H165" s="151">
        <v>1.75</v>
      </c>
      <c r="I165" s="152">
        <f t="shared" si="5"/>
        <v>9.9239899999999999</v>
      </c>
      <c r="J165" s="153" t="s">
        <v>1268</v>
      </c>
      <c r="K165" s="150" t="s">
        <v>1270</v>
      </c>
      <c r="BUR165" s="124"/>
      <c r="BUS165" s="124"/>
      <c r="BUT165" s="124"/>
      <c r="BUU165" s="124"/>
      <c r="BUV165" s="124"/>
      <c r="BUW165" s="124"/>
      <c r="BUX165" s="124"/>
      <c r="BUY165" s="124"/>
      <c r="BUZ165" s="124"/>
      <c r="BVA165" s="124"/>
      <c r="BVB165" s="124"/>
      <c r="BVC165" s="124"/>
      <c r="BVD165" s="124"/>
      <c r="BVE165" s="124"/>
      <c r="BVF165" s="124"/>
    </row>
    <row r="166" spans="1:11 1916:1930" s="123" customFormat="1" x14ac:dyDescent="0.2">
      <c r="A166" s="142" t="s">
        <v>428</v>
      </c>
      <c r="B166" s="142" t="s">
        <v>1433</v>
      </c>
      <c r="C166" s="143">
        <v>2.74</v>
      </c>
      <c r="D166" s="144">
        <v>1.5741400000000001</v>
      </c>
      <c r="E166" s="144">
        <v>1.5741400000000001</v>
      </c>
      <c r="F166" s="143">
        <v>1</v>
      </c>
      <c r="G166" s="144">
        <f t="shared" si="4"/>
        <v>1.5741400000000001</v>
      </c>
      <c r="H166" s="143">
        <v>1.75</v>
      </c>
      <c r="I166" s="144">
        <f t="shared" si="5"/>
        <v>2.75475</v>
      </c>
      <c r="J166" s="145" t="s">
        <v>1268</v>
      </c>
      <c r="K166" s="142" t="s">
        <v>1270</v>
      </c>
      <c r="BUR166" s="124"/>
      <c r="BUS166" s="124"/>
      <c r="BUT166" s="124"/>
      <c r="BUU166" s="124"/>
      <c r="BUV166" s="124"/>
      <c r="BUW166" s="124"/>
      <c r="BUX166" s="124"/>
      <c r="BUY166" s="124"/>
      <c r="BUZ166" s="124"/>
      <c r="BVA166" s="124"/>
      <c r="BVB166" s="124"/>
      <c r="BVC166" s="124"/>
      <c r="BVD166" s="124"/>
      <c r="BVE166" s="124"/>
      <c r="BVF166" s="124"/>
    </row>
    <row r="167" spans="1:11 1916:1930" s="123" customFormat="1" x14ac:dyDescent="0.2">
      <c r="A167" s="146" t="s">
        <v>429</v>
      </c>
      <c r="B167" s="146" t="s">
        <v>1433</v>
      </c>
      <c r="C167" s="147">
        <v>4.66</v>
      </c>
      <c r="D167" s="148">
        <v>1.94536</v>
      </c>
      <c r="E167" s="148">
        <v>1.94536</v>
      </c>
      <c r="F167" s="147">
        <v>1</v>
      </c>
      <c r="G167" s="148">
        <f t="shared" si="4"/>
        <v>1.94536</v>
      </c>
      <c r="H167" s="147">
        <v>1.75</v>
      </c>
      <c r="I167" s="148">
        <f t="shared" si="5"/>
        <v>3.4043800000000002</v>
      </c>
      <c r="J167" s="149" t="s">
        <v>1268</v>
      </c>
      <c r="K167" s="146" t="s">
        <v>1270</v>
      </c>
      <c r="BUR167" s="124"/>
      <c r="BUS167" s="124"/>
      <c r="BUT167" s="124"/>
      <c r="BUU167" s="124"/>
      <c r="BUV167" s="124"/>
      <c r="BUW167" s="124"/>
      <c r="BUX167" s="124"/>
      <c r="BUY167" s="124"/>
      <c r="BUZ167" s="124"/>
      <c r="BVA167" s="124"/>
      <c r="BVB167" s="124"/>
      <c r="BVC167" s="124"/>
      <c r="BVD167" s="124"/>
      <c r="BVE167" s="124"/>
      <c r="BVF167" s="124"/>
    </row>
    <row r="168" spans="1:11 1916:1930" s="123" customFormat="1" x14ac:dyDescent="0.2">
      <c r="A168" s="146" t="s">
        <v>430</v>
      </c>
      <c r="B168" s="146" t="s">
        <v>1433</v>
      </c>
      <c r="C168" s="147">
        <v>10.82</v>
      </c>
      <c r="D168" s="148">
        <v>3.3304</v>
      </c>
      <c r="E168" s="148">
        <v>3.3304</v>
      </c>
      <c r="F168" s="147">
        <v>1</v>
      </c>
      <c r="G168" s="148">
        <f t="shared" si="4"/>
        <v>3.3304</v>
      </c>
      <c r="H168" s="147">
        <v>1.75</v>
      </c>
      <c r="I168" s="148">
        <f t="shared" si="5"/>
        <v>5.8281999999999998</v>
      </c>
      <c r="J168" s="149" t="s">
        <v>1268</v>
      </c>
      <c r="K168" s="146" t="s">
        <v>1270</v>
      </c>
      <c r="BUR168" s="124"/>
      <c r="BUS168" s="124"/>
      <c r="BUT168" s="124"/>
      <c r="BUU168" s="124"/>
      <c r="BUV168" s="124"/>
      <c r="BUW168" s="124"/>
      <c r="BUX168" s="124"/>
      <c r="BUY168" s="124"/>
      <c r="BUZ168" s="124"/>
      <c r="BVA168" s="124"/>
      <c r="BVB168" s="124"/>
      <c r="BVC168" s="124"/>
      <c r="BVD168" s="124"/>
      <c r="BVE168" s="124"/>
      <c r="BVF168" s="124"/>
    </row>
    <row r="169" spans="1:11 1916:1930" s="123" customFormat="1" x14ac:dyDescent="0.2">
      <c r="A169" s="150" t="s">
        <v>431</v>
      </c>
      <c r="B169" s="150" t="s">
        <v>1433</v>
      </c>
      <c r="C169" s="151">
        <v>11.25</v>
      </c>
      <c r="D169" s="152">
        <v>4.9150499999999999</v>
      </c>
      <c r="E169" s="152">
        <v>4.9150499999999999</v>
      </c>
      <c r="F169" s="151">
        <v>1</v>
      </c>
      <c r="G169" s="152">
        <f t="shared" si="4"/>
        <v>4.9150499999999999</v>
      </c>
      <c r="H169" s="151">
        <v>1.75</v>
      </c>
      <c r="I169" s="152">
        <f t="shared" si="5"/>
        <v>8.6013400000000004</v>
      </c>
      <c r="J169" s="153" t="s">
        <v>1268</v>
      </c>
      <c r="K169" s="150" t="s">
        <v>1270</v>
      </c>
      <c r="BUR169" s="124"/>
      <c r="BUS169" s="124"/>
      <c r="BUT169" s="124"/>
      <c r="BUU169" s="124"/>
      <c r="BUV169" s="124"/>
      <c r="BUW169" s="124"/>
      <c r="BUX169" s="124"/>
      <c r="BUY169" s="124"/>
      <c r="BUZ169" s="124"/>
      <c r="BVA169" s="124"/>
      <c r="BVB169" s="124"/>
      <c r="BVC169" s="124"/>
      <c r="BVD169" s="124"/>
      <c r="BVE169" s="124"/>
      <c r="BVF169" s="124"/>
    </row>
    <row r="170" spans="1:11 1916:1930" s="123" customFormat="1" x14ac:dyDescent="0.2">
      <c r="A170" s="142" t="s">
        <v>432</v>
      </c>
      <c r="B170" s="142" t="s">
        <v>1434</v>
      </c>
      <c r="C170" s="143">
        <v>1.93</v>
      </c>
      <c r="D170" s="144">
        <v>1.04762</v>
      </c>
      <c r="E170" s="144">
        <v>1.04762</v>
      </c>
      <c r="F170" s="143">
        <v>1</v>
      </c>
      <c r="G170" s="144">
        <f t="shared" si="4"/>
        <v>1.04762</v>
      </c>
      <c r="H170" s="143">
        <v>1.75</v>
      </c>
      <c r="I170" s="144">
        <f t="shared" si="5"/>
        <v>1.83334</v>
      </c>
      <c r="J170" s="145" t="s">
        <v>1268</v>
      </c>
      <c r="K170" s="142" t="s">
        <v>1270</v>
      </c>
      <c r="BUR170" s="124"/>
      <c r="BUS170" s="124"/>
      <c r="BUT170" s="124"/>
      <c r="BUU170" s="124"/>
      <c r="BUV170" s="124"/>
      <c r="BUW170" s="124"/>
      <c r="BUX170" s="124"/>
      <c r="BUY170" s="124"/>
      <c r="BUZ170" s="124"/>
      <c r="BVA170" s="124"/>
      <c r="BVB170" s="124"/>
      <c r="BVC170" s="124"/>
      <c r="BVD170" s="124"/>
      <c r="BVE170" s="124"/>
      <c r="BVF170" s="124"/>
    </row>
    <row r="171" spans="1:11 1916:1930" s="123" customFormat="1" x14ac:dyDescent="0.2">
      <c r="A171" s="146" t="s">
        <v>433</v>
      </c>
      <c r="B171" s="146" t="s">
        <v>1434</v>
      </c>
      <c r="C171" s="147">
        <v>2.63</v>
      </c>
      <c r="D171" s="148">
        <v>1.4471400000000001</v>
      </c>
      <c r="E171" s="148">
        <v>1.4471400000000001</v>
      </c>
      <c r="F171" s="147">
        <v>1</v>
      </c>
      <c r="G171" s="148">
        <f t="shared" si="4"/>
        <v>1.4471400000000001</v>
      </c>
      <c r="H171" s="147">
        <v>1.75</v>
      </c>
      <c r="I171" s="148">
        <f t="shared" si="5"/>
        <v>2.5325000000000002</v>
      </c>
      <c r="J171" s="149" t="s">
        <v>1268</v>
      </c>
      <c r="K171" s="146" t="s">
        <v>1270</v>
      </c>
      <c r="BUR171" s="124"/>
      <c r="BUS171" s="124"/>
      <c r="BUT171" s="124"/>
      <c r="BUU171" s="124"/>
      <c r="BUV171" s="124"/>
      <c r="BUW171" s="124"/>
      <c r="BUX171" s="124"/>
      <c r="BUY171" s="124"/>
      <c r="BUZ171" s="124"/>
      <c r="BVA171" s="124"/>
      <c r="BVB171" s="124"/>
      <c r="BVC171" s="124"/>
      <c r="BVD171" s="124"/>
      <c r="BVE171" s="124"/>
      <c r="BVF171" s="124"/>
    </row>
    <row r="172" spans="1:11 1916:1930" s="123" customFormat="1" x14ac:dyDescent="0.2">
      <c r="A172" s="146" t="s">
        <v>434</v>
      </c>
      <c r="B172" s="146" t="s">
        <v>1434</v>
      </c>
      <c r="C172" s="147">
        <v>5.85</v>
      </c>
      <c r="D172" s="148">
        <v>2.1831100000000001</v>
      </c>
      <c r="E172" s="148">
        <v>2.1831100000000001</v>
      </c>
      <c r="F172" s="147">
        <v>1</v>
      </c>
      <c r="G172" s="148">
        <f t="shared" si="4"/>
        <v>2.1831100000000001</v>
      </c>
      <c r="H172" s="147">
        <v>1.75</v>
      </c>
      <c r="I172" s="148">
        <f t="shared" si="5"/>
        <v>3.8204400000000001</v>
      </c>
      <c r="J172" s="149" t="s">
        <v>1268</v>
      </c>
      <c r="K172" s="146" t="s">
        <v>1270</v>
      </c>
      <c r="BUR172" s="124"/>
      <c r="BUS172" s="124"/>
      <c r="BUT172" s="124"/>
      <c r="BUU172" s="124"/>
      <c r="BUV172" s="124"/>
      <c r="BUW172" s="124"/>
      <c r="BUX172" s="124"/>
      <c r="BUY172" s="124"/>
      <c r="BUZ172" s="124"/>
      <c r="BVA172" s="124"/>
      <c r="BVB172" s="124"/>
      <c r="BVC172" s="124"/>
      <c r="BVD172" s="124"/>
      <c r="BVE172" s="124"/>
      <c r="BVF172" s="124"/>
    </row>
    <row r="173" spans="1:11 1916:1930" s="123" customFormat="1" x14ac:dyDescent="0.2">
      <c r="A173" s="150" t="s">
        <v>435</v>
      </c>
      <c r="B173" s="150" t="s">
        <v>1434</v>
      </c>
      <c r="C173" s="151">
        <v>20.25</v>
      </c>
      <c r="D173" s="152">
        <v>4.6605299999999996</v>
      </c>
      <c r="E173" s="152">
        <v>4.6605299999999996</v>
      </c>
      <c r="F173" s="151">
        <v>1</v>
      </c>
      <c r="G173" s="152">
        <f t="shared" si="4"/>
        <v>4.6605299999999996</v>
      </c>
      <c r="H173" s="151">
        <v>1.75</v>
      </c>
      <c r="I173" s="152">
        <f t="shared" si="5"/>
        <v>8.1559299999999997</v>
      </c>
      <c r="J173" s="153" t="s">
        <v>1268</v>
      </c>
      <c r="K173" s="150" t="s">
        <v>1270</v>
      </c>
      <c r="BUR173" s="124"/>
      <c r="BUS173" s="124"/>
      <c r="BUT173" s="124"/>
      <c r="BUU173" s="124"/>
      <c r="BUV173" s="124"/>
      <c r="BUW173" s="124"/>
      <c r="BUX173" s="124"/>
      <c r="BUY173" s="124"/>
      <c r="BUZ173" s="124"/>
      <c r="BVA173" s="124"/>
      <c r="BVB173" s="124"/>
      <c r="BVC173" s="124"/>
      <c r="BVD173" s="124"/>
      <c r="BVE173" s="124"/>
      <c r="BVF173" s="124"/>
    </row>
    <row r="174" spans="1:11 1916:1930" s="123" customFormat="1" x14ac:dyDescent="0.2">
      <c r="A174" s="142" t="s">
        <v>436</v>
      </c>
      <c r="B174" s="142" t="s">
        <v>1335</v>
      </c>
      <c r="C174" s="143">
        <v>1.31</v>
      </c>
      <c r="D174" s="144">
        <v>0.72158</v>
      </c>
      <c r="E174" s="144">
        <v>0.72158</v>
      </c>
      <c r="F174" s="143">
        <v>1</v>
      </c>
      <c r="G174" s="144">
        <f t="shared" si="4"/>
        <v>0.72158</v>
      </c>
      <c r="H174" s="143">
        <v>1.75</v>
      </c>
      <c r="I174" s="144">
        <f t="shared" si="5"/>
        <v>1.2627699999999999</v>
      </c>
      <c r="J174" s="145" t="s">
        <v>1268</v>
      </c>
      <c r="K174" s="142" t="s">
        <v>1270</v>
      </c>
      <c r="BUR174" s="124"/>
      <c r="BUS174" s="124"/>
      <c r="BUT174" s="124"/>
      <c r="BUU174" s="124"/>
      <c r="BUV174" s="124"/>
      <c r="BUW174" s="124"/>
      <c r="BUX174" s="124"/>
      <c r="BUY174" s="124"/>
      <c r="BUZ174" s="124"/>
      <c r="BVA174" s="124"/>
      <c r="BVB174" s="124"/>
      <c r="BVC174" s="124"/>
      <c r="BVD174" s="124"/>
      <c r="BVE174" s="124"/>
      <c r="BVF174" s="124"/>
    </row>
    <row r="175" spans="1:11 1916:1930" s="123" customFormat="1" x14ac:dyDescent="0.2">
      <c r="A175" s="146" t="s">
        <v>437</v>
      </c>
      <c r="B175" s="146" t="s">
        <v>1335</v>
      </c>
      <c r="C175" s="147">
        <v>3.1</v>
      </c>
      <c r="D175" s="148">
        <v>0.85306000000000004</v>
      </c>
      <c r="E175" s="148">
        <v>0.85306000000000004</v>
      </c>
      <c r="F175" s="147">
        <v>1</v>
      </c>
      <c r="G175" s="148">
        <f t="shared" si="4"/>
        <v>0.85306000000000004</v>
      </c>
      <c r="H175" s="147">
        <v>1.75</v>
      </c>
      <c r="I175" s="148">
        <f t="shared" si="5"/>
        <v>1.4928600000000001</v>
      </c>
      <c r="J175" s="149" t="s">
        <v>1268</v>
      </c>
      <c r="K175" s="146" t="s">
        <v>1270</v>
      </c>
      <c r="BUR175" s="124"/>
      <c r="BUS175" s="124"/>
      <c r="BUT175" s="124"/>
      <c r="BUU175" s="124"/>
      <c r="BUV175" s="124"/>
      <c r="BUW175" s="124"/>
      <c r="BUX175" s="124"/>
      <c r="BUY175" s="124"/>
      <c r="BUZ175" s="124"/>
      <c r="BVA175" s="124"/>
      <c r="BVB175" s="124"/>
      <c r="BVC175" s="124"/>
      <c r="BVD175" s="124"/>
      <c r="BVE175" s="124"/>
      <c r="BVF175" s="124"/>
    </row>
    <row r="176" spans="1:11 1916:1930" s="123" customFormat="1" x14ac:dyDescent="0.2">
      <c r="A176" s="146" t="s">
        <v>438</v>
      </c>
      <c r="B176" s="146" t="s">
        <v>1335</v>
      </c>
      <c r="C176" s="147">
        <v>1.5</v>
      </c>
      <c r="D176" s="148">
        <v>1.16099</v>
      </c>
      <c r="E176" s="148">
        <v>1.16099</v>
      </c>
      <c r="F176" s="147">
        <v>1</v>
      </c>
      <c r="G176" s="148">
        <f t="shared" si="4"/>
        <v>1.16099</v>
      </c>
      <c r="H176" s="147">
        <v>1.75</v>
      </c>
      <c r="I176" s="148">
        <f t="shared" si="5"/>
        <v>2.03173</v>
      </c>
      <c r="J176" s="149" t="s">
        <v>1268</v>
      </c>
      <c r="K176" s="146" t="s">
        <v>1270</v>
      </c>
      <c r="BUR176" s="124"/>
      <c r="BUS176" s="124"/>
      <c r="BUT176" s="124"/>
      <c r="BUU176" s="124"/>
      <c r="BUV176" s="124"/>
      <c r="BUW176" s="124"/>
      <c r="BUX176" s="124"/>
      <c r="BUY176" s="124"/>
      <c r="BUZ176" s="124"/>
      <c r="BVA176" s="124"/>
      <c r="BVB176" s="124"/>
      <c r="BVC176" s="124"/>
      <c r="BVD176" s="124"/>
      <c r="BVE176" s="124"/>
      <c r="BVF176" s="124"/>
    </row>
    <row r="177" spans="1:11 1916:1930" s="123" customFormat="1" x14ac:dyDescent="0.2">
      <c r="A177" s="150" t="s">
        <v>439</v>
      </c>
      <c r="B177" s="150" t="s">
        <v>1335</v>
      </c>
      <c r="C177" s="151">
        <v>3.1</v>
      </c>
      <c r="D177" s="152">
        <v>2.4399799999999998</v>
      </c>
      <c r="E177" s="152">
        <v>2.4399799999999998</v>
      </c>
      <c r="F177" s="151">
        <v>1</v>
      </c>
      <c r="G177" s="152">
        <f t="shared" si="4"/>
        <v>2.4399799999999998</v>
      </c>
      <c r="H177" s="151">
        <v>1.75</v>
      </c>
      <c r="I177" s="152">
        <f t="shared" si="5"/>
        <v>4.2699699999999998</v>
      </c>
      <c r="J177" s="153" t="s">
        <v>1268</v>
      </c>
      <c r="K177" s="150" t="s">
        <v>1270</v>
      </c>
      <c r="BUR177" s="124"/>
      <c r="BUS177" s="124"/>
      <c r="BUT177" s="124"/>
      <c r="BUU177" s="124"/>
      <c r="BUV177" s="124"/>
      <c r="BUW177" s="124"/>
      <c r="BUX177" s="124"/>
      <c r="BUY177" s="124"/>
      <c r="BUZ177" s="124"/>
      <c r="BVA177" s="124"/>
      <c r="BVB177" s="124"/>
      <c r="BVC177" s="124"/>
      <c r="BVD177" s="124"/>
      <c r="BVE177" s="124"/>
      <c r="BVF177" s="124"/>
    </row>
    <row r="178" spans="1:11 1916:1930" s="123" customFormat="1" x14ac:dyDescent="0.2">
      <c r="A178" s="142" t="s">
        <v>440</v>
      </c>
      <c r="B178" s="142" t="s">
        <v>1435</v>
      </c>
      <c r="C178" s="143">
        <v>1.53</v>
      </c>
      <c r="D178" s="144">
        <v>0.44449</v>
      </c>
      <c r="E178" s="144">
        <v>0.44449</v>
      </c>
      <c r="F178" s="143">
        <v>1</v>
      </c>
      <c r="G178" s="144">
        <f t="shared" si="4"/>
        <v>0.44449</v>
      </c>
      <c r="H178" s="143">
        <v>1.75</v>
      </c>
      <c r="I178" s="144">
        <f t="shared" si="5"/>
        <v>0.77786</v>
      </c>
      <c r="J178" s="145" t="s">
        <v>1268</v>
      </c>
      <c r="K178" s="142" t="s">
        <v>1270</v>
      </c>
      <c r="BUR178" s="124"/>
      <c r="BUS178" s="124"/>
      <c r="BUT178" s="124"/>
      <c r="BUU178" s="124"/>
      <c r="BUV178" s="124"/>
      <c r="BUW178" s="124"/>
      <c r="BUX178" s="124"/>
      <c r="BUY178" s="124"/>
      <c r="BUZ178" s="124"/>
      <c r="BVA178" s="124"/>
      <c r="BVB178" s="124"/>
      <c r="BVC178" s="124"/>
      <c r="BVD178" s="124"/>
      <c r="BVE178" s="124"/>
      <c r="BVF178" s="124"/>
    </row>
    <row r="179" spans="1:11 1916:1930" s="123" customFormat="1" x14ac:dyDescent="0.2">
      <c r="A179" s="146" t="s">
        <v>441</v>
      </c>
      <c r="B179" s="146" t="s">
        <v>1435</v>
      </c>
      <c r="C179" s="147">
        <v>2.42</v>
      </c>
      <c r="D179" s="148">
        <v>0.63932</v>
      </c>
      <c r="E179" s="148">
        <v>0.63932</v>
      </c>
      <c r="F179" s="147">
        <v>1</v>
      </c>
      <c r="G179" s="148">
        <f t="shared" si="4"/>
        <v>0.63932</v>
      </c>
      <c r="H179" s="147">
        <v>1.75</v>
      </c>
      <c r="I179" s="148">
        <f t="shared" si="5"/>
        <v>1.1188100000000001</v>
      </c>
      <c r="J179" s="149" t="s">
        <v>1268</v>
      </c>
      <c r="K179" s="146" t="s">
        <v>1270</v>
      </c>
      <c r="BUR179" s="124"/>
      <c r="BUS179" s="124"/>
      <c r="BUT179" s="124"/>
      <c r="BUU179" s="124"/>
      <c r="BUV179" s="124"/>
      <c r="BUW179" s="124"/>
      <c r="BUX179" s="124"/>
      <c r="BUY179" s="124"/>
      <c r="BUZ179" s="124"/>
      <c r="BVA179" s="124"/>
      <c r="BVB179" s="124"/>
      <c r="BVC179" s="124"/>
      <c r="BVD179" s="124"/>
      <c r="BVE179" s="124"/>
      <c r="BVF179" s="124"/>
    </row>
    <row r="180" spans="1:11 1916:1930" s="123" customFormat="1" x14ac:dyDescent="0.2">
      <c r="A180" s="146" t="s">
        <v>442</v>
      </c>
      <c r="B180" s="146" t="s">
        <v>1435</v>
      </c>
      <c r="C180" s="147">
        <v>4.8099999999999996</v>
      </c>
      <c r="D180" s="148">
        <v>1.1245499999999999</v>
      </c>
      <c r="E180" s="148">
        <v>1.1245499999999999</v>
      </c>
      <c r="F180" s="147">
        <v>1</v>
      </c>
      <c r="G180" s="148">
        <f t="shared" si="4"/>
        <v>1.1245499999999999</v>
      </c>
      <c r="H180" s="147">
        <v>1.75</v>
      </c>
      <c r="I180" s="148">
        <f t="shared" si="5"/>
        <v>1.9679599999999999</v>
      </c>
      <c r="J180" s="149" t="s">
        <v>1268</v>
      </c>
      <c r="K180" s="146" t="s">
        <v>1270</v>
      </c>
      <c r="BUR180" s="124"/>
      <c r="BUS180" s="124"/>
      <c r="BUT180" s="124"/>
      <c r="BUU180" s="124"/>
      <c r="BUV180" s="124"/>
      <c r="BUW180" s="124"/>
      <c r="BUX180" s="124"/>
      <c r="BUY180" s="124"/>
      <c r="BUZ180" s="124"/>
      <c r="BVA180" s="124"/>
      <c r="BVB180" s="124"/>
      <c r="BVC180" s="124"/>
      <c r="BVD180" s="124"/>
      <c r="BVE180" s="124"/>
      <c r="BVF180" s="124"/>
    </row>
    <row r="181" spans="1:11 1916:1930" s="123" customFormat="1" x14ac:dyDescent="0.2">
      <c r="A181" s="150" t="s">
        <v>443</v>
      </c>
      <c r="B181" s="150" t="s">
        <v>1435</v>
      </c>
      <c r="C181" s="151">
        <v>9</v>
      </c>
      <c r="D181" s="152">
        <v>3.25379</v>
      </c>
      <c r="E181" s="152">
        <v>3.25379</v>
      </c>
      <c r="F181" s="151">
        <v>1</v>
      </c>
      <c r="G181" s="152">
        <f t="shared" si="4"/>
        <v>3.25379</v>
      </c>
      <c r="H181" s="151">
        <v>1.75</v>
      </c>
      <c r="I181" s="152">
        <f t="shared" si="5"/>
        <v>5.6941300000000004</v>
      </c>
      <c r="J181" s="153" t="s">
        <v>1268</v>
      </c>
      <c r="K181" s="150" t="s">
        <v>1270</v>
      </c>
      <c r="BUR181" s="124"/>
      <c r="BUS181" s="124"/>
      <c r="BUT181" s="124"/>
      <c r="BUU181" s="124"/>
      <c r="BUV181" s="124"/>
      <c r="BUW181" s="124"/>
      <c r="BUX181" s="124"/>
      <c r="BUY181" s="124"/>
      <c r="BUZ181" s="124"/>
      <c r="BVA181" s="124"/>
      <c r="BVB181" s="124"/>
      <c r="BVC181" s="124"/>
      <c r="BVD181" s="124"/>
      <c r="BVE181" s="124"/>
      <c r="BVF181" s="124"/>
    </row>
    <row r="182" spans="1:11 1916:1930" s="123" customFormat="1" x14ac:dyDescent="0.2">
      <c r="A182" s="142" t="s">
        <v>444</v>
      </c>
      <c r="B182" s="142" t="s">
        <v>1436</v>
      </c>
      <c r="C182" s="143">
        <v>2.19</v>
      </c>
      <c r="D182" s="144">
        <v>0.75590999999999997</v>
      </c>
      <c r="E182" s="144">
        <v>0.75590999999999997</v>
      </c>
      <c r="F182" s="143">
        <v>1</v>
      </c>
      <c r="G182" s="144">
        <f t="shared" si="4"/>
        <v>0.75590999999999997</v>
      </c>
      <c r="H182" s="143">
        <v>1.75</v>
      </c>
      <c r="I182" s="144">
        <f t="shared" si="5"/>
        <v>1.32284</v>
      </c>
      <c r="J182" s="145" t="s">
        <v>1268</v>
      </c>
      <c r="K182" s="142" t="s">
        <v>1270</v>
      </c>
      <c r="BUR182" s="124"/>
      <c r="BUS182" s="124"/>
      <c r="BUT182" s="124"/>
      <c r="BUU182" s="124"/>
      <c r="BUV182" s="124"/>
      <c r="BUW182" s="124"/>
      <c r="BUX182" s="124"/>
      <c r="BUY182" s="124"/>
      <c r="BUZ182" s="124"/>
      <c r="BVA182" s="124"/>
      <c r="BVB182" s="124"/>
      <c r="BVC182" s="124"/>
      <c r="BVD182" s="124"/>
      <c r="BVE182" s="124"/>
      <c r="BVF182" s="124"/>
    </row>
    <row r="183" spans="1:11 1916:1930" s="123" customFormat="1" x14ac:dyDescent="0.2">
      <c r="A183" s="146" t="s">
        <v>445</v>
      </c>
      <c r="B183" s="146" t="s">
        <v>1436</v>
      </c>
      <c r="C183" s="147">
        <v>3.6</v>
      </c>
      <c r="D183" s="148">
        <v>1.03545</v>
      </c>
      <c r="E183" s="148">
        <v>1.03545</v>
      </c>
      <c r="F183" s="147">
        <v>1</v>
      </c>
      <c r="G183" s="148">
        <f t="shared" si="4"/>
        <v>1.03545</v>
      </c>
      <c r="H183" s="147">
        <v>1.75</v>
      </c>
      <c r="I183" s="148">
        <f t="shared" si="5"/>
        <v>1.8120400000000001</v>
      </c>
      <c r="J183" s="149" t="s">
        <v>1268</v>
      </c>
      <c r="K183" s="146" t="s">
        <v>1270</v>
      </c>
      <c r="BUR183" s="124"/>
      <c r="BUS183" s="124"/>
      <c r="BUT183" s="124"/>
      <c r="BUU183" s="124"/>
      <c r="BUV183" s="124"/>
      <c r="BUW183" s="124"/>
      <c r="BUX183" s="124"/>
      <c r="BUY183" s="124"/>
      <c r="BUZ183" s="124"/>
      <c r="BVA183" s="124"/>
      <c r="BVB183" s="124"/>
      <c r="BVC183" s="124"/>
      <c r="BVD183" s="124"/>
      <c r="BVE183" s="124"/>
      <c r="BVF183" s="124"/>
    </row>
    <row r="184" spans="1:11 1916:1930" s="123" customFormat="1" x14ac:dyDescent="0.2">
      <c r="A184" s="146" t="s">
        <v>446</v>
      </c>
      <c r="B184" s="146" t="s">
        <v>1436</v>
      </c>
      <c r="C184" s="147">
        <v>6.89</v>
      </c>
      <c r="D184" s="148">
        <v>1.7010700000000001</v>
      </c>
      <c r="E184" s="148">
        <v>1.7010700000000001</v>
      </c>
      <c r="F184" s="147">
        <v>1</v>
      </c>
      <c r="G184" s="148">
        <f t="shared" si="4"/>
        <v>1.7010700000000001</v>
      </c>
      <c r="H184" s="147">
        <v>1.75</v>
      </c>
      <c r="I184" s="148">
        <f t="shared" si="5"/>
        <v>2.9768699999999999</v>
      </c>
      <c r="J184" s="149" t="s">
        <v>1268</v>
      </c>
      <c r="K184" s="146" t="s">
        <v>1270</v>
      </c>
      <c r="BUR184" s="124"/>
      <c r="BUS184" s="124"/>
      <c r="BUT184" s="124"/>
      <c r="BUU184" s="124"/>
      <c r="BUV184" s="124"/>
      <c r="BUW184" s="124"/>
      <c r="BUX184" s="124"/>
      <c r="BUY184" s="124"/>
      <c r="BUZ184" s="124"/>
      <c r="BVA184" s="124"/>
      <c r="BVB184" s="124"/>
      <c r="BVC184" s="124"/>
      <c r="BVD184" s="124"/>
      <c r="BVE184" s="124"/>
      <c r="BVF184" s="124"/>
    </row>
    <row r="185" spans="1:11 1916:1930" s="123" customFormat="1" x14ac:dyDescent="0.2">
      <c r="A185" s="150" t="s">
        <v>447</v>
      </c>
      <c r="B185" s="150" t="s">
        <v>1436</v>
      </c>
      <c r="C185" s="151">
        <v>12.73</v>
      </c>
      <c r="D185" s="152">
        <v>3.51884</v>
      </c>
      <c r="E185" s="152">
        <v>3.51884</v>
      </c>
      <c r="F185" s="151">
        <v>1</v>
      </c>
      <c r="G185" s="152">
        <f t="shared" si="4"/>
        <v>3.51884</v>
      </c>
      <c r="H185" s="151">
        <v>1.75</v>
      </c>
      <c r="I185" s="152">
        <f t="shared" si="5"/>
        <v>6.1579699999999997</v>
      </c>
      <c r="J185" s="153" t="s">
        <v>1268</v>
      </c>
      <c r="K185" s="150" t="s">
        <v>1270</v>
      </c>
      <c r="BUR185" s="124"/>
      <c r="BUS185" s="124"/>
      <c r="BUT185" s="124"/>
      <c r="BUU185" s="124"/>
      <c r="BUV185" s="124"/>
      <c r="BUW185" s="124"/>
      <c r="BUX185" s="124"/>
      <c r="BUY185" s="124"/>
      <c r="BUZ185" s="124"/>
      <c r="BVA185" s="124"/>
      <c r="BVB185" s="124"/>
      <c r="BVC185" s="124"/>
      <c r="BVD185" s="124"/>
      <c r="BVE185" s="124"/>
      <c r="BVF185" s="124"/>
    </row>
    <row r="186" spans="1:11 1916:1930" s="123" customFormat="1" x14ac:dyDescent="0.2">
      <c r="A186" s="142" t="s">
        <v>448</v>
      </c>
      <c r="B186" s="142" t="s">
        <v>1437</v>
      </c>
      <c r="C186" s="143">
        <v>2.38</v>
      </c>
      <c r="D186" s="144">
        <v>0.60363999999999995</v>
      </c>
      <c r="E186" s="144">
        <v>0.60363999999999995</v>
      </c>
      <c r="F186" s="143">
        <v>1</v>
      </c>
      <c r="G186" s="144">
        <f t="shared" si="4"/>
        <v>0.60363999999999995</v>
      </c>
      <c r="H186" s="143">
        <v>1.75</v>
      </c>
      <c r="I186" s="144">
        <f t="shared" si="5"/>
        <v>1.05637</v>
      </c>
      <c r="J186" s="145" t="s">
        <v>1268</v>
      </c>
      <c r="K186" s="142" t="s">
        <v>1270</v>
      </c>
      <c r="BUR186" s="124"/>
      <c r="BUS186" s="124"/>
      <c r="BUT186" s="124"/>
      <c r="BUU186" s="124"/>
      <c r="BUV186" s="124"/>
      <c r="BUW186" s="124"/>
      <c r="BUX186" s="124"/>
      <c r="BUY186" s="124"/>
      <c r="BUZ186" s="124"/>
      <c r="BVA186" s="124"/>
      <c r="BVB186" s="124"/>
      <c r="BVC186" s="124"/>
      <c r="BVD186" s="124"/>
      <c r="BVE186" s="124"/>
      <c r="BVF186" s="124"/>
    </row>
    <row r="187" spans="1:11 1916:1930" s="123" customFormat="1" x14ac:dyDescent="0.2">
      <c r="A187" s="146" t="s">
        <v>449</v>
      </c>
      <c r="B187" s="146" t="s">
        <v>1437</v>
      </c>
      <c r="C187" s="147">
        <v>3.62</v>
      </c>
      <c r="D187" s="148">
        <v>0.77581999999999995</v>
      </c>
      <c r="E187" s="148">
        <v>0.77581999999999995</v>
      </c>
      <c r="F187" s="147">
        <v>1</v>
      </c>
      <c r="G187" s="148">
        <f t="shared" si="4"/>
        <v>0.77581999999999995</v>
      </c>
      <c r="H187" s="147">
        <v>1.75</v>
      </c>
      <c r="I187" s="148">
        <f t="shared" si="5"/>
        <v>1.3576900000000001</v>
      </c>
      <c r="J187" s="149" t="s">
        <v>1268</v>
      </c>
      <c r="K187" s="146" t="s">
        <v>1270</v>
      </c>
      <c r="BUR187" s="124"/>
      <c r="BUS187" s="124"/>
      <c r="BUT187" s="124"/>
      <c r="BUU187" s="124"/>
      <c r="BUV187" s="124"/>
      <c r="BUW187" s="124"/>
      <c r="BUX187" s="124"/>
      <c r="BUY187" s="124"/>
      <c r="BUZ187" s="124"/>
      <c r="BVA187" s="124"/>
      <c r="BVB187" s="124"/>
      <c r="BVC187" s="124"/>
      <c r="BVD187" s="124"/>
      <c r="BVE187" s="124"/>
      <c r="BVF187" s="124"/>
    </row>
    <row r="188" spans="1:11 1916:1930" s="123" customFormat="1" x14ac:dyDescent="0.2">
      <c r="A188" s="146" t="s">
        <v>450</v>
      </c>
      <c r="B188" s="146" t="s">
        <v>1437</v>
      </c>
      <c r="C188" s="147">
        <v>6.19</v>
      </c>
      <c r="D188" s="148">
        <v>1.1408</v>
      </c>
      <c r="E188" s="148">
        <v>1.1408</v>
      </c>
      <c r="F188" s="147">
        <v>1</v>
      </c>
      <c r="G188" s="148">
        <f t="shared" si="4"/>
        <v>1.1408</v>
      </c>
      <c r="H188" s="147">
        <v>1.75</v>
      </c>
      <c r="I188" s="148">
        <f t="shared" si="5"/>
        <v>1.9964</v>
      </c>
      <c r="J188" s="149" t="s">
        <v>1268</v>
      </c>
      <c r="K188" s="146" t="s">
        <v>1270</v>
      </c>
      <c r="BUR188" s="124"/>
      <c r="BUS188" s="124"/>
      <c r="BUT188" s="124"/>
      <c r="BUU188" s="124"/>
      <c r="BUV188" s="124"/>
      <c r="BUW188" s="124"/>
      <c r="BUX188" s="124"/>
      <c r="BUY188" s="124"/>
      <c r="BUZ188" s="124"/>
      <c r="BVA188" s="124"/>
      <c r="BVB188" s="124"/>
      <c r="BVC188" s="124"/>
      <c r="BVD188" s="124"/>
      <c r="BVE188" s="124"/>
      <c r="BVF188" s="124"/>
    </row>
    <row r="189" spans="1:11 1916:1930" s="123" customFormat="1" x14ac:dyDescent="0.2">
      <c r="A189" s="150" t="s">
        <v>451</v>
      </c>
      <c r="B189" s="150" t="s">
        <v>1437</v>
      </c>
      <c r="C189" s="151">
        <v>11.3</v>
      </c>
      <c r="D189" s="152">
        <v>2.2197100000000001</v>
      </c>
      <c r="E189" s="152">
        <v>2.2197100000000001</v>
      </c>
      <c r="F189" s="151">
        <v>1</v>
      </c>
      <c r="G189" s="152">
        <f t="shared" si="4"/>
        <v>2.2197100000000001</v>
      </c>
      <c r="H189" s="151">
        <v>1.75</v>
      </c>
      <c r="I189" s="152">
        <f t="shared" si="5"/>
        <v>3.88449</v>
      </c>
      <c r="J189" s="153" t="s">
        <v>1268</v>
      </c>
      <c r="K189" s="150" t="s">
        <v>1270</v>
      </c>
      <c r="BUR189" s="124"/>
      <c r="BUS189" s="124"/>
      <c r="BUT189" s="124"/>
      <c r="BUU189" s="124"/>
      <c r="BUV189" s="124"/>
      <c r="BUW189" s="124"/>
      <c r="BUX189" s="124"/>
      <c r="BUY189" s="124"/>
      <c r="BUZ189" s="124"/>
      <c r="BVA189" s="124"/>
      <c r="BVB189" s="124"/>
      <c r="BVC189" s="124"/>
      <c r="BVD189" s="124"/>
      <c r="BVE189" s="124"/>
      <c r="BVF189" s="124"/>
    </row>
    <row r="190" spans="1:11 1916:1930" s="123" customFormat="1" x14ac:dyDescent="0.2">
      <c r="A190" s="142" t="s">
        <v>452</v>
      </c>
      <c r="B190" s="142" t="s">
        <v>1438</v>
      </c>
      <c r="C190" s="143">
        <v>1.84</v>
      </c>
      <c r="D190" s="144">
        <v>0.48559999999999998</v>
      </c>
      <c r="E190" s="144">
        <v>0.48559999999999998</v>
      </c>
      <c r="F190" s="143">
        <v>1</v>
      </c>
      <c r="G190" s="144">
        <f t="shared" si="4"/>
        <v>0.48559999999999998</v>
      </c>
      <c r="H190" s="143">
        <v>1.75</v>
      </c>
      <c r="I190" s="144">
        <f t="shared" si="5"/>
        <v>0.8498</v>
      </c>
      <c r="J190" s="145" t="s">
        <v>1268</v>
      </c>
      <c r="K190" s="142" t="s">
        <v>1270</v>
      </c>
      <c r="BUR190" s="124"/>
      <c r="BUS190" s="124"/>
      <c r="BUT190" s="124"/>
      <c r="BUU190" s="124"/>
      <c r="BUV190" s="124"/>
      <c r="BUW190" s="124"/>
      <c r="BUX190" s="124"/>
      <c r="BUY190" s="124"/>
      <c r="BUZ190" s="124"/>
      <c r="BVA190" s="124"/>
      <c r="BVB190" s="124"/>
      <c r="BVC190" s="124"/>
      <c r="BVD190" s="124"/>
      <c r="BVE190" s="124"/>
      <c r="BVF190" s="124"/>
    </row>
    <row r="191" spans="1:11 1916:1930" s="123" customFormat="1" x14ac:dyDescent="0.2">
      <c r="A191" s="146" t="s">
        <v>453</v>
      </c>
      <c r="B191" s="146" t="s">
        <v>1438</v>
      </c>
      <c r="C191" s="147">
        <v>2.4</v>
      </c>
      <c r="D191" s="148">
        <v>0.56118999999999997</v>
      </c>
      <c r="E191" s="148">
        <v>0.56118999999999997</v>
      </c>
      <c r="F191" s="147">
        <v>1</v>
      </c>
      <c r="G191" s="148">
        <f t="shared" si="4"/>
        <v>0.56118999999999997</v>
      </c>
      <c r="H191" s="147">
        <v>1.75</v>
      </c>
      <c r="I191" s="148">
        <f t="shared" si="5"/>
        <v>0.98207999999999995</v>
      </c>
      <c r="J191" s="149" t="s">
        <v>1268</v>
      </c>
      <c r="K191" s="146" t="s">
        <v>1270</v>
      </c>
      <c r="BUR191" s="124"/>
      <c r="BUS191" s="124"/>
      <c r="BUT191" s="124"/>
      <c r="BUU191" s="124"/>
      <c r="BUV191" s="124"/>
      <c r="BUW191" s="124"/>
      <c r="BUX191" s="124"/>
      <c r="BUY191" s="124"/>
      <c r="BUZ191" s="124"/>
      <c r="BVA191" s="124"/>
      <c r="BVB191" s="124"/>
      <c r="BVC191" s="124"/>
      <c r="BVD191" s="124"/>
      <c r="BVE191" s="124"/>
      <c r="BVF191" s="124"/>
    </row>
    <row r="192" spans="1:11 1916:1930" s="123" customFormat="1" x14ac:dyDescent="0.2">
      <c r="A192" s="146" t="s">
        <v>454</v>
      </c>
      <c r="B192" s="146" t="s">
        <v>1438</v>
      </c>
      <c r="C192" s="147">
        <v>3.09</v>
      </c>
      <c r="D192" s="148">
        <v>0.69671000000000005</v>
      </c>
      <c r="E192" s="148">
        <v>0.69671000000000005</v>
      </c>
      <c r="F192" s="147">
        <v>1</v>
      </c>
      <c r="G192" s="148">
        <f t="shared" si="4"/>
        <v>0.69671000000000005</v>
      </c>
      <c r="H192" s="147">
        <v>1.75</v>
      </c>
      <c r="I192" s="148">
        <f t="shared" si="5"/>
        <v>1.2192400000000001</v>
      </c>
      <c r="J192" s="149" t="s">
        <v>1268</v>
      </c>
      <c r="K192" s="146" t="s">
        <v>1270</v>
      </c>
      <c r="BUR192" s="124"/>
      <c r="BUS192" s="124"/>
      <c r="BUT192" s="124"/>
      <c r="BUU192" s="124"/>
      <c r="BUV192" s="124"/>
      <c r="BUW192" s="124"/>
      <c r="BUX192" s="124"/>
      <c r="BUY192" s="124"/>
      <c r="BUZ192" s="124"/>
      <c r="BVA192" s="124"/>
      <c r="BVB192" s="124"/>
      <c r="BVC192" s="124"/>
      <c r="BVD192" s="124"/>
      <c r="BVE192" s="124"/>
      <c r="BVF192" s="124"/>
    </row>
    <row r="193" spans="1:11 1916:1930" s="123" customFormat="1" x14ac:dyDescent="0.2">
      <c r="A193" s="150" t="s">
        <v>455</v>
      </c>
      <c r="B193" s="150" t="s">
        <v>1438</v>
      </c>
      <c r="C193" s="151">
        <v>3.5</v>
      </c>
      <c r="D193" s="152">
        <v>1.33657</v>
      </c>
      <c r="E193" s="152">
        <v>1.33657</v>
      </c>
      <c r="F193" s="151">
        <v>1</v>
      </c>
      <c r="G193" s="152">
        <f t="shared" si="4"/>
        <v>1.33657</v>
      </c>
      <c r="H193" s="151">
        <v>1.75</v>
      </c>
      <c r="I193" s="152">
        <f t="shared" si="5"/>
        <v>2.339</v>
      </c>
      <c r="J193" s="153" t="s">
        <v>1268</v>
      </c>
      <c r="K193" s="150" t="s">
        <v>1270</v>
      </c>
      <c r="BUR193" s="124"/>
      <c r="BUS193" s="124"/>
      <c r="BUT193" s="124"/>
      <c r="BUU193" s="124"/>
      <c r="BUV193" s="124"/>
      <c r="BUW193" s="124"/>
      <c r="BUX193" s="124"/>
      <c r="BUY193" s="124"/>
      <c r="BUZ193" s="124"/>
      <c r="BVA193" s="124"/>
      <c r="BVB193" s="124"/>
      <c r="BVC193" s="124"/>
      <c r="BVD193" s="124"/>
      <c r="BVE193" s="124"/>
      <c r="BVF193" s="124"/>
    </row>
    <row r="194" spans="1:11 1916:1930" s="123" customFormat="1" x14ac:dyDescent="0.2">
      <c r="A194" s="142" t="s">
        <v>456</v>
      </c>
      <c r="B194" s="142" t="s">
        <v>1439</v>
      </c>
      <c r="C194" s="143">
        <v>1.78</v>
      </c>
      <c r="D194" s="144">
        <v>0.30187000000000003</v>
      </c>
      <c r="E194" s="144">
        <v>0.30187000000000003</v>
      </c>
      <c r="F194" s="143">
        <v>1</v>
      </c>
      <c r="G194" s="144">
        <f t="shared" si="4"/>
        <v>0.30187000000000003</v>
      </c>
      <c r="H194" s="143">
        <v>1.35</v>
      </c>
      <c r="I194" s="144">
        <f t="shared" si="5"/>
        <v>0.40751999999999999</v>
      </c>
      <c r="J194" s="145" t="s">
        <v>1271</v>
      </c>
      <c r="K194" s="142" t="s">
        <v>1272</v>
      </c>
      <c r="BUR194" s="124"/>
      <c r="BUS194" s="124"/>
      <c r="BUT194" s="124"/>
      <c r="BUU194" s="124"/>
      <c r="BUV194" s="124"/>
      <c r="BUW194" s="124"/>
      <c r="BUX194" s="124"/>
      <c r="BUY194" s="124"/>
      <c r="BUZ194" s="124"/>
      <c r="BVA194" s="124"/>
      <c r="BVB194" s="124"/>
      <c r="BVC194" s="124"/>
      <c r="BVD194" s="124"/>
      <c r="BVE194" s="124"/>
      <c r="BVF194" s="124"/>
    </row>
    <row r="195" spans="1:11 1916:1930" s="123" customFormat="1" x14ac:dyDescent="0.2">
      <c r="A195" s="146" t="s">
        <v>457</v>
      </c>
      <c r="B195" s="146" t="s">
        <v>1439</v>
      </c>
      <c r="C195" s="147">
        <v>2.27</v>
      </c>
      <c r="D195" s="148">
        <v>0.44264999999999999</v>
      </c>
      <c r="E195" s="148">
        <v>0.44264999999999999</v>
      </c>
      <c r="F195" s="147">
        <v>1</v>
      </c>
      <c r="G195" s="148">
        <f t="shared" si="4"/>
        <v>0.44264999999999999</v>
      </c>
      <c r="H195" s="147">
        <v>1.35</v>
      </c>
      <c r="I195" s="148">
        <f t="shared" si="5"/>
        <v>0.59758</v>
      </c>
      <c r="J195" s="149" t="s">
        <v>1271</v>
      </c>
      <c r="K195" s="146" t="s">
        <v>1272</v>
      </c>
      <c r="BUR195" s="124"/>
      <c r="BUS195" s="124"/>
      <c r="BUT195" s="124"/>
      <c r="BUU195" s="124"/>
      <c r="BUV195" s="124"/>
      <c r="BUW195" s="124"/>
      <c r="BUX195" s="124"/>
      <c r="BUY195" s="124"/>
      <c r="BUZ195" s="124"/>
      <c r="BVA195" s="124"/>
      <c r="BVB195" s="124"/>
      <c r="BVC195" s="124"/>
      <c r="BVD195" s="124"/>
      <c r="BVE195" s="124"/>
      <c r="BVF195" s="124"/>
    </row>
    <row r="196" spans="1:11 1916:1930" s="123" customFormat="1" x14ac:dyDescent="0.2">
      <c r="A196" s="146" t="s">
        <v>458</v>
      </c>
      <c r="B196" s="146" t="s">
        <v>1439</v>
      </c>
      <c r="C196" s="147">
        <v>3.46</v>
      </c>
      <c r="D196" s="148">
        <v>0.69672999999999996</v>
      </c>
      <c r="E196" s="148">
        <v>0.69672999999999996</v>
      </c>
      <c r="F196" s="147">
        <v>1</v>
      </c>
      <c r="G196" s="148">
        <f t="shared" si="4"/>
        <v>0.69672999999999996</v>
      </c>
      <c r="H196" s="147">
        <v>1.35</v>
      </c>
      <c r="I196" s="148">
        <f t="shared" si="5"/>
        <v>0.94059000000000004</v>
      </c>
      <c r="J196" s="149" t="s">
        <v>1271</v>
      </c>
      <c r="K196" s="146" t="s">
        <v>1272</v>
      </c>
      <c r="BUR196" s="124"/>
      <c r="BUS196" s="124"/>
      <c r="BUT196" s="124"/>
      <c r="BUU196" s="124"/>
      <c r="BUV196" s="124"/>
      <c r="BUW196" s="124"/>
      <c r="BUX196" s="124"/>
      <c r="BUY196" s="124"/>
      <c r="BUZ196" s="124"/>
      <c r="BVA196" s="124"/>
      <c r="BVB196" s="124"/>
      <c r="BVC196" s="124"/>
      <c r="BVD196" s="124"/>
      <c r="BVE196" s="124"/>
      <c r="BVF196" s="124"/>
    </row>
    <row r="197" spans="1:11 1916:1930" s="123" customFormat="1" x14ac:dyDescent="0.2">
      <c r="A197" s="150" t="s">
        <v>459</v>
      </c>
      <c r="B197" s="150" t="s">
        <v>1439</v>
      </c>
      <c r="C197" s="151">
        <v>6.8</v>
      </c>
      <c r="D197" s="152">
        <v>1.47919</v>
      </c>
      <c r="E197" s="152">
        <v>1.47919</v>
      </c>
      <c r="F197" s="151">
        <v>1</v>
      </c>
      <c r="G197" s="152">
        <f t="shared" si="4"/>
        <v>1.47919</v>
      </c>
      <c r="H197" s="151">
        <v>1.35</v>
      </c>
      <c r="I197" s="152">
        <f t="shared" si="5"/>
        <v>1.99691</v>
      </c>
      <c r="J197" s="153" t="s">
        <v>1271</v>
      </c>
      <c r="K197" s="150" t="s">
        <v>1272</v>
      </c>
      <c r="BUR197" s="124"/>
      <c r="BUS197" s="124"/>
      <c r="BUT197" s="124"/>
      <c r="BUU197" s="124"/>
      <c r="BUV197" s="124"/>
      <c r="BUW197" s="124"/>
      <c r="BUX197" s="124"/>
      <c r="BUY197" s="124"/>
      <c r="BUZ197" s="124"/>
      <c r="BVA197" s="124"/>
      <c r="BVB197" s="124"/>
      <c r="BVC197" s="124"/>
      <c r="BVD197" s="124"/>
      <c r="BVE197" s="124"/>
      <c r="BVF197" s="124"/>
    </row>
    <row r="198" spans="1:11 1916:1930" s="123" customFormat="1" x14ac:dyDescent="0.2">
      <c r="A198" s="142" t="s">
        <v>460</v>
      </c>
      <c r="B198" s="142" t="s">
        <v>1440</v>
      </c>
      <c r="C198" s="143">
        <v>2.08</v>
      </c>
      <c r="D198" s="144">
        <v>0.41758000000000001</v>
      </c>
      <c r="E198" s="144">
        <v>0.41758000000000001</v>
      </c>
      <c r="F198" s="143">
        <v>1</v>
      </c>
      <c r="G198" s="144">
        <f t="shared" si="4"/>
        <v>0.41758000000000001</v>
      </c>
      <c r="H198" s="143">
        <v>1.75</v>
      </c>
      <c r="I198" s="144">
        <f t="shared" si="5"/>
        <v>0.73077000000000003</v>
      </c>
      <c r="J198" s="145" t="s">
        <v>1268</v>
      </c>
      <c r="K198" s="142" t="s">
        <v>1270</v>
      </c>
      <c r="BUR198" s="124"/>
      <c r="BUS198" s="124"/>
      <c r="BUT198" s="124"/>
      <c r="BUU198" s="124"/>
      <c r="BUV198" s="124"/>
      <c r="BUW198" s="124"/>
      <c r="BUX198" s="124"/>
      <c r="BUY198" s="124"/>
      <c r="BUZ198" s="124"/>
      <c r="BVA198" s="124"/>
      <c r="BVB198" s="124"/>
      <c r="BVC198" s="124"/>
      <c r="BVD198" s="124"/>
      <c r="BVE198" s="124"/>
      <c r="BVF198" s="124"/>
    </row>
    <row r="199" spans="1:11 1916:1930" s="123" customFormat="1" x14ac:dyDescent="0.2">
      <c r="A199" s="146" t="s">
        <v>461</v>
      </c>
      <c r="B199" s="146" t="s">
        <v>1440</v>
      </c>
      <c r="C199" s="147">
        <v>2.92</v>
      </c>
      <c r="D199" s="148">
        <v>0.59050999999999998</v>
      </c>
      <c r="E199" s="148">
        <v>0.59050999999999998</v>
      </c>
      <c r="F199" s="147">
        <v>1</v>
      </c>
      <c r="G199" s="148">
        <f t="shared" si="4"/>
        <v>0.59050999999999998</v>
      </c>
      <c r="H199" s="147">
        <v>1.75</v>
      </c>
      <c r="I199" s="148">
        <f t="shared" si="5"/>
        <v>1.03339</v>
      </c>
      <c r="J199" s="149" t="s">
        <v>1268</v>
      </c>
      <c r="K199" s="146" t="s">
        <v>1270</v>
      </c>
      <c r="BUR199" s="124"/>
      <c r="BUS199" s="124"/>
      <c r="BUT199" s="124"/>
      <c r="BUU199" s="124"/>
      <c r="BUV199" s="124"/>
      <c r="BUW199" s="124"/>
      <c r="BUX199" s="124"/>
      <c r="BUY199" s="124"/>
      <c r="BUZ199" s="124"/>
      <c r="BVA199" s="124"/>
      <c r="BVB199" s="124"/>
      <c r="BVC199" s="124"/>
      <c r="BVD199" s="124"/>
      <c r="BVE199" s="124"/>
      <c r="BVF199" s="124"/>
    </row>
    <row r="200" spans="1:11 1916:1930" s="123" customFormat="1" x14ac:dyDescent="0.2">
      <c r="A200" s="146" t="s">
        <v>462</v>
      </c>
      <c r="B200" s="146" t="s">
        <v>1440</v>
      </c>
      <c r="C200" s="147">
        <v>3.53</v>
      </c>
      <c r="D200" s="148">
        <v>0.9476</v>
      </c>
      <c r="E200" s="148">
        <v>0.9476</v>
      </c>
      <c r="F200" s="147">
        <v>1</v>
      </c>
      <c r="G200" s="148">
        <f t="shared" si="4"/>
        <v>0.9476</v>
      </c>
      <c r="H200" s="147">
        <v>1.75</v>
      </c>
      <c r="I200" s="148">
        <f t="shared" si="5"/>
        <v>1.6583000000000001</v>
      </c>
      <c r="J200" s="149" t="s">
        <v>1268</v>
      </c>
      <c r="K200" s="146" t="s">
        <v>1270</v>
      </c>
      <c r="BUR200" s="124"/>
      <c r="BUS200" s="124"/>
      <c r="BUT200" s="124"/>
      <c r="BUU200" s="124"/>
      <c r="BUV200" s="124"/>
      <c r="BUW200" s="124"/>
      <c r="BUX200" s="124"/>
      <c r="BUY200" s="124"/>
      <c r="BUZ200" s="124"/>
      <c r="BVA200" s="124"/>
      <c r="BVB200" s="124"/>
      <c r="BVC200" s="124"/>
      <c r="BVD200" s="124"/>
      <c r="BVE200" s="124"/>
      <c r="BVF200" s="124"/>
    </row>
    <row r="201" spans="1:11 1916:1930" s="123" customFormat="1" x14ac:dyDescent="0.2">
      <c r="A201" s="150" t="s">
        <v>463</v>
      </c>
      <c r="B201" s="150" t="s">
        <v>1440</v>
      </c>
      <c r="C201" s="151">
        <v>15.67</v>
      </c>
      <c r="D201" s="152">
        <v>1.98123</v>
      </c>
      <c r="E201" s="152">
        <v>1.98123</v>
      </c>
      <c r="F201" s="151">
        <v>1</v>
      </c>
      <c r="G201" s="152">
        <f t="shared" si="4"/>
        <v>1.98123</v>
      </c>
      <c r="H201" s="151">
        <v>1.75</v>
      </c>
      <c r="I201" s="152">
        <f t="shared" si="5"/>
        <v>3.4671500000000002</v>
      </c>
      <c r="J201" s="153" t="s">
        <v>1268</v>
      </c>
      <c r="K201" s="150" t="s">
        <v>1270</v>
      </c>
      <c r="BUR201" s="124"/>
      <c r="BUS201" s="124"/>
      <c r="BUT201" s="124"/>
      <c r="BUU201" s="124"/>
      <c r="BUV201" s="124"/>
      <c r="BUW201" s="124"/>
      <c r="BUX201" s="124"/>
      <c r="BUY201" s="124"/>
      <c r="BUZ201" s="124"/>
      <c r="BVA201" s="124"/>
      <c r="BVB201" s="124"/>
      <c r="BVC201" s="124"/>
      <c r="BVD201" s="124"/>
      <c r="BVE201" s="124"/>
      <c r="BVF201" s="124"/>
    </row>
    <row r="202" spans="1:11 1916:1930" s="123" customFormat="1" x14ac:dyDescent="0.2">
      <c r="A202" s="142" t="s">
        <v>464</v>
      </c>
      <c r="B202" s="142" t="s">
        <v>1441</v>
      </c>
      <c r="C202" s="143">
        <v>2.09</v>
      </c>
      <c r="D202" s="144">
        <v>0.42225000000000001</v>
      </c>
      <c r="E202" s="144">
        <v>0.42225000000000001</v>
      </c>
      <c r="F202" s="143">
        <v>1</v>
      </c>
      <c r="G202" s="144">
        <f t="shared" si="4"/>
        <v>0.42225000000000001</v>
      </c>
      <c r="H202" s="143">
        <v>1.75</v>
      </c>
      <c r="I202" s="144">
        <f t="shared" si="5"/>
        <v>0.73894000000000004</v>
      </c>
      <c r="J202" s="145" t="s">
        <v>1268</v>
      </c>
      <c r="K202" s="142" t="s">
        <v>1270</v>
      </c>
      <c r="BUR202" s="124"/>
      <c r="BUS202" s="124"/>
      <c r="BUT202" s="124"/>
      <c r="BUU202" s="124"/>
      <c r="BUV202" s="124"/>
      <c r="BUW202" s="124"/>
      <c r="BUX202" s="124"/>
      <c r="BUY202" s="124"/>
      <c r="BUZ202" s="124"/>
      <c r="BVA202" s="124"/>
      <c r="BVB202" s="124"/>
      <c r="BVC202" s="124"/>
      <c r="BVD202" s="124"/>
      <c r="BVE202" s="124"/>
      <c r="BVF202" s="124"/>
    </row>
    <row r="203" spans="1:11 1916:1930" s="123" customFormat="1" x14ac:dyDescent="0.2">
      <c r="A203" s="146" t="s">
        <v>465</v>
      </c>
      <c r="B203" s="146" t="s">
        <v>1441</v>
      </c>
      <c r="C203" s="147">
        <v>2.5299999999999998</v>
      </c>
      <c r="D203" s="148">
        <v>0.60038000000000002</v>
      </c>
      <c r="E203" s="148">
        <v>0.60038000000000002</v>
      </c>
      <c r="F203" s="147">
        <v>1</v>
      </c>
      <c r="G203" s="148">
        <f t="shared" si="4"/>
        <v>0.60038000000000002</v>
      </c>
      <c r="H203" s="147">
        <v>1.75</v>
      </c>
      <c r="I203" s="148">
        <f t="shared" si="5"/>
        <v>1.05067</v>
      </c>
      <c r="J203" s="149" t="s">
        <v>1268</v>
      </c>
      <c r="K203" s="146" t="s">
        <v>1270</v>
      </c>
      <c r="BUR203" s="124"/>
      <c r="BUS203" s="124"/>
      <c r="BUT203" s="124"/>
      <c r="BUU203" s="124"/>
      <c r="BUV203" s="124"/>
      <c r="BUW203" s="124"/>
      <c r="BUX203" s="124"/>
      <c r="BUY203" s="124"/>
      <c r="BUZ203" s="124"/>
      <c r="BVA203" s="124"/>
      <c r="BVB203" s="124"/>
      <c r="BVC203" s="124"/>
      <c r="BVD203" s="124"/>
      <c r="BVE203" s="124"/>
      <c r="BVF203" s="124"/>
    </row>
    <row r="204" spans="1:11 1916:1930" s="123" customFormat="1" x14ac:dyDescent="0.2">
      <c r="A204" s="146" t="s">
        <v>466</v>
      </c>
      <c r="B204" s="146" t="s">
        <v>1441</v>
      </c>
      <c r="C204" s="147">
        <v>4.57</v>
      </c>
      <c r="D204" s="148">
        <v>0.91271999999999998</v>
      </c>
      <c r="E204" s="148">
        <v>0.91271999999999998</v>
      </c>
      <c r="F204" s="147">
        <v>1</v>
      </c>
      <c r="G204" s="148">
        <f t="shared" si="4"/>
        <v>0.91271999999999998</v>
      </c>
      <c r="H204" s="147">
        <v>1.75</v>
      </c>
      <c r="I204" s="148">
        <f t="shared" si="5"/>
        <v>1.5972599999999999</v>
      </c>
      <c r="J204" s="149" t="s">
        <v>1268</v>
      </c>
      <c r="K204" s="146" t="s">
        <v>1270</v>
      </c>
      <c r="BUR204" s="124"/>
      <c r="BUS204" s="124"/>
      <c r="BUT204" s="124"/>
      <c r="BUU204" s="124"/>
      <c r="BUV204" s="124"/>
      <c r="BUW204" s="124"/>
      <c r="BUX204" s="124"/>
      <c r="BUY204" s="124"/>
      <c r="BUZ204" s="124"/>
      <c r="BVA204" s="124"/>
      <c r="BVB204" s="124"/>
      <c r="BVC204" s="124"/>
      <c r="BVD204" s="124"/>
      <c r="BVE204" s="124"/>
      <c r="BVF204" s="124"/>
    </row>
    <row r="205" spans="1:11 1916:1930" s="123" customFormat="1" x14ac:dyDescent="0.2">
      <c r="A205" s="150" t="s">
        <v>467</v>
      </c>
      <c r="B205" s="150" t="s">
        <v>1441</v>
      </c>
      <c r="C205" s="151">
        <v>8.7100000000000009</v>
      </c>
      <c r="D205" s="152">
        <v>1.8398099999999999</v>
      </c>
      <c r="E205" s="152">
        <v>1.8398099999999999</v>
      </c>
      <c r="F205" s="151">
        <v>1</v>
      </c>
      <c r="G205" s="152">
        <f t="shared" si="4"/>
        <v>1.8398099999999999</v>
      </c>
      <c r="H205" s="151">
        <v>1.75</v>
      </c>
      <c r="I205" s="152">
        <f t="shared" si="5"/>
        <v>3.2196699999999998</v>
      </c>
      <c r="J205" s="153" t="s">
        <v>1268</v>
      </c>
      <c r="K205" s="150" t="s">
        <v>1270</v>
      </c>
      <c r="BUR205" s="124"/>
      <c r="BUS205" s="124"/>
      <c r="BUT205" s="124"/>
      <c r="BUU205" s="124"/>
      <c r="BUV205" s="124"/>
      <c r="BUW205" s="124"/>
      <c r="BUX205" s="124"/>
      <c r="BUY205" s="124"/>
      <c r="BUZ205" s="124"/>
      <c r="BVA205" s="124"/>
      <c r="BVB205" s="124"/>
      <c r="BVC205" s="124"/>
      <c r="BVD205" s="124"/>
      <c r="BVE205" s="124"/>
      <c r="BVF205" s="124"/>
    </row>
    <row r="206" spans="1:11 1916:1930" s="123" customFormat="1" x14ac:dyDescent="0.2">
      <c r="A206" s="142" t="s">
        <v>468</v>
      </c>
      <c r="B206" s="142" t="s">
        <v>1442</v>
      </c>
      <c r="C206" s="143">
        <v>3.97</v>
      </c>
      <c r="D206" s="144">
        <v>1.7520500000000001</v>
      </c>
      <c r="E206" s="144">
        <v>1.7520500000000001</v>
      </c>
      <c r="F206" s="143">
        <v>1</v>
      </c>
      <c r="G206" s="144">
        <f t="shared" ref="G206:G269" si="6">ROUND((F206*E206),5)</f>
        <v>1.7520500000000001</v>
      </c>
      <c r="H206" s="143">
        <v>1.35</v>
      </c>
      <c r="I206" s="144">
        <f t="shared" ref="I206:I269" si="7">ROUND((E206*H206),5)</f>
        <v>2.3652700000000002</v>
      </c>
      <c r="J206" s="145" t="s">
        <v>1271</v>
      </c>
      <c r="K206" s="142" t="s">
        <v>1272</v>
      </c>
      <c r="BUR206" s="124"/>
      <c r="BUS206" s="124"/>
      <c r="BUT206" s="124"/>
      <c r="BUU206" s="124"/>
      <c r="BUV206" s="124"/>
      <c r="BUW206" s="124"/>
      <c r="BUX206" s="124"/>
      <c r="BUY206" s="124"/>
      <c r="BUZ206" s="124"/>
      <c r="BVA206" s="124"/>
      <c r="BVB206" s="124"/>
      <c r="BVC206" s="124"/>
      <c r="BVD206" s="124"/>
      <c r="BVE206" s="124"/>
      <c r="BVF206" s="124"/>
    </row>
    <row r="207" spans="1:11 1916:1930" s="123" customFormat="1" x14ac:dyDescent="0.2">
      <c r="A207" s="146" t="s">
        <v>469</v>
      </c>
      <c r="B207" s="146" t="s">
        <v>1442</v>
      </c>
      <c r="C207" s="147">
        <v>5.1100000000000003</v>
      </c>
      <c r="D207" s="148">
        <v>2.2013600000000002</v>
      </c>
      <c r="E207" s="148">
        <v>2.2013600000000002</v>
      </c>
      <c r="F207" s="147">
        <v>1</v>
      </c>
      <c r="G207" s="148">
        <f t="shared" si="6"/>
        <v>2.2013600000000002</v>
      </c>
      <c r="H207" s="147">
        <v>1.35</v>
      </c>
      <c r="I207" s="148">
        <f t="shared" si="7"/>
        <v>2.9718399999999998</v>
      </c>
      <c r="J207" s="149" t="s">
        <v>1271</v>
      </c>
      <c r="K207" s="146" t="s">
        <v>1272</v>
      </c>
      <c r="BUR207" s="124"/>
      <c r="BUS207" s="124"/>
      <c r="BUT207" s="124"/>
      <c r="BUU207" s="124"/>
      <c r="BUV207" s="124"/>
      <c r="BUW207" s="124"/>
      <c r="BUX207" s="124"/>
      <c r="BUY207" s="124"/>
      <c r="BUZ207" s="124"/>
      <c r="BVA207" s="124"/>
      <c r="BVB207" s="124"/>
      <c r="BVC207" s="124"/>
      <c r="BVD207" s="124"/>
      <c r="BVE207" s="124"/>
      <c r="BVF207" s="124"/>
    </row>
    <row r="208" spans="1:11 1916:1930" s="123" customFormat="1" x14ac:dyDescent="0.2">
      <c r="A208" s="146" t="s">
        <v>470</v>
      </c>
      <c r="B208" s="146" t="s">
        <v>1442</v>
      </c>
      <c r="C208" s="147">
        <v>8.5</v>
      </c>
      <c r="D208" s="148">
        <v>3.1040800000000002</v>
      </c>
      <c r="E208" s="148">
        <v>3.1040800000000002</v>
      </c>
      <c r="F208" s="147">
        <v>1</v>
      </c>
      <c r="G208" s="148">
        <f t="shared" si="6"/>
        <v>3.1040800000000002</v>
      </c>
      <c r="H208" s="147">
        <v>1.35</v>
      </c>
      <c r="I208" s="148">
        <f t="shared" si="7"/>
        <v>4.1905099999999997</v>
      </c>
      <c r="J208" s="149" t="s">
        <v>1271</v>
      </c>
      <c r="K208" s="146" t="s">
        <v>1272</v>
      </c>
      <c r="BUR208" s="124"/>
      <c r="BUS208" s="124"/>
      <c r="BUT208" s="124"/>
      <c r="BUU208" s="124"/>
      <c r="BUV208" s="124"/>
      <c r="BUW208" s="124"/>
      <c r="BUX208" s="124"/>
      <c r="BUY208" s="124"/>
      <c r="BUZ208" s="124"/>
      <c r="BVA208" s="124"/>
      <c r="BVB208" s="124"/>
      <c r="BVC208" s="124"/>
      <c r="BVD208" s="124"/>
      <c r="BVE208" s="124"/>
      <c r="BVF208" s="124"/>
    </row>
    <row r="209" spans="1:11 1916:1930" s="123" customFormat="1" x14ac:dyDescent="0.2">
      <c r="A209" s="150" t="s">
        <v>471</v>
      </c>
      <c r="B209" s="150" t="s">
        <v>1442</v>
      </c>
      <c r="C209" s="151">
        <v>16.84</v>
      </c>
      <c r="D209" s="152">
        <v>5.1991300000000003</v>
      </c>
      <c r="E209" s="152">
        <v>5.1991300000000003</v>
      </c>
      <c r="F209" s="151">
        <v>1</v>
      </c>
      <c r="G209" s="152">
        <f t="shared" si="6"/>
        <v>5.1991300000000003</v>
      </c>
      <c r="H209" s="151">
        <v>1.35</v>
      </c>
      <c r="I209" s="152">
        <f t="shared" si="7"/>
        <v>7.0188300000000003</v>
      </c>
      <c r="J209" s="153" t="s">
        <v>1271</v>
      </c>
      <c r="K209" s="150" t="s">
        <v>1272</v>
      </c>
      <c r="BUR209" s="124"/>
      <c r="BUS209" s="124"/>
      <c r="BUT209" s="124"/>
      <c r="BUU209" s="124"/>
      <c r="BUV209" s="124"/>
      <c r="BUW209" s="124"/>
      <c r="BUX209" s="124"/>
      <c r="BUY209" s="124"/>
      <c r="BUZ209" s="124"/>
      <c r="BVA209" s="124"/>
      <c r="BVB209" s="124"/>
      <c r="BVC209" s="124"/>
      <c r="BVD209" s="124"/>
      <c r="BVE209" s="124"/>
      <c r="BVF209" s="124"/>
    </row>
    <row r="210" spans="1:11 1916:1930" s="123" customFormat="1" x14ac:dyDescent="0.2">
      <c r="A210" s="142" t="s">
        <v>472</v>
      </c>
      <c r="B210" s="142" t="s">
        <v>1443</v>
      </c>
      <c r="C210" s="143">
        <v>3.13</v>
      </c>
      <c r="D210" s="144">
        <v>1.4295500000000001</v>
      </c>
      <c r="E210" s="144">
        <v>1.4295500000000001</v>
      </c>
      <c r="F210" s="143">
        <v>1</v>
      </c>
      <c r="G210" s="144">
        <f t="shared" si="6"/>
        <v>1.4295500000000001</v>
      </c>
      <c r="H210" s="143">
        <v>1.35</v>
      </c>
      <c r="I210" s="144">
        <f t="shared" si="7"/>
        <v>1.9298900000000001</v>
      </c>
      <c r="J210" s="145" t="s">
        <v>1271</v>
      </c>
      <c r="K210" s="142" t="s">
        <v>1272</v>
      </c>
      <c r="BUR210" s="124"/>
      <c r="BUS210" s="124"/>
      <c r="BUT210" s="124"/>
      <c r="BUU210" s="124"/>
      <c r="BUV210" s="124"/>
      <c r="BUW210" s="124"/>
      <c r="BUX210" s="124"/>
      <c r="BUY210" s="124"/>
      <c r="BUZ210" s="124"/>
      <c r="BVA210" s="124"/>
      <c r="BVB210" s="124"/>
      <c r="BVC210" s="124"/>
      <c r="BVD210" s="124"/>
      <c r="BVE210" s="124"/>
      <c r="BVF210" s="124"/>
    </row>
    <row r="211" spans="1:11 1916:1930" s="123" customFormat="1" x14ac:dyDescent="0.2">
      <c r="A211" s="146" t="s">
        <v>473</v>
      </c>
      <c r="B211" s="146" t="s">
        <v>1443</v>
      </c>
      <c r="C211" s="147">
        <v>4.96</v>
      </c>
      <c r="D211" s="148">
        <v>1.8500700000000001</v>
      </c>
      <c r="E211" s="148">
        <v>1.8500700000000001</v>
      </c>
      <c r="F211" s="147">
        <v>1</v>
      </c>
      <c r="G211" s="148">
        <f t="shared" si="6"/>
        <v>1.8500700000000001</v>
      </c>
      <c r="H211" s="147">
        <v>1.35</v>
      </c>
      <c r="I211" s="148">
        <f t="shared" si="7"/>
        <v>2.4975900000000002</v>
      </c>
      <c r="J211" s="149" t="s">
        <v>1271</v>
      </c>
      <c r="K211" s="146" t="s">
        <v>1272</v>
      </c>
      <c r="BUR211" s="124"/>
      <c r="BUS211" s="124"/>
      <c r="BUT211" s="124"/>
      <c r="BUU211" s="124"/>
      <c r="BUV211" s="124"/>
      <c r="BUW211" s="124"/>
      <c r="BUX211" s="124"/>
      <c r="BUY211" s="124"/>
      <c r="BUZ211" s="124"/>
      <c r="BVA211" s="124"/>
      <c r="BVB211" s="124"/>
      <c r="BVC211" s="124"/>
      <c r="BVD211" s="124"/>
      <c r="BVE211" s="124"/>
      <c r="BVF211" s="124"/>
    </row>
    <row r="212" spans="1:11 1916:1930" s="123" customFormat="1" x14ac:dyDescent="0.2">
      <c r="A212" s="146" t="s">
        <v>474</v>
      </c>
      <c r="B212" s="146" t="s">
        <v>1443</v>
      </c>
      <c r="C212" s="147">
        <v>9.6199999999999992</v>
      </c>
      <c r="D212" s="148">
        <v>2.6841699999999999</v>
      </c>
      <c r="E212" s="148">
        <v>2.6841699999999999</v>
      </c>
      <c r="F212" s="147">
        <v>1</v>
      </c>
      <c r="G212" s="148">
        <f t="shared" si="6"/>
        <v>2.6841699999999999</v>
      </c>
      <c r="H212" s="147">
        <v>1.35</v>
      </c>
      <c r="I212" s="148">
        <f t="shared" si="7"/>
        <v>3.6236299999999999</v>
      </c>
      <c r="J212" s="149" t="s">
        <v>1271</v>
      </c>
      <c r="K212" s="146" t="s">
        <v>1272</v>
      </c>
      <c r="BUR212" s="124"/>
      <c r="BUS212" s="124"/>
      <c r="BUT212" s="124"/>
      <c r="BUU212" s="124"/>
      <c r="BUV212" s="124"/>
      <c r="BUW212" s="124"/>
      <c r="BUX212" s="124"/>
      <c r="BUY212" s="124"/>
      <c r="BUZ212" s="124"/>
      <c r="BVA212" s="124"/>
      <c r="BVB212" s="124"/>
      <c r="BVC212" s="124"/>
      <c r="BVD212" s="124"/>
      <c r="BVE212" s="124"/>
      <c r="BVF212" s="124"/>
    </row>
    <row r="213" spans="1:11 1916:1930" s="123" customFormat="1" x14ac:dyDescent="0.2">
      <c r="A213" s="150" t="s">
        <v>475</v>
      </c>
      <c r="B213" s="150" t="s">
        <v>1443</v>
      </c>
      <c r="C213" s="151">
        <v>16.579999999999998</v>
      </c>
      <c r="D213" s="152">
        <v>4.6705399999999999</v>
      </c>
      <c r="E213" s="152">
        <v>4.6705399999999999</v>
      </c>
      <c r="F213" s="151">
        <v>1</v>
      </c>
      <c r="G213" s="152">
        <f t="shared" si="6"/>
        <v>4.6705399999999999</v>
      </c>
      <c r="H213" s="151">
        <v>1.35</v>
      </c>
      <c r="I213" s="152">
        <f t="shared" si="7"/>
        <v>6.3052299999999999</v>
      </c>
      <c r="J213" s="153" t="s">
        <v>1271</v>
      </c>
      <c r="K213" s="150" t="s">
        <v>1272</v>
      </c>
      <c r="BUR213" s="124"/>
      <c r="BUS213" s="124"/>
      <c r="BUT213" s="124"/>
      <c r="BUU213" s="124"/>
      <c r="BUV213" s="124"/>
      <c r="BUW213" s="124"/>
      <c r="BUX213" s="124"/>
      <c r="BUY213" s="124"/>
      <c r="BUZ213" s="124"/>
      <c r="BVA213" s="124"/>
      <c r="BVB213" s="124"/>
      <c r="BVC213" s="124"/>
      <c r="BVD213" s="124"/>
      <c r="BVE213" s="124"/>
      <c r="BVF213" s="124"/>
    </row>
    <row r="214" spans="1:11 1916:1930" s="123" customFormat="1" x14ac:dyDescent="0.2">
      <c r="A214" s="142" t="s">
        <v>476</v>
      </c>
      <c r="B214" s="142" t="s">
        <v>1444</v>
      </c>
      <c r="C214" s="143">
        <v>11</v>
      </c>
      <c r="D214" s="144">
        <v>2.7657699999999998</v>
      </c>
      <c r="E214" s="144">
        <v>2.7657699999999998</v>
      </c>
      <c r="F214" s="143">
        <v>1</v>
      </c>
      <c r="G214" s="144">
        <f t="shared" si="6"/>
        <v>2.7657699999999998</v>
      </c>
      <c r="H214" s="143">
        <v>1.35</v>
      </c>
      <c r="I214" s="144">
        <f t="shared" si="7"/>
        <v>3.7337899999999999</v>
      </c>
      <c r="J214" s="145" t="s">
        <v>1271</v>
      </c>
      <c r="K214" s="142" t="s">
        <v>1272</v>
      </c>
      <c r="BUR214" s="124"/>
      <c r="BUS214" s="124"/>
      <c r="BUT214" s="124"/>
      <c r="BUU214" s="124"/>
      <c r="BUV214" s="124"/>
      <c r="BUW214" s="124"/>
      <c r="BUX214" s="124"/>
      <c r="BUY214" s="124"/>
      <c r="BUZ214" s="124"/>
      <c r="BVA214" s="124"/>
      <c r="BVB214" s="124"/>
      <c r="BVC214" s="124"/>
      <c r="BVD214" s="124"/>
      <c r="BVE214" s="124"/>
      <c r="BVF214" s="124"/>
    </row>
    <row r="215" spans="1:11 1916:1930" s="123" customFormat="1" x14ac:dyDescent="0.2">
      <c r="A215" s="146" t="s">
        <v>477</v>
      </c>
      <c r="B215" s="146" t="s">
        <v>1444</v>
      </c>
      <c r="C215" s="147">
        <v>10.46</v>
      </c>
      <c r="D215" s="148">
        <v>2.9160499999999998</v>
      </c>
      <c r="E215" s="148">
        <v>2.9160499999999998</v>
      </c>
      <c r="F215" s="147">
        <v>1</v>
      </c>
      <c r="G215" s="148">
        <f t="shared" si="6"/>
        <v>2.9160499999999998</v>
      </c>
      <c r="H215" s="147">
        <v>1.35</v>
      </c>
      <c r="I215" s="148">
        <f t="shared" si="7"/>
        <v>3.9366699999999999</v>
      </c>
      <c r="J215" s="149" t="s">
        <v>1271</v>
      </c>
      <c r="K215" s="146" t="s">
        <v>1272</v>
      </c>
      <c r="BUR215" s="124"/>
      <c r="BUS215" s="124"/>
      <c r="BUT215" s="124"/>
      <c r="BUU215" s="124"/>
      <c r="BUV215" s="124"/>
      <c r="BUW215" s="124"/>
      <c r="BUX215" s="124"/>
      <c r="BUY215" s="124"/>
      <c r="BUZ215" s="124"/>
      <c r="BVA215" s="124"/>
      <c r="BVB215" s="124"/>
      <c r="BVC215" s="124"/>
      <c r="BVD215" s="124"/>
      <c r="BVE215" s="124"/>
      <c r="BVF215" s="124"/>
    </row>
    <row r="216" spans="1:11 1916:1930" s="123" customFormat="1" x14ac:dyDescent="0.2">
      <c r="A216" s="146" t="s">
        <v>478</v>
      </c>
      <c r="B216" s="146" t="s">
        <v>1444</v>
      </c>
      <c r="C216" s="147">
        <v>12.98</v>
      </c>
      <c r="D216" s="148">
        <v>3.6452300000000002</v>
      </c>
      <c r="E216" s="148">
        <v>3.6452300000000002</v>
      </c>
      <c r="F216" s="147">
        <v>1</v>
      </c>
      <c r="G216" s="148">
        <f t="shared" si="6"/>
        <v>3.6452300000000002</v>
      </c>
      <c r="H216" s="147">
        <v>1.35</v>
      </c>
      <c r="I216" s="148">
        <f t="shared" si="7"/>
        <v>4.9210599999999998</v>
      </c>
      <c r="J216" s="149" t="s">
        <v>1271</v>
      </c>
      <c r="K216" s="146" t="s">
        <v>1272</v>
      </c>
      <c r="BUR216" s="124"/>
      <c r="BUS216" s="124"/>
      <c r="BUT216" s="124"/>
      <c r="BUU216" s="124"/>
      <c r="BUV216" s="124"/>
      <c r="BUW216" s="124"/>
      <c r="BUX216" s="124"/>
      <c r="BUY216" s="124"/>
      <c r="BUZ216" s="124"/>
      <c r="BVA216" s="124"/>
      <c r="BVB216" s="124"/>
      <c r="BVC216" s="124"/>
      <c r="BVD216" s="124"/>
      <c r="BVE216" s="124"/>
      <c r="BVF216" s="124"/>
    </row>
    <row r="217" spans="1:11 1916:1930" s="123" customFormat="1" x14ac:dyDescent="0.2">
      <c r="A217" s="150" t="s">
        <v>479</v>
      </c>
      <c r="B217" s="150" t="s">
        <v>1444</v>
      </c>
      <c r="C217" s="151">
        <v>16.86</v>
      </c>
      <c r="D217" s="152">
        <v>4.8380200000000002</v>
      </c>
      <c r="E217" s="152">
        <v>4.8380200000000002</v>
      </c>
      <c r="F217" s="151">
        <v>1</v>
      </c>
      <c r="G217" s="152">
        <f t="shared" si="6"/>
        <v>4.8380200000000002</v>
      </c>
      <c r="H217" s="151">
        <v>1.35</v>
      </c>
      <c r="I217" s="152">
        <f t="shared" si="7"/>
        <v>6.5313299999999996</v>
      </c>
      <c r="J217" s="153" t="s">
        <v>1271</v>
      </c>
      <c r="K217" s="150" t="s">
        <v>1272</v>
      </c>
      <c r="BUR217" s="124"/>
      <c r="BUS217" s="124"/>
      <c r="BUT217" s="124"/>
      <c r="BUU217" s="124"/>
      <c r="BUV217" s="124"/>
      <c r="BUW217" s="124"/>
      <c r="BUX217" s="124"/>
      <c r="BUY217" s="124"/>
      <c r="BUZ217" s="124"/>
      <c r="BVA217" s="124"/>
      <c r="BVB217" s="124"/>
      <c r="BVC217" s="124"/>
      <c r="BVD217" s="124"/>
      <c r="BVE217" s="124"/>
      <c r="BVF217" s="124"/>
    </row>
    <row r="218" spans="1:11 1916:1930" s="123" customFormat="1" x14ac:dyDescent="0.2">
      <c r="A218" s="142" t="s">
        <v>480</v>
      </c>
      <c r="B218" s="142" t="s">
        <v>1445</v>
      </c>
      <c r="C218" s="143">
        <v>4.82</v>
      </c>
      <c r="D218" s="144">
        <v>1.1081000000000001</v>
      </c>
      <c r="E218" s="144">
        <v>1.1081000000000001</v>
      </c>
      <c r="F218" s="143">
        <v>1</v>
      </c>
      <c r="G218" s="144">
        <f t="shared" si="6"/>
        <v>1.1081000000000001</v>
      </c>
      <c r="H218" s="143">
        <v>1.35</v>
      </c>
      <c r="I218" s="144">
        <f t="shared" si="7"/>
        <v>1.49594</v>
      </c>
      <c r="J218" s="145" t="s">
        <v>1271</v>
      </c>
      <c r="K218" s="142" t="s">
        <v>1272</v>
      </c>
      <c r="BUR218" s="124"/>
      <c r="BUS218" s="124"/>
      <c r="BUT218" s="124"/>
      <c r="BUU218" s="124"/>
      <c r="BUV218" s="124"/>
      <c r="BUW218" s="124"/>
      <c r="BUX218" s="124"/>
      <c r="BUY218" s="124"/>
      <c r="BUZ218" s="124"/>
      <c r="BVA218" s="124"/>
      <c r="BVB218" s="124"/>
      <c r="BVC218" s="124"/>
      <c r="BVD218" s="124"/>
      <c r="BVE218" s="124"/>
      <c r="BVF218" s="124"/>
    </row>
    <row r="219" spans="1:11 1916:1930" s="123" customFormat="1" x14ac:dyDescent="0.2">
      <c r="A219" s="146" t="s">
        <v>481</v>
      </c>
      <c r="B219" s="146" t="s">
        <v>1445</v>
      </c>
      <c r="C219" s="147">
        <v>6.71</v>
      </c>
      <c r="D219" s="148">
        <v>1.42422</v>
      </c>
      <c r="E219" s="148">
        <v>1.42422</v>
      </c>
      <c r="F219" s="147">
        <v>1</v>
      </c>
      <c r="G219" s="148">
        <f t="shared" si="6"/>
        <v>1.42422</v>
      </c>
      <c r="H219" s="147">
        <v>1.35</v>
      </c>
      <c r="I219" s="148">
        <f t="shared" si="7"/>
        <v>1.9227000000000001</v>
      </c>
      <c r="J219" s="149" t="s">
        <v>1271</v>
      </c>
      <c r="K219" s="146" t="s">
        <v>1272</v>
      </c>
      <c r="BUR219" s="124"/>
      <c r="BUS219" s="124"/>
      <c r="BUT219" s="124"/>
      <c r="BUU219" s="124"/>
      <c r="BUV219" s="124"/>
      <c r="BUW219" s="124"/>
      <c r="BUX219" s="124"/>
      <c r="BUY219" s="124"/>
      <c r="BUZ219" s="124"/>
      <c r="BVA219" s="124"/>
      <c r="BVB219" s="124"/>
      <c r="BVC219" s="124"/>
      <c r="BVD219" s="124"/>
      <c r="BVE219" s="124"/>
      <c r="BVF219" s="124"/>
    </row>
    <row r="220" spans="1:11 1916:1930" s="123" customFormat="1" x14ac:dyDescent="0.2">
      <c r="A220" s="146" t="s">
        <v>482</v>
      </c>
      <c r="B220" s="146" t="s">
        <v>1445</v>
      </c>
      <c r="C220" s="147">
        <v>9.39</v>
      </c>
      <c r="D220" s="148">
        <v>1.8604499999999999</v>
      </c>
      <c r="E220" s="148">
        <v>1.8604499999999999</v>
      </c>
      <c r="F220" s="147">
        <v>1</v>
      </c>
      <c r="G220" s="148">
        <f t="shared" si="6"/>
        <v>1.8604499999999999</v>
      </c>
      <c r="H220" s="147">
        <v>1.35</v>
      </c>
      <c r="I220" s="148">
        <f t="shared" si="7"/>
        <v>2.5116100000000001</v>
      </c>
      <c r="J220" s="149" t="s">
        <v>1271</v>
      </c>
      <c r="K220" s="146" t="s">
        <v>1272</v>
      </c>
      <c r="BUR220" s="124"/>
      <c r="BUS220" s="124"/>
      <c r="BUT220" s="124"/>
      <c r="BUU220" s="124"/>
      <c r="BUV220" s="124"/>
      <c r="BUW220" s="124"/>
      <c r="BUX220" s="124"/>
      <c r="BUY220" s="124"/>
      <c r="BUZ220" s="124"/>
      <c r="BVA220" s="124"/>
      <c r="BVB220" s="124"/>
      <c r="BVC220" s="124"/>
      <c r="BVD220" s="124"/>
      <c r="BVE220" s="124"/>
      <c r="BVF220" s="124"/>
    </row>
    <row r="221" spans="1:11 1916:1930" s="123" customFormat="1" x14ac:dyDescent="0.2">
      <c r="A221" s="150" t="s">
        <v>487</v>
      </c>
      <c r="B221" s="150" t="s">
        <v>1445</v>
      </c>
      <c r="C221" s="151">
        <v>11.53</v>
      </c>
      <c r="D221" s="152">
        <v>2.46184</v>
      </c>
      <c r="E221" s="152">
        <v>2.46184</v>
      </c>
      <c r="F221" s="151">
        <v>1</v>
      </c>
      <c r="G221" s="152">
        <f t="shared" si="6"/>
        <v>2.46184</v>
      </c>
      <c r="H221" s="151">
        <v>1.35</v>
      </c>
      <c r="I221" s="152">
        <f t="shared" si="7"/>
        <v>3.32348</v>
      </c>
      <c r="J221" s="153" t="s">
        <v>1271</v>
      </c>
      <c r="K221" s="150" t="s">
        <v>1272</v>
      </c>
      <c r="BUR221" s="124"/>
      <c r="BUS221" s="124"/>
      <c r="BUT221" s="124"/>
      <c r="BUU221" s="124"/>
      <c r="BUV221" s="124"/>
      <c r="BUW221" s="124"/>
      <c r="BUX221" s="124"/>
      <c r="BUY221" s="124"/>
      <c r="BUZ221" s="124"/>
      <c r="BVA221" s="124"/>
      <c r="BVB221" s="124"/>
      <c r="BVC221" s="124"/>
      <c r="BVD221" s="124"/>
      <c r="BVE221" s="124"/>
      <c r="BVF221" s="124"/>
    </row>
    <row r="222" spans="1:11 1916:1930" s="123" customFormat="1" x14ac:dyDescent="0.2">
      <c r="A222" s="142" t="s">
        <v>488</v>
      </c>
      <c r="B222" s="142" t="s">
        <v>1446</v>
      </c>
      <c r="C222" s="143">
        <v>2.44</v>
      </c>
      <c r="D222" s="144">
        <v>0.46594000000000002</v>
      </c>
      <c r="E222" s="144">
        <v>0.46594000000000002</v>
      </c>
      <c r="F222" s="143">
        <v>1</v>
      </c>
      <c r="G222" s="144">
        <f t="shared" si="6"/>
        <v>0.46594000000000002</v>
      </c>
      <c r="H222" s="143">
        <v>1.35</v>
      </c>
      <c r="I222" s="144">
        <f t="shared" si="7"/>
        <v>0.62902000000000002</v>
      </c>
      <c r="J222" s="145" t="s">
        <v>1271</v>
      </c>
      <c r="K222" s="142" t="s">
        <v>1272</v>
      </c>
      <c r="BUR222" s="124"/>
      <c r="BUS222" s="124"/>
      <c r="BUT222" s="124"/>
      <c r="BUU222" s="124"/>
      <c r="BUV222" s="124"/>
      <c r="BUW222" s="124"/>
      <c r="BUX222" s="124"/>
      <c r="BUY222" s="124"/>
      <c r="BUZ222" s="124"/>
      <c r="BVA222" s="124"/>
      <c r="BVB222" s="124"/>
      <c r="BVC222" s="124"/>
      <c r="BVD222" s="124"/>
      <c r="BVE222" s="124"/>
      <c r="BVF222" s="124"/>
    </row>
    <row r="223" spans="1:11 1916:1930" s="123" customFormat="1" x14ac:dyDescent="0.2">
      <c r="A223" s="146" t="s">
        <v>489</v>
      </c>
      <c r="B223" s="146" t="s">
        <v>1446</v>
      </c>
      <c r="C223" s="147">
        <v>3.68</v>
      </c>
      <c r="D223" s="148">
        <v>0.50012000000000001</v>
      </c>
      <c r="E223" s="148">
        <v>0.50012000000000001</v>
      </c>
      <c r="F223" s="147">
        <v>1</v>
      </c>
      <c r="G223" s="148">
        <f t="shared" si="6"/>
        <v>0.50012000000000001</v>
      </c>
      <c r="H223" s="147">
        <v>1.35</v>
      </c>
      <c r="I223" s="148">
        <f t="shared" si="7"/>
        <v>0.67515999999999998</v>
      </c>
      <c r="J223" s="149" t="s">
        <v>1271</v>
      </c>
      <c r="K223" s="146" t="s">
        <v>1272</v>
      </c>
      <c r="BUR223" s="124"/>
      <c r="BUS223" s="124"/>
      <c r="BUT223" s="124"/>
      <c r="BUU223" s="124"/>
      <c r="BUV223" s="124"/>
      <c r="BUW223" s="124"/>
      <c r="BUX223" s="124"/>
      <c r="BUY223" s="124"/>
      <c r="BUZ223" s="124"/>
      <c r="BVA223" s="124"/>
      <c r="BVB223" s="124"/>
      <c r="BVC223" s="124"/>
      <c r="BVD223" s="124"/>
      <c r="BVE223" s="124"/>
      <c r="BVF223" s="124"/>
    </row>
    <row r="224" spans="1:11 1916:1930" s="123" customFormat="1" x14ac:dyDescent="0.2">
      <c r="A224" s="146" t="s">
        <v>490</v>
      </c>
      <c r="B224" s="146" t="s">
        <v>1446</v>
      </c>
      <c r="C224" s="147">
        <v>6</v>
      </c>
      <c r="D224" s="148">
        <v>0.77185999999999999</v>
      </c>
      <c r="E224" s="148">
        <v>0.77185999999999999</v>
      </c>
      <c r="F224" s="147">
        <v>1</v>
      </c>
      <c r="G224" s="148">
        <f t="shared" si="6"/>
        <v>0.77185999999999999</v>
      </c>
      <c r="H224" s="147">
        <v>1.35</v>
      </c>
      <c r="I224" s="148">
        <f t="shared" si="7"/>
        <v>1.0420100000000001</v>
      </c>
      <c r="J224" s="149" t="s">
        <v>1271</v>
      </c>
      <c r="K224" s="146" t="s">
        <v>1272</v>
      </c>
      <c r="BUR224" s="124"/>
      <c r="BUS224" s="124"/>
      <c r="BUT224" s="124"/>
      <c r="BUU224" s="124"/>
      <c r="BUV224" s="124"/>
      <c r="BUW224" s="124"/>
      <c r="BUX224" s="124"/>
      <c r="BUY224" s="124"/>
      <c r="BUZ224" s="124"/>
      <c r="BVA224" s="124"/>
      <c r="BVB224" s="124"/>
      <c r="BVC224" s="124"/>
      <c r="BVD224" s="124"/>
      <c r="BVE224" s="124"/>
      <c r="BVF224" s="124"/>
    </row>
    <row r="225" spans="1:11 1916:1930" s="123" customFormat="1" x14ac:dyDescent="0.2">
      <c r="A225" s="150" t="s">
        <v>491</v>
      </c>
      <c r="B225" s="150" t="s">
        <v>1446</v>
      </c>
      <c r="C225" s="151">
        <v>8.31</v>
      </c>
      <c r="D225" s="152">
        <v>1.35402</v>
      </c>
      <c r="E225" s="152">
        <v>1.35402</v>
      </c>
      <c r="F225" s="151">
        <v>1</v>
      </c>
      <c r="G225" s="152">
        <f t="shared" si="6"/>
        <v>1.35402</v>
      </c>
      <c r="H225" s="151">
        <v>1.35</v>
      </c>
      <c r="I225" s="152">
        <f t="shared" si="7"/>
        <v>1.8279300000000001</v>
      </c>
      <c r="J225" s="153" t="s">
        <v>1271</v>
      </c>
      <c r="K225" s="150" t="s">
        <v>1272</v>
      </c>
      <c r="BUR225" s="124"/>
      <c r="BUS225" s="124"/>
      <c r="BUT225" s="124"/>
      <c r="BUU225" s="124"/>
      <c r="BUV225" s="124"/>
      <c r="BUW225" s="124"/>
      <c r="BUX225" s="124"/>
      <c r="BUY225" s="124"/>
      <c r="BUZ225" s="124"/>
      <c r="BVA225" s="124"/>
      <c r="BVB225" s="124"/>
      <c r="BVC225" s="124"/>
      <c r="BVD225" s="124"/>
      <c r="BVE225" s="124"/>
      <c r="BVF225" s="124"/>
    </row>
    <row r="226" spans="1:11 1916:1930" s="123" customFormat="1" x14ac:dyDescent="0.2">
      <c r="A226" s="142" t="s">
        <v>492</v>
      </c>
      <c r="B226" s="142" t="s">
        <v>1447</v>
      </c>
      <c r="C226" s="143">
        <v>1.85</v>
      </c>
      <c r="D226" s="144">
        <v>0.45191999999999999</v>
      </c>
      <c r="E226" s="144">
        <v>0.45191999999999999</v>
      </c>
      <c r="F226" s="143">
        <v>1</v>
      </c>
      <c r="G226" s="144">
        <f t="shared" si="6"/>
        <v>0.45191999999999999</v>
      </c>
      <c r="H226" s="143">
        <v>1.35</v>
      </c>
      <c r="I226" s="144">
        <f t="shared" si="7"/>
        <v>0.61009000000000002</v>
      </c>
      <c r="J226" s="145" t="s">
        <v>1271</v>
      </c>
      <c r="K226" s="142" t="s">
        <v>1272</v>
      </c>
      <c r="BUR226" s="124"/>
      <c r="BUS226" s="124"/>
      <c r="BUT226" s="124"/>
      <c r="BUU226" s="124"/>
      <c r="BUV226" s="124"/>
      <c r="BUW226" s="124"/>
      <c r="BUX226" s="124"/>
      <c r="BUY226" s="124"/>
      <c r="BUZ226" s="124"/>
      <c r="BVA226" s="124"/>
      <c r="BVB226" s="124"/>
      <c r="BVC226" s="124"/>
      <c r="BVD226" s="124"/>
      <c r="BVE226" s="124"/>
      <c r="BVF226" s="124"/>
    </row>
    <row r="227" spans="1:11 1916:1930" s="123" customFormat="1" x14ac:dyDescent="0.2">
      <c r="A227" s="146" t="s">
        <v>493</v>
      </c>
      <c r="B227" s="146" t="s">
        <v>1447</v>
      </c>
      <c r="C227" s="147">
        <v>3.4</v>
      </c>
      <c r="D227" s="148">
        <v>0.74658999999999998</v>
      </c>
      <c r="E227" s="148">
        <v>0.74658999999999998</v>
      </c>
      <c r="F227" s="147">
        <v>1</v>
      </c>
      <c r="G227" s="148">
        <f t="shared" si="6"/>
        <v>0.74658999999999998</v>
      </c>
      <c r="H227" s="147">
        <v>1.35</v>
      </c>
      <c r="I227" s="148">
        <f t="shared" si="7"/>
        <v>1.0079</v>
      </c>
      <c r="J227" s="149" t="s">
        <v>1271</v>
      </c>
      <c r="K227" s="146" t="s">
        <v>1272</v>
      </c>
      <c r="BUR227" s="124"/>
      <c r="BUS227" s="124"/>
      <c r="BUT227" s="124"/>
      <c r="BUU227" s="124"/>
      <c r="BUV227" s="124"/>
      <c r="BUW227" s="124"/>
      <c r="BUX227" s="124"/>
      <c r="BUY227" s="124"/>
      <c r="BUZ227" s="124"/>
      <c r="BVA227" s="124"/>
      <c r="BVB227" s="124"/>
      <c r="BVC227" s="124"/>
      <c r="BVD227" s="124"/>
      <c r="BVE227" s="124"/>
      <c r="BVF227" s="124"/>
    </row>
    <row r="228" spans="1:11 1916:1930" s="123" customFormat="1" x14ac:dyDescent="0.2">
      <c r="A228" s="146" t="s">
        <v>494</v>
      </c>
      <c r="B228" s="146" t="s">
        <v>1447</v>
      </c>
      <c r="C228" s="147">
        <v>5.05</v>
      </c>
      <c r="D228" s="148">
        <v>1.1005799999999999</v>
      </c>
      <c r="E228" s="148">
        <v>1.1005799999999999</v>
      </c>
      <c r="F228" s="147">
        <v>1</v>
      </c>
      <c r="G228" s="148">
        <f t="shared" si="6"/>
        <v>1.1005799999999999</v>
      </c>
      <c r="H228" s="147">
        <v>1.35</v>
      </c>
      <c r="I228" s="148">
        <f t="shared" si="7"/>
        <v>1.4857800000000001</v>
      </c>
      <c r="J228" s="149" t="s">
        <v>1271</v>
      </c>
      <c r="K228" s="146" t="s">
        <v>1272</v>
      </c>
      <c r="BUR228" s="124"/>
      <c r="BUS228" s="124"/>
      <c r="BUT228" s="124"/>
      <c r="BUU228" s="124"/>
      <c r="BUV228" s="124"/>
      <c r="BUW228" s="124"/>
      <c r="BUX228" s="124"/>
      <c r="BUY228" s="124"/>
      <c r="BUZ228" s="124"/>
      <c r="BVA228" s="124"/>
      <c r="BVB228" s="124"/>
      <c r="BVC228" s="124"/>
      <c r="BVD228" s="124"/>
      <c r="BVE228" s="124"/>
      <c r="BVF228" s="124"/>
    </row>
    <row r="229" spans="1:11 1916:1930" s="123" customFormat="1" x14ac:dyDescent="0.2">
      <c r="A229" s="150" t="s">
        <v>495</v>
      </c>
      <c r="B229" s="150" t="s">
        <v>1447</v>
      </c>
      <c r="C229" s="151">
        <v>6.85</v>
      </c>
      <c r="D229" s="152">
        <v>1.9656400000000001</v>
      </c>
      <c r="E229" s="152">
        <v>1.9656400000000001</v>
      </c>
      <c r="F229" s="151">
        <v>1</v>
      </c>
      <c r="G229" s="152">
        <f t="shared" si="6"/>
        <v>1.9656400000000001</v>
      </c>
      <c r="H229" s="151">
        <v>1.35</v>
      </c>
      <c r="I229" s="152">
        <f t="shared" si="7"/>
        <v>2.65361</v>
      </c>
      <c r="J229" s="153" t="s">
        <v>1271</v>
      </c>
      <c r="K229" s="150" t="s">
        <v>1272</v>
      </c>
      <c r="BUR229" s="124"/>
      <c r="BUS229" s="124"/>
      <c r="BUT229" s="124"/>
      <c r="BUU229" s="124"/>
      <c r="BUV229" s="124"/>
      <c r="BUW229" s="124"/>
      <c r="BUX229" s="124"/>
      <c r="BUY229" s="124"/>
      <c r="BUZ229" s="124"/>
      <c r="BVA229" s="124"/>
      <c r="BVB229" s="124"/>
      <c r="BVC229" s="124"/>
      <c r="BVD229" s="124"/>
      <c r="BVE229" s="124"/>
      <c r="BVF229" s="124"/>
    </row>
    <row r="230" spans="1:11 1916:1930" s="123" customFormat="1" x14ac:dyDescent="0.2">
      <c r="A230" s="142" t="s">
        <v>496</v>
      </c>
      <c r="B230" s="142" t="s">
        <v>1336</v>
      </c>
      <c r="C230" s="143">
        <v>2.4700000000000002</v>
      </c>
      <c r="D230" s="144">
        <v>0.66710999999999998</v>
      </c>
      <c r="E230" s="144">
        <v>0.66710999999999998</v>
      </c>
      <c r="F230" s="143">
        <v>1</v>
      </c>
      <c r="G230" s="144">
        <f t="shared" si="6"/>
        <v>0.66710999999999998</v>
      </c>
      <c r="H230" s="143">
        <v>1.35</v>
      </c>
      <c r="I230" s="144">
        <f t="shared" si="7"/>
        <v>0.90059999999999996</v>
      </c>
      <c r="J230" s="145" t="s">
        <v>1271</v>
      </c>
      <c r="K230" s="142" t="s">
        <v>1272</v>
      </c>
      <c r="BUR230" s="124"/>
      <c r="BUS230" s="124"/>
      <c r="BUT230" s="124"/>
      <c r="BUU230" s="124"/>
      <c r="BUV230" s="124"/>
      <c r="BUW230" s="124"/>
      <c r="BUX230" s="124"/>
      <c r="BUY230" s="124"/>
      <c r="BUZ230" s="124"/>
      <c r="BVA230" s="124"/>
      <c r="BVB230" s="124"/>
      <c r="BVC230" s="124"/>
      <c r="BVD230" s="124"/>
      <c r="BVE230" s="124"/>
      <c r="BVF230" s="124"/>
    </row>
    <row r="231" spans="1:11 1916:1930" s="123" customFormat="1" x14ac:dyDescent="0.2">
      <c r="A231" s="146" t="s">
        <v>497</v>
      </c>
      <c r="B231" s="146" t="s">
        <v>1336</v>
      </c>
      <c r="C231" s="147">
        <v>3.27</v>
      </c>
      <c r="D231" s="148">
        <v>0.85052000000000005</v>
      </c>
      <c r="E231" s="148">
        <v>0.85052000000000005</v>
      </c>
      <c r="F231" s="147">
        <v>1</v>
      </c>
      <c r="G231" s="148">
        <f t="shared" si="6"/>
        <v>0.85052000000000005</v>
      </c>
      <c r="H231" s="147">
        <v>1.35</v>
      </c>
      <c r="I231" s="148">
        <f t="shared" si="7"/>
        <v>1.1482000000000001</v>
      </c>
      <c r="J231" s="149" t="s">
        <v>1271</v>
      </c>
      <c r="K231" s="146" t="s">
        <v>1272</v>
      </c>
      <c r="BUR231" s="124"/>
      <c r="BUS231" s="124"/>
      <c r="BUT231" s="124"/>
      <c r="BUU231" s="124"/>
      <c r="BUV231" s="124"/>
      <c r="BUW231" s="124"/>
      <c r="BUX231" s="124"/>
      <c r="BUY231" s="124"/>
      <c r="BUZ231" s="124"/>
      <c r="BVA231" s="124"/>
      <c r="BVB231" s="124"/>
      <c r="BVC231" s="124"/>
      <c r="BVD231" s="124"/>
      <c r="BVE231" s="124"/>
      <c r="BVF231" s="124"/>
    </row>
    <row r="232" spans="1:11 1916:1930" s="123" customFormat="1" x14ac:dyDescent="0.2">
      <c r="A232" s="146" t="s">
        <v>498</v>
      </c>
      <c r="B232" s="146" t="s">
        <v>1336</v>
      </c>
      <c r="C232" s="147">
        <v>4.7699999999999996</v>
      </c>
      <c r="D232" s="148">
        <v>1.2244999999999999</v>
      </c>
      <c r="E232" s="148">
        <v>1.2244999999999999</v>
      </c>
      <c r="F232" s="147">
        <v>1</v>
      </c>
      <c r="G232" s="148">
        <f t="shared" si="6"/>
        <v>1.2244999999999999</v>
      </c>
      <c r="H232" s="147">
        <v>1.35</v>
      </c>
      <c r="I232" s="148">
        <f t="shared" si="7"/>
        <v>1.6530800000000001</v>
      </c>
      <c r="J232" s="149" t="s">
        <v>1271</v>
      </c>
      <c r="K232" s="146" t="s">
        <v>1272</v>
      </c>
      <c r="BUR232" s="124"/>
      <c r="BUS232" s="124"/>
      <c r="BUT232" s="124"/>
      <c r="BUU232" s="124"/>
      <c r="BUV232" s="124"/>
      <c r="BUW232" s="124"/>
      <c r="BUX232" s="124"/>
      <c r="BUY232" s="124"/>
      <c r="BUZ232" s="124"/>
      <c r="BVA232" s="124"/>
      <c r="BVB232" s="124"/>
      <c r="BVC232" s="124"/>
      <c r="BVD232" s="124"/>
      <c r="BVE232" s="124"/>
      <c r="BVF232" s="124"/>
    </row>
    <row r="233" spans="1:11 1916:1930" s="123" customFormat="1" x14ac:dyDescent="0.2">
      <c r="A233" s="150" t="s">
        <v>499</v>
      </c>
      <c r="B233" s="150" t="s">
        <v>1336</v>
      </c>
      <c r="C233" s="151">
        <v>8.36</v>
      </c>
      <c r="D233" s="152">
        <v>2.1174599999999999</v>
      </c>
      <c r="E233" s="152">
        <v>2.1174599999999999</v>
      </c>
      <c r="F233" s="151">
        <v>1</v>
      </c>
      <c r="G233" s="152">
        <f t="shared" si="6"/>
        <v>2.1174599999999999</v>
      </c>
      <c r="H233" s="151">
        <v>1.35</v>
      </c>
      <c r="I233" s="152">
        <f t="shared" si="7"/>
        <v>2.8585699999999998</v>
      </c>
      <c r="J233" s="153" t="s">
        <v>1271</v>
      </c>
      <c r="K233" s="150" t="s">
        <v>1272</v>
      </c>
      <c r="BUR233" s="124"/>
      <c r="BUS233" s="124"/>
      <c r="BUT233" s="124"/>
      <c r="BUU233" s="124"/>
      <c r="BUV233" s="124"/>
      <c r="BUW233" s="124"/>
      <c r="BUX233" s="124"/>
      <c r="BUY233" s="124"/>
      <c r="BUZ233" s="124"/>
      <c r="BVA233" s="124"/>
      <c r="BVB233" s="124"/>
      <c r="BVC233" s="124"/>
      <c r="BVD233" s="124"/>
      <c r="BVE233" s="124"/>
      <c r="BVF233" s="124"/>
    </row>
    <row r="234" spans="1:11 1916:1930" s="123" customFormat="1" x14ac:dyDescent="0.2">
      <c r="A234" s="142" t="s">
        <v>500</v>
      </c>
      <c r="B234" s="142" t="s">
        <v>1448</v>
      </c>
      <c r="C234" s="143">
        <v>2.67</v>
      </c>
      <c r="D234" s="144">
        <v>0.62936000000000003</v>
      </c>
      <c r="E234" s="144">
        <v>0.62936000000000003</v>
      </c>
      <c r="F234" s="143">
        <v>1</v>
      </c>
      <c r="G234" s="144">
        <f t="shared" si="6"/>
        <v>0.62936000000000003</v>
      </c>
      <c r="H234" s="143">
        <v>1.35</v>
      </c>
      <c r="I234" s="144">
        <f t="shared" si="7"/>
        <v>0.84963999999999995</v>
      </c>
      <c r="J234" s="145" t="s">
        <v>1271</v>
      </c>
      <c r="K234" s="142" t="s">
        <v>1272</v>
      </c>
      <c r="BUR234" s="124"/>
      <c r="BUS234" s="124"/>
      <c r="BUT234" s="124"/>
      <c r="BUU234" s="124"/>
      <c r="BUV234" s="124"/>
      <c r="BUW234" s="124"/>
      <c r="BUX234" s="124"/>
      <c r="BUY234" s="124"/>
      <c r="BUZ234" s="124"/>
      <c r="BVA234" s="124"/>
      <c r="BVB234" s="124"/>
      <c r="BVC234" s="124"/>
      <c r="BVD234" s="124"/>
      <c r="BVE234" s="124"/>
      <c r="BVF234" s="124"/>
    </row>
    <row r="235" spans="1:11 1916:1930" s="123" customFormat="1" x14ac:dyDescent="0.2">
      <c r="A235" s="146" t="s">
        <v>501</v>
      </c>
      <c r="B235" s="146" t="s">
        <v>1448</v>
      </c>
      <c r="C235" s="147">
        <v>3.44</v>
      </c>
      <c r="D235" s="148">
        <v>0.80571000000000004</v>
      </c>
      <c r="E235" s="148">
        <v>0.80571000000000004</v>
      </c>
      <c r="F235" s="147">
        <v>1</v>
      </c>
      <c r="G235" s="148">
        <f t="shared" si="6"/>
        <v>0.80571000000000004</v>
      </c>
      <c r="H235" s="147">
        <v>1.35</v>
      </c>
      <c r="I235" s="148">
        <f t="shared" si="7"/>
        <v>1.08771</v>
      </c>
      <c r="J235" s="149" t="s">
        <v>1271</v>
      </c>
      <c r="K235" s="146" t="s">
        <v>1272</v>
      </c>
      <c r="BUR235" s="124"/>
      <c r="BUS235" s="124"/>
      <c r="BUT235" s="124"/>
      <c r="BUU235" s="124"/>
      <c r="BUV235" s="124"/>
      <c r="BUW235" s="124"/>
      <c r="BUX235" s="124"/>
      <c r="BUY235" s="124"/>
      <c r="BUZ235" s="124"/>
      <c r="BVA235" s="124"/>
      <c r="BVB235" s="124"/>
      <c r="BVC235" s="124"/>
      <c r="BVD235" s="124"/>
      <c r="BVE235" s="124"/>
      <c r="BVF235" s="124"/>
    </row>
    <row r="236" spans="1:11 1916:1930" s="123" customFormat="1" x14ac:dyDescent="0.2">
      <c r="A236" s="146" t="s">
        <v>502</v>
      </c>
      <c r="B236" s="146" t="s">
        <v>1448</v>
      </c>
      <c r="C236" s="147">
        <v>4.75</v>
      </c>
      <c r="D236" s="148">
        <v>1.1939200000000001</v>
      </c>
      <c r="E236" s="148">
        <v>1.1939200000000001</v>
      </c>
      <c r="F236" s="147">
        <v>1</v>
      </c>
      <c r="G236" s="148">
        <f t="shared" si="6"/>
        <v>1.1939200000000001</v>
      </c>
      <c r="H236" s="147">
        <v>1.35</v>
      </c>
      <c r="I236" s="148">
        <f t="shared" si="7"/>
        <v>1.6117900000000001</v>
      </c>
      <c r="J236" s="149" t="s">
        <v>1271</v>
      </c>
      <c r="K236" s="146" t="s">
        <v>1272</v>
      </c>
      <c r="BUR236" s="124"/>
      <c r="BUS236" s="124"/>
      <c r="BUT236" s="124"/>
      <c r="BUU236" s="124"/>
      <c r="BUV236" s="124"/>
      <c r="BUW236" s="124"/>
      <c r="BUX236" s="124"/>
      <c r="BUY236" s="124"/>
      <c r="BUZ236" s="124"/>
      <c r="BVA236" s="124"/>
      <c r="BVB236" s="124"/>
      <c r="BVC236" s="124"/>
      <c r="BVD236" s="124"/>
      <c r="BVE236" s="124"/>
      <c r="BVF236" s="124"/>
    </row>
    <row r="237" spans="1:11 1916:1930" s="123" customFormat="1" x14ac:dyDescent="0.2">
      <c r="A237" s="150" t="s">
        <v>503</v>
      </c>
      <c r="B237" s="150" t="s">
        <v>1448</v>
      </c>
      <c r="C237" s="151">
        <v>8.1199999999999992</v>
      </c>
      <c r="D237" s="152">
        <v>2.2673899999999998</v>
      </c>
      <c r="E237" s="152">
        <v>2.2673899999999998</v>
      </c>
      <c r="F237" s="151">
        <v>1</v>
      </c>
      <c r="G237" s="152">
        <f t="shared" si="6"/>
        <v>2.2673899999999998</v>
      </c>
      <c r="H237" s="151">
        <v>1.35</v>
      </c>
      <c r="I237" s="152">
        <f t="shared" si="7"/>
        <v>3.0609799999999998</v>
      </c>
      <c r="J237" s="153" t="s">
        <v>1271</v>
      </c>
      <c r="K237" s="150" t="s">
        <v>1272</v>
      </c>
      <c r="BUR237" s="124"/>
      <c r="BUS237" s="124"/>
      <c r="BUT237" s="124"/>
      <c r="BUU237" s="124"/>
      <c r="BUV237" s="124"/>
      <c r="BUW237" s="124"/>
      <c r="BUX237" s="124"/>
      <c r="BUY237" s="124"/>
      <c r="BUZ237" s="124"/>
      <c r="BVA237" s="124"/>
      <c r="BVB237" s="124"/>
      <c r="BVC237" s="124"/>
      <c r="BVD237" s="124"/>
      <c r="BVE237" s="124"/>
      <c r="BVF237" s="124"/>
    </row>
    <row r="238" spans="1:11 1916:1930" s="123" customFormat="1" x14ac:dyDescent="0.2">
      <c r="A238" s="142" t="s">
        <v>504</v>
      </c>
      <c r="B238" s="142" t="s">
        <v>1449</v>
      </c>
      <c r="C238" s="143">
        <v>3</v>
      </c>
      <c r="D238" s="144">
        <v>0.72211000000000003</v>
      </c>
      <c r="E238" s="144">
        <v>0.72211000000000003</v>
      </c>
      <c r="F238" s="143">
        <v>1</v>
      </c>
      <c r="G238" s="144">
        <f t="shared" si="6"/>
        <v>0.72211000000000003</v>
      </c>
      <c r="H238" s="143">
        <v>1.35</v>
      </c>
      <c r="I238" s="144">
        <f t="shared" si="7"/>
        <v>0.97484999999999999</v>
      </c>
      <c r="J238" s="145" t="s">
        <v>1271</v>
      </c>
      <c r="K238" s="142" t="s">
        <v>1272</v>
      </c>
      <c r="BUR238" s="124"/>
      <c r="BUS238" s="124"/>
      <c r="BUT238" s="124"/>
      <c r="BUU238" s="124"/>
      <c r="BUV238" s="124"/>
      <c r="BUW238" s="124"/>
      <c r="BUX238" s="124"/>
      <c r="BUY238" s="124"/>
      <c r="BUZ238" s="124"/>
      <c r="BVA238" s="124"/>
      <c r="BVB238" s="124"/>
      <c r="BVC238" s="124"/>
      <c r="BVD238" s="124"/>
      <c r="BVE238" s="124"/>
      <c r="BVF238" s="124"/>
    </row>
    <row r="239" spans="1:11 1916:1930" s="123" customFormat="1" x14ac:dyDescent="0.2">
      <c r="A239" s="146" t="s">
        <v>505</v>
      </c>
      <c r="B239" s="146" t="s">
        <v>1449</v>
      </c>
      <c r="C239" s="147">
        <v>3.67</v>
      </c>
      <c r="D239" s="148">
        <v>0.82709999999999995</v>
      </c>
      <c r="E239" s="148">
        <v>0.82709999999999995</v>
      </c>
      <c r="F239" s="147">
        <v>1</v>
      </c>
      <c r="G239" s="148">
        <f t="shared" si="6"/>
        <v>0.82709999999999995</v>
      </c>
      <c r="H239" s="147">
        <v>1.35</v>
      </c>
      <c r="I239" s="148">
        <f t="shared" si="7"/>
        <v>1.11659</v>
      </c>
      <c r="J239" s="149" t="s">
        <v>1271</v>
      </c>
      <c r="K239" s="146" t="s">
        <v>1272</v>
      </c>
      <c r="BUR239" s="124"/>
      <c r="BUS239" s="124"/>
      <c r="BUT239" s="124"/>
      <c r="BUU239" s="124"/>
      <c r="BUV239" s="124"/>
      <c r="BUW239" s="124"/>
      <c r="BUX239" s="124"/>
      <c r="BUY239" s="124"/>
      <c r="BUZ239" s="124"/>
      <c r="BVA239" s="124"/>
      <c r="BVB239" s="124"/>
      <c r="BVC239" s="124"/>
      <c r="BVD239" s="124"/>
      <c r="BVE239" s="124"/>
      <c r="BVF239" s="124"/>
    </row>
    <row r="240" spans="1:11 1916:1930" s="123" customFormat="1" x14ac:dyDescent="0.2">
      <c r="A240" s="146" t="s">
        <v>506</v>
      </c>
      <c r="B240" s="146" t="s">
        <v>1449</v>
      </c>
      <c r="C240" s="147">
        <v>5.35</v>
      </c>
      <c r="D240" s="148">
        <v>1.2132099999999999</v>
      </c>
      <c r="E240" s="148">
        <v>1.2132099999999999</v>
      </c>
      <c r="F240" s="147">
        <v>1</v>
      </c>
      <c r="G240" s="148">
        <f t="shared" si="6"/>
        <v>1.2132099999999999</v>
      </c>
      <c r="H240" s="147">
        <v>1.35</v>
      </c>
      <c r="I240" s="148">
        <f t="shared" si="7"/>
        <v>1.6378299999999999</v>
      </c>
      <c r="J240" s="149" t="s">
        <v>1271</v>
      </c>
      <c r="K240" s="146" t="s">
        <v>1272</v>
      </c>
      <c r="BUR240" s="124"/>
      <c r="BUS240" s="124"/>
      <c r="BUT240" s="124"/>
      <c r="BUU240" s="124"/>
      <c r="BUV240" s="124"/>
      <c r="BUW240" s="124"/>
      <c r="BUX240" s="124"/>
      <c r="BUY240" s="124"/>
      <c r="BUZ240" s="124"/>
      <c r="BVA240" s="124"/>
      <c r="BVB240" s="124"/>
      <c r="BVC240" s="124"/>
      <c r="BVD240" s="124"/>
      <c r="BVE240" s="124"/>
      <c r="BVF240" s="124"/>
    </row>
    <row r="241" spans="1:11 1916:1930" s="123" customFormat="1" x14ac:dyDescent="0.2">
      <c r="A241" s="150" t="s">
        <v>507</v>
      </c>
      <c r="B241" s="150" t="s">
        <v>1449</v>
      </c>
      <c r="C241" s="151">
        <v>7.73</v>
      </c>
      <c r="D241" s="152">
        <v>1.9655100000000001</v>
      </c>
      <c r="E241" s="152">
        <v>1.9655100000000001</v>
      </c>
      <c r="F241" s="151">
        <v>1</v>
      </c>
      <c r="G241" s="152">
        <f t="shared" si="6"/>
        <v>1.9655100000000001</v>
      </c>
      <c r="H241" s="151">
        <v>1.35</v>
      </c>
      <c r="I241" s="152">
        <f t="shared" si="7"/>
        <v>2.6534399999999998</v>
      </c>
      <c r="J241" s="153" t="s">
        <v>1271</v>
      </c>
      <c r="K241" s="150" t="s">
        <v>1272</v>
      </c>
      <c r="BUR241" s="124"/>
      <c r="BUS241" s="124"/>
      <c r="BUT241" s="124"/>
      <c r="BUU241" s="124"/>
      <c r="BUV241" s="124"/>
      <c r="BUW241" s="124"/>
      <c r="BUX241" s="124"/>
      <c r="BUY241" s="124"/>
      <c r="BUZ241" s="124"/>
      <c r="BVA241" s="124"/>
      <c r="BVB241" s="124"/>
      <c r="BVC241" s="124"/>
      <c r="BVD241" s="124"/>
      <c r="BVE241" s="124"/>
      <c r="BVF241" s="124"/>
    </row>
    <row r="242" spans="1:11 1916:1930" s="123" customFormat="1" x14ac:dyDescent="0.2">
      <c r="A242" s="142" t="s">
        <v>508</v>
      </c>
      <c r="B242" s="142" t="s">
        <v>1450</v>
      </c>
      <c r="C242" s="143">
        <v>3.53</v>
      </c>
      <c r="D242" s="144">
        <v>0.62858000000000003</v>
      </c>
      <c r="E242" s="144">
        <v>0.62858000000000003</v>
      </c>
      <c r="F242" s="143">
        <v>1</v>
      </c>
      <c r="G242" s="144">
        <f t="shared" si="6"/>
        <v>0.62858000000000003</v>
      </c>
      <c r="H242" s="143">
        <v>1.35</v>
      </c>
      <c r="I242" s="144">
        <f t="shared" si="7"/>
        <v>0.84858</v>
      </c>
      <c r="J242" s="145" t="s">
        <v>1271</v>
      </c>
      <c r="K242" s="142" t="s">
        <v>1272</v>
      </c>
      <c r="BUR242" s="124"/>
      <c r="BUS242" s="124"/>
      <c r="BUT242" s="124"/>
      <c r="BUU242" s="124"/>
      <c r="BUV242" s="124"/>
      <c r="BUW242" s="124"/>
      <c r="BUX242" s="124"/>
      <c r="BUY242" s="124"/>
      <c r="BUZ242" s="124"/>
      <c r="BVA242" s="124"/>
      <c r="BVB242" s="124"/>
      <c r="BVC242" s="124"/>
      <c r="BVD242" s="124"/>
      <c r="BVE242" s="124"/>
      <c r="BVF242" s="124"/>
    </row>
    <row r="243" spans="1:11 1916:1930" s="123" customFormat="1" x14ac:dyDescent="0.2">
      <c r="A243" s="146" t="s">
        <v>509</v>
      </c>
      <c r="B243" s="146" t="s">
        <v>1450</v>
      </c>
      <c r="C243" s="147">
        <v>4.1399999999999997</v>
      </c>
      <c r="D243" s="148">
        <v>0.82454000000000005</v>
      </c>
      <c r="E243" s="148">
        <v>0.82454000000000005</v>
      </c>
      <c r="F243" s="147">
        <v>1</v>
      </c>
      <c r="G243" s="148">
        <f t="shared" si="6"/>
        <v>0.82454000000000005</v>
      </c>
      <c r="H243" s="147">
        <v>1.35</v>
      </c>
      <c r="I243" s="148">
        <f t="shared" si="7"/>
        <v>1.11313</v>
      </c>
      <c r="J243" s="149" t="s">
        <v>1271</v>
      </c>
      <c r="K243" s="146" t="s">
        <v>1272</v>
      </c>
      <c r="BUR243" s="124"/>
      <c r="BUS243" s="124"/>
      <c r="BUT243" s="124"/>
      <c r="BUU243" s="124"/>
      <c r="BUV243" s="124"/>
      <c r="BUW243" s="124"/>
      <c r="BUX243" s="124"/>
      <c r="BUY243" s="124"/>
      <c r="BUZ243" s="124"/>
      <c r="BVA243" s="124"/>
      <c r="BVB243" s="124"/>
      <c r="BVC243" s="124"/>
      <c r="BVD243" s="124"/>
      <c r="BVE243" s="124"/>
      <c r="BVF243" s="124"/>
    </row>
    <row r="244" spans="1:11 1916:1930" s="123" customFormat="1" x14ac:dyDescent="0.2">
      <c r="A244" s="146" t="s">
        <v>510</v>
      </c>
      <c r="B244" s="146" t="s">
        <v>1450</v>
      </c>
      <c r="C244" s="147">
        <v>6.13</v>
      </c>
      <c r="D244" s="148">
        <v>1.1743300000000001</v>
      </c>
      <c r="E244" s="148">
        <v>1.1743300000000001</v>
      </c>
      <c r="F244" s="147">
        <v>1</v>
      </c>
      <c r="G244" s="148">
        <f t="shared" si="6"/>
        <v>1.1743300000000001</v>
      </c>
      <c r="H244" s="147">
        <v>1.35</v>
      </c>
      <c r="I244" s="148">
        <f t="shared" si="7"/>
        <v>1.58535</v>
      </c>
      <c r="J244" s="149" t="s">
        <v>1271</v>
      </c>
      <c r="K244" s="146" t="s">
        <v>1272</v>
      </c>
      <c r="BUR244" s="124"/>
      <c r="BUS244" s="124"/>
      <c r="BUT244" s="124"/>
      <c r="BUU244" s="124"/>
      <c r="BUV244" s="124"/>
      <c r="BUW244" s="124"/>
      <c r="BUX244" s="124"/>
      <c r="BUY244" s="124"/>
      <c r="BUZ244" s="124"/>
      <c r="BVA244" s="124"/>
      <c r="BVB244" s="124"/>
      <c r="BVC244" s="124"/>
      <c r="BVD244" s="124"/>
      <c r="BVE244" s="124"/>
      <c r="BVF244" s="124"/>
    </row>
    <row r="245" spans="1:11 1916:1930" s="123" customFormat="1" x14ac:dyDescent="0.2">
      <c r="A245" s="150" t="s">
        <v>511</v>
      </c>
      <c r="B245" s="150" t="s">
        <v>1450</v>
      </c>
      <c r="C245" s="151">
        <v>8.98</v>
      </c>
      <c r="D245" s="152">
        <v>1.97567</v>
      </c>
      <c r="E245" s="152">
        <v>1.97567</v>
      </c>
      <c r="F245" s="151">
        <v>1</v>
      </c>
      <c r="G245" s="152">
        <f t="shared" si="6"/>
        <v>1.97567</v>
      </c>
      <c r="H245" s="151">
        <v>1.35</v>
      </c>
      <c r="I245" s="152">
        <f t="shared" si="7"/>
        <v>2.6671499999999999</v>
      </c>
      <c r="J245" s="153" t="s">
        <v>1271</v>
      </c>
      <c r="K245" s="150" t="s">
        <v>1272</v>
      </c>
      <c r="BUR245" s="124"/>
      <c r="BUS245" s="124"/>
      <c r="BUT245" s="124"/>
      <c r="BUU245" s="124"/>
      <c r="BUV245" s="124"/>
      <c r="BUW245" s="124"/>
      <c r="BUX245" s="124"/>
      <c r="BUY245" s="124"/>
      <c r="BUZ245" s="124"/>
      <c r="BVA245" s="124"/>
      <c r="BVB245" s="124"/>
      <c r="BVC245" s="124"/>
      <c r="BVD245" s="124"/>
      <c r="BVE245" s="124"/>
      <c r="BVF245" s="124"/>
    </row>
    <row r="246" spans="1:11 1916:1930" s="123" customFormat="1" x14ac:dyDescent="0.2">
      <c r="A246" s="142" t="s">
        <v>512</v>
      </c>
      <c r="B246" s="142" t="s">
        <v>1337</v>
      </c>
      <c r="C246" s="143">
        <v>2.2400000000000002</v>
      </c>
      <c r="D246" s="144">
        <v>0.26851000000000003</v>
      </c>
      <c r="E246" s="144">
        <v>0.26851000000000003</v>
      </c>
      <c r="F246" s="143">
        <v>1</v>
      </c>
      <c r="G246" s="144">
        <f t="shared" si="6"/>
        <v>0.26851000000000003</v>
      </c>
      <c r="H246" s="143">
        <v>1.35</v>
      </c>
      <c r="I246" s="144">
        <f t="shared" si="7"/>
        <v>0.36248999999999998</v>
      </c>
      <c r="J246" s="145" t="s">
        <v>1271</v>
      </c>
      <c r="K246" s="142" t="s">
        <v>1272</v>
      </c>
      <c r="BUR246" s="124"/>
      <c r="BUS246" s="124"/>
      <c r="BUT246" s="124"/>
      <c r="BUU246" s="124"/>
      <c r="BUV246" s="124"/>
      <c r="BUW246" s="124"/>
      <c r="BUX246" s="124"/>
      <c r="BUY246" s="124"/>
      <c r="BUZ246" s="124"/>
      <c r="BVA246" s="124"/>
      <c r="BVB246" s="124"/>
      <c r="BVC246" s="124"/>
      <c r="BVD246" s="124"/>
      <c r="BVE246" s="124"/>
      <c r="BVF246" s="124"/>
    </row>
    <row r="247" spans="1:11 1916:1930" s="123" customFormat="1" x14ac:dyDescent="0.2">
      <c r="A247" s="146" t="s">
        <v>513</v>
      </c>
      <c r="B247" s="146" t="s">
        <v>1337</v>
      </c>
      <c r="C247" s="147">
        <v>2.82</v>
      </c>
      <c r="D247" s="148">
        <v>0.39350000000000002</v>
      </c>
      <c r="E247" s="148">
        <v>0.39350000000000002</v>
      </c>
      <c r="F247" s="147">
        <v>1</v>
      </c>
      <c r="G247" s="148">
        <f t="shared" si="6"/>
        <v>0.39350000000000002</v>
      </c>
      <c r="H247" s="147">
        <v>1.35</v>
      </c>
      <c r="I247" s="148">
        <f t="shared" si="7"/>
        <v>0.53122999999999998</v>
      </c>
      <c r="J247" s="149" t="s">
        <v>1271</v>
      </c>
      <c r="K247" s="146" t="s">
        <v>1272</v>
      </c>
      <c r="BUR247" s="124"/>
      <c r="BUS247" s="124"/>
      <c r="BUT247" s="124"/>
      <c r="BUU247" s="124"/>
      <c r="BUV247" s="124"/>
      <c r="BUW247" s="124"/>
      <c r="BUX247" s="124"/>
      <c r="BUY247" s="124"/>
      <c r="BUZ247" s="124"/>
      <c r="BVA247" s="124"/>
      <c r="BVB247" s="124"/>
      <c r="BVC247" s="124"/>
      <c r="BVD247" s="124"/>
      <c r="BVE247" s="124"/>
      <c r="BVF247" s="124"/>
    </row>
    <row r="248" spans="1:11 1916:1930" s="123" customFormat="1" x14ac:dyDescent="0.2">
      <c r="A248" s="146" t="s">
        <v>514</v>
      </c>
      <c r="B248" s="146" t="s">
        <v>1337</v>
      </c>
      <c r="C248" s="147">
        <v>4.5199999999999996</v>
      </c>
      <c r="D248" s="148">
        <v>0.85634999999999994</v>
      </c>
      <c r="E248" s="148">
        <v>0.85634999999999994</v>
      </c>
      <c r="F248" s="147">
        <v>1</v>
      </c>
      <c r="G248" s="148">
        <f t="shared" si="6"/>
        <v>0.85634999999999994</v>
      </c>
      <c r="H248" s="147">
        <v>1.35</v>
      </c>
      <c r="I248" s="148">
        <f t="shared" si="7"/>
        <v>1.1560699999999999</v>
      </c>
      <c r="J248" s="149" t="s">
        <v>1271</v>
      </c>
      <c r="K248" s="146" t="s">
        <v>1272</v>
      </c>
      <c r="BUR248" s="124"/>
      <c r="BUS248" s="124"/>
      <c r="BUT248" s="124"/>
      <c r="BUU248" s="124"/>
      <c r="BUV248" s="124"/>
      <c r="BUW248" s="124"/>
      <c r="BUX248" s="124"/>
      <c r="BUY248" s="124"/>
      <c r="BUZ248" s="124"/>
      <c r="BVA248" s="124"/>
      <c r="BVB248" s="124"/>
      <c r="BVC248" s="124"/>
      <c r="BVD248" s="124"/>
      <c r="BVE248" s="124"/>
      <c r="BVF248" s="124"/>
    </row>
    <row r="249" spans="1:11 1916:1930" s="123" customFormat="1" x14ac:dyDescent="0.2">
      <c r="A249" s="150" t="s">
        <v>515</v>
      </c>
      <c r="B249" s="150" t="s">
        <v>1337</v>
      </c>
      <c r="C249" s="151">
        <v>8.09</v>
      </c>
      <c r="D249" s="152">
        <v>2.1262599999999998</v>
      </c>
      <c r="E249" s="152">
        <v>2.1262599999999998</v>
      </c>
      <c r="F249" s="151">
        <v>1</v>
      </c>
      <c r="G249" s="152">
        <f t="shared" si="6"/>
        <v>2.1262599999999998</v>
      </c>
      <c r="H249" s="151">
        <v>1.35</v>
      </c>
      <c r="I249" s="152">
        <f t="shared" si="7"/>
        <v>2.8704499999999999</v>
      </c>
      <c r="J249" s="153" t="s">
        <v>1271</v>
      </c>
      <c r="K249" s="150" t="s">
        <v>1272</v>
      </c>
      <c r="BUR249" s="124"/>
      <c r="BUS249" s="124"/>
      <c r="BUT249" s="124"/>
      <c r="BUU249" s="124"/>
      <c r="BUV249" s="124"/>
      <c r="BUW249" s="124"/>
      <c r="BUX249" s="124"/>
      <c r="BUY249" s="124"/>
      <c r="BUZ249" s="124"/>
      <c r="BVA249" s="124"/>
      <c r="BVB249" s="124"/>
      <c r="BVC249" s="124"/>
      <c r="BVD249" s="124"/>
      <c r="BVE249" s="124"/>
      <c r="BVF249" s="124"/>
    </row>
    <row r="250" spans="1:11 1916:1930" s="123" customFormat="1" x14ac:dyDescent="0.2">
      <c r="A250" s="142" t="s">
        <v>516</v>
      </c>
      <c r="B250" s="142" t="s">
        <v>1451</v>
      </c>
      <c r="C250" s="143">
        <v>2.44</v>
      </c>
      <c r="D250" s="144">
        <v>0.44177</v>
      </c>
      <c r="E250" s="144">
        <v>0.44177</v>
      </c>
      <c r="F250" s="143">
        <v>1</v>
      </c>
      <c r="G250" s="144">
        <f t="shared" si="6"/>
        <v>0.44177</v>
      </c>
      <c r="H250" s="143">
        <v>1.35</v>
      </c>
      <c r="I250" s="144">
        <f t="shared" si="7"/>
        <v>0.59638999999999998</v>
      </c>
      <c r="J250" s="145" t="s">
        <v>1271</v>
      </c>
      <c r="K250" s="142" t="s">
        <v>1272</v>
      </c>
      <c r="BUR250" s="124"/>
      <c r="BUS250" s="124"/>
      <c r="BUT250" s="124"/>
      <c r="BUU250" s="124"/>
      <c r="BUV250" s="124"/>
      <c r="BUW250" s="124"/>
      <c r="BUX250" s="124"/>
      <c r="BUY250" s="124"/>
      <c r="BUZ250" s="124"/>
      <c r="BVA250" s="124"/>
      <c r="BVB250" s="124"/>
      <c r="BVC250" s="124"/>
      <c r="BVD250" s="124"/>
      <c r="BVE250" s="124"/>
      <c r="BVF250" s="124"/>
    </row>
    <row r="251" spans="1:11 1916:1930" s="123" customFormat="1" x14ac:dyDescent="0.2">
      <c r="A251" s="146" t="s">
        <v>517</v>
      </c>
      <c r="B251" s="146" t="s">
        <v>1451</v>
      </c>
      <c r="C251" s="147">
        <v>3.05</v>
      </c>
      <c r="D251" s="148">
        <v>0.62975999999999999</v>
      </c>
      <c r="E251" s="148">
        <v>0.62975999999999999</v>
      </c>
      <c r="F251" s="147">
        <v>1</v>
      </c>
      <c r="G251" s="148">
        <f t="shared" si="6"/>
        <v>0.62975999999999999</v>
      </c>
      <c r="H251" s="147">
        <v>1.35</v>
      </c>
      <c r="I251" s="148">
        <f t="shared" si="7"/>
        <v>0.85018000000000005</v>
      </c>
      <c r="J251" s="149" t="s">
        <v>1271</v>
      </c>
      <c r="K251" s="146" t="s">
        <v>1272</v>
      </c>
      <c r="BUR251" s="124"/>
      <c r="BUS251" s="124"/>
      <c r="BUT251" s="124"/>
      <c r="BUU251" s="124"/>
      <c r="BUV251" s="124"/>
      <c r="BUW251" s="124"/>
      <c r="BUX251" s="124"/>
      <c r="BUY251" s="124"/>
      <c r="BUZ251" s="124"/>
      <c r="BVA251" s="124"/>
      <c r="BVB251" s="124"/>
      <c r="BVC251" s="124"/>
      <c r="BVD251" s="124"/>
      <c r="BVE251" s="124"/>
      <c r="BVF251" s="124"/>
    </row>
    <row r="252" spans="1:11 1916:1930" s="123" customFormat="1" x14ac:dyDescent="0.2">
      <c r="A252" s="146" t="s">
        <v>518</v>
      </c>
      <c r="B252" s="146" t="s">
        <v>1451</v>
      </c>
      <c r="C252" s="147">
        <v>4.5599999999999996</v>
      </c>
      <c r="D252" s="148">
        <v>0.96038000000000001</v>
      </c>
      <c r="E252" s="148">
        <v>0.96038000000000001</v>
      </c>
      <c r="F252" s="147">
        <v>1</v>
      </c>
      <c r="G252" s="148">
        <f t="shared" si="6"/>
        <v>0.96038000000000001</v>
      </c>
      <c r="H252" s="147">
        <v>1.35</v>
      </c>
      <c r="I252" s="148">
        <f t="shared" si="7"/>
        <v>1.2965100000000001</v>
      </c>
      <c r="J252" s="149" t="s">
        <v>1271</v>
      </c>
      <c r="K252" s="146" t="s">
        <v>1272</v>
      </c>
      <c r="BUR252" s="124"/>
      <c r="BUS252" s="124"/>
      <c r="BUT252" s="124"/>
      <c r="BUU252" s="124"/>
      <c r="BUV252" s="124"/>
      <c r="BUW252" s="124"/>
      <c r="BUX252" s="124"/>
      <c r="BUY252" s="124"/>
      <c r="BUZ252" s="124"/>
      <c r="BVA252" s="124"/>
      <c r="BVB252" s="124"/>
      <c r="BVC252" s="124"/>
      <c r="BVD252" s="124"/>
      <c r="BVE252" s="124"/>
      <c r="BVF252" s="124"/>
    </row>
    <row r="253" spans="1:11 1916:1930" s="123" customFormat="1" x14ac:dyDescent="0.2">
      <c r="A253" s="150" t="s">
        <v>519</v>
      </c>
      <c r="B253" s="150" t="s">
        <v>1451</v>
      </c>
      <c r="C253" s="151">
        <v>7.86</v>
      </c>
      <c r="D253" s="152">
        <v>1.76048</v>
      </c>
      <c r="E253" s="152">
        <v>1.76048</v>
      </c>
      <c r="F253" s="151">
        <v>1</v>
      </c>
      <c r="G253" s="152">
        <f t="shared" si="6"/>
        <v>1.76048</v>
      </c>
      <c r="H253" s="151">
        <v>1.35</v>
      </c>
      <c r="I253" s="152">
        <f t="shared" si="7"/>
        <v>2.3766500000000002</v>
      </c>
      <c r="J253" s="153" t="s">
        <v>1271</v>
      </c>
      <c r="K253" s="150" t="s">
        <v>1272</v>
      </c>
      <c r="BUR253" s="124"/>
      <c r="BUS253" s="124"/>
      <c r="BUT253" s="124"/>
      <c r="BUU253" s="124"/>
      <c r="BUV253" s="124"/>
      <c r="BUW253" s="124"/>
      <c r="BUX253" s="124"/>
      <c r="BUY253" s="124"/>
      <c r="BUZ253" s="124"/>
      <c r="BVA253" s="124"/>
      <c r="BVB253" s="124"/>
      <c r="BVC253" s="124"/>
      <c r="BVD253" s="124"/>
      <c r="BVE253" s="124"/>
      <c r="BVF253" s="124"/>
    </row>
    <row r="254" spans="1:11 1916:1930" s="123" customFormat="1" x14ac:dyDescent="0.2">
      <c r="A254" s="142" t="s">
        <v>520</v>
      </c>
      <c r="B254" s="142" t="s">
        <v>1452</v>
      </c>
      <c r="C254" s="143">
        <v>2.59</v>
      </c>
      <c r="D254" s="144">
        <v>0.51524999999999999</v>
      </c>
      <c r="E254" s="144">
        <v>0.51524999999999999</v>
      </c>
      <c r="F254" s="143">
        <v>1</v>
      </c>
      <c r="G254" s="144">
        <f t="shared" si="6"/>
        <v>0.51524999999999999</v>
      </c>
      <c r="H254" s="143">
        <v>1.35</v>
      </c>
      <c r="I254" s="144">
        <f t="shared" si="7"/>
        <v>0.69559000000000004</v>
      </c>
      <c r="J254" s="145" t="s">
        <v>1271</v>
      </c>
      <c r="K254" s="142" t="s">
        <v>1272</v>
      </c>
      <c r="BUR254" s="124"/>
      <c r="BUS254" s="124"/>
      <c r="BUT254" s="124"/>
      <c r="BUU254" s="124"/>
      <c r="BUV254" s="124"/>
      <c r="BUW254" s="124"/>
      <c r="BUX254" s="124"/>
      <c r="BUY254" s="124"/>
      <c r="BUZ254" s="124"/>
      <c r="BVA254" s="124"/>
      <c r="BVB254" s="124"/>
      <c r="BVC254" s="124"/>
      <c r="BVD254" s="124"/>
      <c r="BVE254" s="124"/>
      <c r="BVF254" s="124"/>
    </row>
    <row r="255" spans="1:11 1916:1930" s="123" customFormat="1" x14ac:dyDescent="0.2">
      <c r="A255" s="146" t="s">
        <v>521</v>
      </c>
      <c r="B255" s="146" t="s">
        <v>1452</v>
      </c>
      <c r="C255" s="147">
        <v>3.13</v>
      </c>
      <c r="D255" s="148">
        <v>0.64029999999999998</v>
      </c>
      <c r="E255" s="148">
        <v>0.64029999999999998</v>
      </c>
      <c r="F255" s="147">
        <v>1</v>
      </c>
      <c r="G255" s="148">
        <f t="shared" si="6"/>
        <v>0.64029999999999998</v>
      </c>
      <c r="H255" s="147">
        <v>1.35</v>
      </c>
      <c r="I255" s="148">
        <f t="shared" si="7"/>
        <v>0.86441000000000001</v>
      </c>
      <c r="J255" s="149" t="s">
        <v>1271</v>
      </c>
      <c r="K255" s="146" t="s">
        <v>1272</v>
      </c>
      <c r="BUR255" s="124"/>
      <c r="BUS255" s="124"/>
      <c r="BUT255" s="124"/>
      <c r="BUU255" s="124"/>
      <c r="BUV255" s="124"/>
      <c r="BUW255" s="124"/>
      <c r="BUX255" s="124"/>
      <c r="BUY255" s="124"/>
      <c r="BUZ255" s="124"/>
      <c r="BVA255" s="124"/>
      <c r="BVB255" s="124"/>
      <c r="BVC255" s="124"/>
      <c r="BVD255" s="124"/>
      <c r="BVE255" s="124"/>
      <c r="BVF255" s="124"/>
    </row>
    <row r="256" spans="1:11 1916:1930" s="123" customFormat="1" x14ac:dyDescent="0.2">
      <c r="A256" s="146" t="s">
        <v>522</v>
      </c>
      <c r="B256" s="146" t="s">
        <v>1452</v>
      </c>
      <c r="C256" s="147">
        <v>4.1900000000000004</v>
      </c>
      <c r="D256" s="148">
        <v>0.85184000000000004</v>
      </c>
      <c r="E256" s="148">
        <v>0.85184000000000004</v>
      </c>
      <c r="F256" s="147">
        <v>1</v>
      </c>
      <c r="G256" s="148">
        <f t="shared" si="6"/>
        <v>0.85184000000000004</v>
      </c>
      <c r="H256" s="147">
        <v>1.35</v>
      </c>
      <c r="I256" s="148">
        <f t="shared" si="7"/>
        <v>1.14998</v>
      </c>
      <c r="J256" s="149" t="s">
        <v>1271</v>
      </c>
      <c r="K256" s="146" t="s">
        <v>1272</v>
      </c>
      <c r="BUR256" s="124"/>
      <c r="BUS256" s="124"/>
      <c r="BUT256" s="124"/>
      <c r="BUU256" s="124"/>
      <c r="BUV256" s="124"/>
      <c r="BUW256" s="124"/>
      <c r="BUX256" s="124"/>
      <c r="BUY256" s="124"/>
      <c r="BUZ256" s="124"/>
      <c r="BVA256" s="124"/>
      <c r="BVB256" s="124"/>
      <c r="BVC256" s="124"/>
      <c r="BVD256" s="124"/>
      <c r="BVE256" s="124"/>
      <c r="BVF256" s="124"/>
    </row>
    <row r="257" spans="1:11 1916:1930" s="123" customFormat="1" x14ac:dyDescent="0.2">
      <c r="A257" s="150" t="s">
        <v>523</v>
      </c>
      <c r="B257" s="150" t="s">
        <v>1452</v>
      </c>
      <c r="C257" s="151">
        <v>6.74</v>
      </c>
      <c r="D257" s="152">
        <v>1.60026</v>
      </c>
      <c r="E257" s="152">
        <v>1.60026</v>
      </c>
      <c r="F257" s="151">
        <v>1</v>
      </c>
      <c r="G257" s="152">
        <f t="shared" si="6"/>
        <v>1.60026</v>
      </c>
      <c r="H257" s="151">
        <v>1.35</v>
      </c>
      <c r="I257" s="152">
        <f t="shared" si="7"/>
        <v>2.1603500000000002</v>
      </c>
      <c r="J257" s="153" t="s">
        <v>1271</v>
      </c>
      <c r="K257" s="150" t="s">
        <v>1272</v>
      </c>
      <c r="BUR257" s="124"/>
      <c r="BUS257" s="124"/>
      <c r="BUT257" s="124"/>
      <c r="BUU257" s="124"/>
      <c r="BUV257" s="124"/>
      <c r="BUW257" s="124"/>
      <c r="BUX257" s="124"/>
      <c r="BUY257" s="124"/>
      <c r="BUZ257" s="124"/>
      <c r="BVA257" s="124"/>
      <c r="BVB257" s="124"/>
      <c r="BVC257" s="124"/>
      <c r="BVD257" s="124"/>
      <c r="BVE257" s="124"/>
      <c r="BVF257" s="124"/>
    </row>
    <row r="258" spans="1:11 1916:1930" s="123" customFormat="1" x14ac:dyDescent="0.2">
      <c r="A258" s="142" t="s">
        <v>524</v>
      </c>
      <c r="B258" s="142" t="s">
        <v>1338</v>
      </c>
      <c r="C258" s="143">
        <v>1.98</v>
      </c>
      <c r="D258" s="144">
        <v>0.34183999999999998</v>
      </c>
      <c r="E258" s="144">
        <v>0.34183999999999998</v>
      </c>
      <c r="F258" s="143">
        <v>1</v>
      </c>
      <c r="G258" s="144">
        <f t="shared" si="6"/>
        <v>0.34183999999999998</v>
      </c>
      <c r="H258" s="143">
        <v>1.35</v>
      </c>
      <c r="I258" s="144">
        <f t="shared" si="7"/>
        <v>0.46148</v>
      </c>
      <c r="J258" s="145" t="s">
        <v>1271</v>
      </c>
      <c r="K258" s="142" t="s">
        <v>1272</v>
      </c>
      <c r="BUR258" s="124"/>
      <c r="BUS258" s="124"/>
      <c r="BUT258" s="124"/>
      <c r="BUU258" s="124"/>
      <c r="BUV258" s="124"/>
      <c r="BUW258" s="124"/>
      <c r="BUX258" s="124"/>
      <c r="BUY258" s="124"/>
      <c r="BUZ258" s="124"/>
      <c r="BVA258" s="124"/>
      <c r="BVB258" s="124"/>
      <c r="BVC258" s="124"/>
      <c r="BVD258" s="124"/>
      <c r="BVE258" s="124"/>
      <c r="BVF258" s="124"/>
    </row>
    <row r="259" spans="1:11 1916:1930" s="123" customFormat="1" x14ac:dyDescent="0.2">
      <c r="A259" s="146" t="s">
        <v>525</v>
      </c>
      <c r="B259" s="146" t="s">
        <v>1338</v>
      </c>
      <c r="C259" s="147">
        <v>2.68</v>
      </c>
      <c r="D259" s="148">
        <v>0.49818000000000001</v>
      </c>
      <c r="E259" s="148">
        <v>0.49818000000000001</v>
      </c>
      <c r="F259" s="147">
        <v>1</v>
      </c>
      <c r="G259" s="148">
        <f t="shared" si="6"/>
        <v>0.49818000000000001</v>
      </c>
      <c r="H259" s="147">
        <v>1.35</v>
      </c>
      <c r="I259" s="148">
        <f t="shared" si="7"/>
        <v>0.67254000000000003</v>
      </c>
      <c r="J259" s="149" t="s">
        <v>1271</v>
      </c>
      <c r="K259" s="146" t="s">
        <v>1272</v>
      </c>
      <c r="BUR259" s="124"/>
      <c r="BUS259" s="124"/>
      <c r="BUT259" s="124"/>
      <c r="BUU259" s="124"/>
      <c r="BUV259" s="124"/>
      <c r="BUW259" s="124"/>
      <c r="BUX259" s="124"/>
      <c r="BUY259" s="124"/>
      <c r="BUZ259" s="124"/>
      <c r="BVA259" s="124"/>
      <c r="BVB259" s="124"/>
      <c r="BVC259" s="124"/>
      <c r="BVD259" s="124"/>
      <c r="BVE259" s="124"/>
      <c r="BVF259" s="124"/>
    </row>
    <row r="260" spans="1:11 1916:1930" s="123" customFormat="1" x14ac:dyDescent="0.2">
      <c r="A260" s="146" t="s">
        <v>526</v>
      </c>
      <c r="B260" s="146" t="s">
        <v>1338</v>
      </c>
      <c r="C260" s="147">
        <v>3.61</v>
      </c>
      <c r="D260" s="148">
        <v>0.72450000000000003</v>
      </c>
      <c r="E260" s="148">
        <v>0.72450000000000003</v>
      </c>
      <c r="F260" s="147">
        <v>1</v>
      </c>
      <c r="G260" s="148">
        <f t="shared" si="6"/>
        <v>0.72450000000000003</v>
      </c>
      <c r="H260" s="147">
        <v>1.35</v>
      </c>
      <c r="I260" s="148">
        <f t="shared" si="7"/>
        <v>0.97807999999999995</v>
      </c>
      <c r="J260" s="149" t="s">
        <v>1271</v>
      </c>
      <c r="K260" s="146" t="s">
        <v>1272</v>
      </c>
      <c r="BUR260" s="124"/>
      <c r="BUS260" s="124"/>
      <c r="BUT260" s="124"/>
      <c r="BUU260" s="124"/>
      <c r="BUV260" s="124"/>
      <c r="BUW260" s="124"/>
      <c r="BUX260" s="124"/>
      <c r="BUY260" s="124"/>
      <c r="BUZ260" s="124"/>
      <c r="BVA260" s="124"/>
      <c r="BVB260" s="124"/>
      <c r="BVC260" s="124"/>
      <c r="BVD260" s="124"/>
      <c r="BVE260" s="124"/>
      <c r="BVF260" s="124"/>
    </row>
    <row r="261" spans="1:11 1916:1930" s="123" customFormat="1" x14ac:dyDescent="0.2">
      <c r="A261" s="150" t="s">
        <v>527</v>
      </c>
      <c r="B261" s="150" t="s">
        <v>1338</v>
      </c>
      <c r="C261" s="151">
        <v>5.03</v>
      </c>
      <c r="D261" s="152">
        <v>1.38317</v>
      </c>
      <c r="E261" s="152">
        <v>1.38317</v>
      </c>
      <c r="F261" s="151">
        <v>1</v>
      </c>
      <c r="G261" s="152">
        <f t="shared" si="6"/>
        <v>1.38317</v>
      </c>
      <c r="H261" s="151">
        <v>1.35</v>
      </c>
      <c r="I261" s="152">
        <f t="shared" si="7"/>
        <v>1.8672800000000001</v>
      </c>
      <c r="J261" s="153" t="s">
        <v>1271</v>
      </c>
      <c r="K261" s="150" t="s">
        <v>1272</v>
      </c>
      <c r="BUR261" s="124"/>
      <c r="BUS261" s="124"/>
      <c r="BUT261" s="124"/>
      <c r="BUU261" s="124"/>
      <c r="BUV261" s="124"/>
      <c r="BUW261" s="124"/>
      <c r="BUX261" s="124"/>
      <c r="BUY261" s="124"/>
      <c r="BUZ261" s="124"/>
      <c r="BVA261" s="124"/>
      <c r="BVB261" s="124"/>
      <c r="BVC261" s="124"/>
      <c r="BVD261" s="124"/>
      <c r="BVE261" s="124"/>
      <c r="BVF261" s="124"/>
    </row>
    <row r="262" spans="1:11 1916:1930" s="123" customFormat="1" x14ac:dyDescent="0.2">
      <c r="A262" s="142" t="s">
        <v>528</v>
      </c>
      <c r="B262" s="142" t="s">
        <v>1453</v>
      </c>
      <c r="C262" s="143">
        <v>2.63</v>
      </c>
      <c r="D262" s="144">
        <v>0.59945000000000004</v>
      </c>
      <c r="E262" s="144">
        <v>0.59945000000000004</v>
      </c>
      <c r="F262" s="143">
        <v>1</v>
      </c>
      <c r="G262" s="144">
        <f t="shared" si="6"/>
        <v>0.59945000000000004</v>
      </c>
      <c r="H262" s="143">
        <v>1.35</v>
      </c>
      <c r="I262" s="144">
        <f t="shared" si="7"/>
        <v>0.80925999999999998</v>
      </c>
      <c r="J262" s="145" t="s">
        <v>1271</v>
      </c>
      <c r="K262" s="142" t="s">
        <v>1272</v>
      </c>
      <c r="BUR262" s="124"/>
      <c r="BUS262" s="124"/>
      <c r="BUT262" s="124"/>
      <c r="BUU262" s="124"/>
      <c r="BUV262" s="124"/>
      <c r="BUW262" s="124"/>
      <c r="BUX262" s="124"/>
      <c r="BUY262" s="124"/>
      <c r="BUZ262" s="124"/>
      <c r="BVA262" s="124"/>
      <c r="BVB262" s="124"/>
      <c r="BVC262" s="124"/>
      <c r="BVD262" s="124"/>
      <c r="BVE262" s="124"/>
      <c r="BVF262" s="124"/>
    </row>
    <row r="263" spans="1:11 1916:1930" s="123" customFormat="1" x14ac:dyDescent="0.2">
      <c r="A263" s="146" t="s">
        <v>529</v>
      </c>
      <c r="B263" s="146" t="s">
        <v>1453</v>
      </c>
      <c r="C263" s="147">
        <v>3.66</v>
      </c>
      <c r="D263" s="148">
        <v>0.72746999999999995</v>
      </c>
      <c r="E263" s="148">
        <v>0.72746999999999995</v>
      </c>
      <c r="F263" s="147">
        <v>1</v>
      </c>
      <c r="G263" s="148">
        <f t="shared" si="6"/>
        <v>0.72746999999999995</v>
      </c>
      <c r="H263" s="147">
        <v>1.35</v>
      </c>
      <c r="I263" s="148">
        <f t="shared" si="7"/>
        <v>0.98207999999999995</v>
      </c>
      <c r="J263" s="149" t="s">
        <v>1271</v>
      </c>
      <c r="K263" s="146" t="s">
        <v>1272</v>
      </c>
      <c r="BUR263" s="124"/>
      <c r="BUS263" s="124"/>
      <c r="BUT263" s="124"/>
      <c r="BUU263" s="124"/>
      <c r="BUV263" s="124"/>
      <c r="BUW263" s="124"/>
      <c r="BUX263" s="124"/>
      <c r="BUY263" s="124"/>
      <c r="BUZ263" s="124"/>
      <c r="BVA263" s="124"/>
      <c r="BVB263" s="124"/>
      <c r="BVC263" s="124"/>
      <c r="BVD263" s="124"/>
      <c r="BVE263" s="124"/>
      <c r="BVF263" s="124"/>
    </row>
    <row r="264" spans="1:11 1916:1930" s="123" customFormat="1" x14ac:dyDescent="0.2">
      <c r="A264" s="146" t="s">
        <v>530</v>
      </c>
      <c r="B264" s="146" t="s">
        <v>1453</v>
      </c>
      <c r="C264" s="147">
        <v>5.31</v>
      </c>
      <c r="D264" s="148">
        <v>1.06385</v>
      </c>
      <c r="E264" s="148">
        <v>1.06385</v>
      </c>
      <c r="F264" s="147">
        <v>1</v>
      </c>
      <c r="G264" s="148">
        <f t="shared" si="6"/>
        <v>1.06385</v>
      </c>
      <c r="H264" s="147">
        <v>1.35</v>
      </c>
      <c r="I264" s="148">
        <f t="shared" si="7"/>
        <v>1.4361999999999999</v>
      </c>
      <c r="J264" s="149" t="s">
        <v>1271</v>
      </c>
      <c r="K264" s="146" t="s">
        <v>1272</v>
      </c>
      <c r="BUR264" s="124"/>
      <c r="BUS264" s="124"/>
      <c r="BUT264" s="124"/>
      <c r="BUU264" s="124"/>
      <c r="BUV264" s="124"/>
      <c r="BUW264" s="124"/>
      <c r="BUX264" s="124"/>
      <c r="BUY264" s="124"/>
      <c r="BUZ264" s="124"/>
      <c r="BVA264" s="124"/>
      <c r="BVB264" s="124"/>
      <c r="BVC264" s="124"/>
      <c r="BVD264" s="124"/>
      <c r="BVE264" s="124"/>
      <c r="BVF264" s="124"/>
    </row>
    <row r="265" spans="1:11 1916:1930" s="123" customFormat="1" x14ac:dyDescent="0.2">
      <c r="A265" s="150" t="s">
        <v>531</v>
      </c>
      <c r="B265" s="150" t="s">
        <v>1453</v>
      </c>
      <c r="C265" s="151">
        <v>9.19</v>
      </c>
      <c r="D265" s="152">
        <v>1.94326</v>
      </c>
      <c r="E265" s="152">
        <v>1.94326</v>
      </c>
      <c r="F265" s="151">
        <v>1</v>
      </c>
      <c r="G265" s="152">
        <f t="shared" si="6"/>
        <v>1.94326</v>
      </c>
      <c r="H265" s="151">
        <v>1.35</v>
      </c>
      <c r="I265" s="152">
        <f t="shared" si="7"/>
        <v>2.6234000000000002</v>
      </c>
      <c r="J265" s="153" t="s">
        <v>1271</v>
      </c>
      <c r="K265" s="150" t="s">
        <v>1272</v>
      </c>
      <c r="BUR265" s="124"/>
      <c r="BUS265" s="124"/>
      <c r="BUT265" s="124"/>
      <c r="BUU265" s="124"/>
      <c r="BUV265" s="124"/>
      <c r="BUW265" s="124"/>
      <c r="BUX265" s="124"/>
      <c r="BUY265" s="124"/>
      <c r="BUZ265" s="124"/>
      <c r="BVA265" s="124"/>
      <c r="BVB265" s="124"/>
      <c r="BVC265" s="124"/>
      <c r="BVD265" s="124"/>
      <c r="BVE265" s="124"/>
      <c r="BVF265" s="124"/>
    </row>
    <row r="266" spans="1:11 1916:1930" s="123" customFormat="1" x14ac:dyDescent="0.2">
      <c r="A266" s="142" t="s">
        <v>532</v>
      </c>
      <c r="B266" s="142" t="s">
        <v>1454</v>
      </c>
      <c r="C266" s="143">
        <v>2.79</v>
      </c>
      <c r="D266" s="144">
        <v>0.47474</v>
      </c>
      <c r="E266" s="144">
        <v>0.47474</v>
      </c>
      <c r="F266" s="143">
        <v>1</v>
      </c>
      <c r="G266" s="144">
        <f t="shared" si="6"/>
        <v>0.47474</v>
      </c>
      <c r="H266" s="143">
        <v>1.35</v>
      </c>
      <c r="I266" s="144">
        <f t="shared" si="7"/>
        <v>0.64090000000000003</v>
      </c>
      <c r="J266" s="145" t="s">
        <v>1271</v>
      </c>
      <c r="K266" s="142" t="s">
        <v>1272</v>
      </c>
      <c r="BUR266" s="124"/>
      <c r="BUS266" s="124"/>
      <c r="BUT266" s="124"/>
      <c r="BUU266" s="124"/>
      <c r="BUV266" s="124"/>
      <c r="BUW266" s="124"/>
      <c r="BUX266" s="124"/>
      <c r="BUY266" s="124"/>
      <c r="BUZ266" s="124"/>
      <c r="BVA266" s="124"/>
      <c r="BVB266" s="124"/>
      <c r="BVC266" s="124"/>
      <c r="BVD266" s="124"/>
      <c r="BVE266" s="124"/>
      <c r="BVF266" s="124"/>
    </row>
    <row r="267" spans="1:11 1916:1930" s="123" customFormat="1" x14ac:dyDescent="0.2">
      <c r="A267" s="146" t="s">
        <v>533</v>
      </c>
      <c r="B267" s="146" t="s">
        <v>1454</v>
      </c>
      <c r="C267" s="147">
        <v>3.14</v>
      </c>
      <c r="D267" s="148">
        <v>0.66857999999999995</v>
      </c>
      <c r="E267" s="148">
        <v>0.66857999999999995</v>
      </c>
      <c r="F267" s="147">
        <v>1</v>
      </c>
      <c r="G267" s="148">
        <f t="shared" si="6"/>
        <v>0.66857999999999995</v>
      </c>
      <c r="H267" s="147">
        <v>1.35</v>
      </c>
      <c r="I267" s="148">
        <f t="shared" si="7"/>
        <v>0.90258000000000005</v>
      </c>
      <c r="J267" s="149" t="s">
        <v>1271</v>
      </c>
      <c r="K267" s="146" t="s">
        <v>1272</v>
      </c>
      <c r="BUR267" s="124"/>
      <c r="BUS267" s="124"/>
      <c r="BUT267" s="124"/>
      <c r="BUU267" s="124"/>
      <c r="BUV267" s="124"/>
      <c r="BUW267" s="124"/>
      <c r="BUX267" s="124"/>
      <c r="BUY267" s="124"/>
      <c r="BUZ267" s="124"/>
      <c r="BVA267" s="124"/>
      <c r="BVB267" s="124"/>
      <c r="BVC267" s="124"/>
      <c r="BVD267" s="124"/>
      <c r="BVE267" s="124"/>
      <c r="BVF267" s="124"/>
    </row>
    <row r="268" spans="1:11 1916:1930" s="123" customFormat="1" x14ac:dyDescent="0.2">
      <c r="A268" s="146" t="s">
        <v>534</v>
      </c>
      <c r="B268" s="146" t="s">
        <v>1454</v>
      </c>
      <c r="C268" s="147">
        <v>4.78</v>
      </c>
      <c r="D268" s="148">
        <v>0.99565999999999999</v>
      </c>
      <c r="E268" s="148">
        <v>0.99565999999999999</v>
      </c>
      <c r="F268" s="147">
        <v>1</v>
      </c>
      <c r="G268" s="148">
        <f t="shared" si="6"/>
        <v>0.99565999999999999</v>
      </c>
      <c r="H268" s="147">
        <v>1.35</v>
      </c>
      <c r="I268" s="148">
        <f t="shared" si="7"/>
        <v>1.3441399999999999</v>
      </c>
      <c r="J268" s="149" t="s">
        <v>1271</v>
      </c>
      <c r="K268" s="146" t="s">
        <v>1272</v>
      </c>
      <c r="BUR268" s="124"/>
      <c r="BUS268" s="124"/>
      <c r="BUT268" s="124"/>
      <c r="BUU268" s="124"/>
      <c r="BUV268" s="124"/>
      <c r="BUW268" s="124"/>
      <c r="BUX268" s="124"/>
      <c r="BUY268" s="124"/>
      <c r="BUZ268" s="124"/>
      <c r="BVA268" s="124"/>
      <c r="BVB268" s="124"/>
      <c r="BVC268" s="124"/>
      <c r="BVD268" s="124"/>
      <c r="BVE268" s="124"/>
      <c r="BVF268" s="124"/>
    </row>
    <row r="269" spans="1:11 1916:1930" s="123" customFormat="1" x14ac:dyDescent="0.2">
      <c r="A269" s="150" t="s">
        <v>535</v>
      </c>
      <c r="B269" s="150" t="s">
        <v>1454</v>
      </c>
      <c r="C269" s="151">
        <v>7.35</v>
      </c>
      <c r="D269" s="152">
        <v>1.67422</v>
      </c>
      <c r="E269" s="152">
        <v>1.67422</v>
      </c>
      <c r="F269" s="151">
        <v>1</v>
      </c>
      <c r="G269" s="152">
        <f t="shared" si="6"/>
        <v>1.67422</v>
      </c>
      <c r="H269" s="151">
        <v>1.35</v>
      </c>
      <c r="I269" s="152">
        <f t="shared" si="7"/>
        <v>2.2602000000000002</v>
      </c>
      <c r="J269" s="153" t="s">
        <v>1271</v>
      </c>
      <c r="K269" s="150" t="s">
        <v>1272</v>
      </c>
      <c r="BUR269" s="124"/>
      <c r="BUS269" s="124"/>
      <c r="BUT269" s="124"/>
      <c r="BUU269" s="124"/>
      <c r="BUV269" s="124"/>
      <c r="BUW269" s="124"/>
      <c r="BUX269" s="124"/>
      <c r="BUY269" s="124"/>
      <c r="BUZ269" s="124"/>
      <c r="BVA269" s="124"/>
      <c r="BVB269" s="124"/>
      <c r="BVC269" s="124"/>
      <c r="BVD269" s="124"/>
      <c r="BVE269" s="124"/>
      <c r="BVF269" s="124"/>
    </row>
    <row r="270" spans="1:11 1916:1930" s="123" customFormat="1" x14ac:dyDescent="0.2">
      <c r="A270" s="142" t="s">
        <v>536</v>
      </c>
      <c r="B270" s="142" t="s">
        <v>1455</v>
      </c>
      <c r="C270" s="143">
        <v>2.33</v>
      </c>
      <c r="D270" s="144">
        <v>0.46561999999999998</v>
      </c>
      <c r="E270" s="144">
        <v>0.46561999999999998</v>
      </c>
      <c r="F270" s="143">
        <v>1</v>
      </c>
      <c r="G270" s="144">
        <f t="shared" ref="G270:G333" si="8">ROUND((F270*E270),5)</f>
        <v>0.46561999999999998</v>
      </c>
      <c r="H270" s="143">
        <v>1.35</v>
      </c>
      <c r="I270" s="144">
        <f t="shared" ref="I270:I333" si="9">ROUND((E270*H270),5)</f>
        <v>0.62858999999999998</v>
      </c>
      <c r="J270" s="145" t="s">
        <v>1271</v>
      </c>
      <c r="K270" s="142" t="s">
        <v>1272</v>
      </c>
      <c r="BUR270" s="124"/>
      <c r="BUS270" s="124"/>
      <c r="BUT270" s="124"/>
      <c r="BUU270" s="124"/>
      <c r="BUV270" s="124"/>
      <c r="BUW270" s="124"/>
      <c r="BUX270" s="124"/>
      <c r="BUY270" s="124"/>
      <c r="BUZ270" s="124"/>
      <c r="BVA270" s="124"/>
      <c r="BVB270" s="124"/>
      <c r="BVC270" s="124"/>
      <c r="BVD270" s="124"/>
      <c r="BVE270" s="124"/>
      <c r="BVF270" s="124"/>
    </row>
    <row r="271" spans="1:11 1916:1930" s="123" customFormat="1" x14ac:dyDescent="0.2">
      <c r="A271" s="146" t="s">
        <v>537</v>
      </c>
      <c r="B271" s="146" t="s">
        <v>1455</v>
      </c>
      <c r="C271" s="147">
        <v>2.68</v>
      </c>
      <c r="D271" s="148">
        <v>0.56799999999999995</v>
      </c>
      <c r="E271" s="148">
        <v>0.56799999999999995</v>
      </c>
      <c r="F271" s="147">
        <v>1</v>
      </c>
      <c r="G271" s="148">
        <f t="shared" si="8"/>
        <v>0.56799999999999995</v>
      </c>
      <c r="H271" s="147">
        <v>1.35</v>
      </c>
      <c r="I271" s="148">
        <f t="shared" si="9"/>
        <v>0.76680000000000004</v>
      </c>
      <c r="J271" s="149" t="s">
        <v>1271</v>
      </c>
      <c r="K271" s="146" t="s">
        <v>1272</v>
      </c>
      <c r="BUR271" s="124"/>
      <c r="BUS271" s="124"/>
      <c r="BUT271" s="124"/>
      <c r="BUU271" s="124"/>
      <c r="BUV271" s="124"/>
      <c r="BUW271" s="124"/>
      <c r="BUX271" s="124"/>
      <c r="BUY271" s="124"/>
      <c r="BUZ271" s="124"/>
      <c r="BVA271" s="124"/>
      <c r="BVB271" s="124"/>
      <c r="BVC271" s="124"/>
      <c r="BVD271" s="124"/>
      <c r="BVE271" s="124"/>
      <c r="BVF271" s="124"/>
    </row>
    <row r="272" spans="1:11 1916:1930" s="123" customFormat="1" x14ac:dyDescent="0.2">
      <c r="A272" s="146" t="s">
        <v>538</v>
      </c>
      <c r="B272" s="146" t="s">
        <v>1455</v>
      </c>
      <c r="C272" s="147">
        <v>4.04</v>
      </c>
      <c r="D272" s="148">
        <v>0.75754999999999995</v>
      </c>
      <c r="E272" s="148">
        <v>0.75754999999999995</v>
      </c>
      <c r="F272" s="147">
        <v>1</v>
      </c>
      <c r="G272" s="148">
        <f t="shared" si="8"/>
        <v>0.75754999999999995</v>
      </c>
      <c r="H272" s="147">
        <v>1.35</v>
      </c>
      <c r="I272" s="148">
        <f t="shared" si="9"/>
        <v>1.0226900000000001</v>
      </c>
      <c r="J272" s="149" t="s">
        <v>1271</v>
      </c>
      <c r="K272" s="146" t="s">
        <v>1272</v>
      </c>
      <c r="BUR272" s="124"/>
      <c r="BUS272" s="124"/>
      <c r="BUT272" s="124"/>
      <c r="BUU272" s="124"/>
      <c r="BUV272" s="124"/>
      <c r="BUW272" s="124"/>
      <c r="BUX272" s="124"/>
      <c r="BUY272" s="124"/>
      <c r="BUZ272" s="124"/>
      <c r="BVA272" s="124"/>
      <c r="BVB272" s="124"/>
      <c r="BVC272" s="124"/>
      <c r="BVD272" s="124"/>
      <c r="BVE272" s="124"/>
      <c r="BVF272" s="124"/>
    </row>
    <row r="273" spans="1:11 1916:1930" s="123" customFormat="1" x14ac:dyDescent="0.2">
      <c r="A273" s="150" t="s">
        <v>539</v>
      </c>
      <c r="B273" s="150" t="s">
        <v>1455</v>
      </c>
      <c r="C273" s="151">
        <v>8.74</v>
      </c>
      <c r="D273" s="152">
        <v>1.2234499999999999</v>
      </c>
      <c r="E273" s="152">
        <v>1.2234499999999999</v>
      </c>
      <c r="F273" s="151">
        <v>1</v>
      </c>
      <c r="G273" s="152">
        <f t="shared" si="8"/>
        <v>1.2234499999999999</v>
      </c>
      <c r="H273" s="151">
        <v>1.35</v>
      </c>
      <c r="I273" s="152">
        <f t="shared" si="9"/>
        <v>1.6516599999999999</v>
      </c>
      <c r="J273" s="153" t="s">
        <v>1271</v>
      </c>
      <c r="K273" s="150" t="s">
        <v>1272</v>
      </c>
      <c r="BUR273" s="124"/>
      <c r="BUS273" s="124"/>
      <c r="BUT273" s="124"/>
      <c r="BUU273" s="124"/>
      <c r="BUV273" s="124"/>
      <c r="BUW273" s="124"/>
      <c r="BUX273" s="124"/>
      <c r="BUY273" s="124"/>
      <c r="BUZ273" s="124"/>
      <c r="BVA273" s="124"/>
      <c r="BVB273" s="124"/>
      <c r="BVC273" s="124"/>
      <c r="BVD273" s="124"/>
      <c r="BVE273" s="124"/>
      <c r="BVF273" s="124"/>
    </row>
    <row r="274" spans="1:11 1916:1930" s="123" customFormat="1" x14ac:dyDescent="0.2">
      <c r="A274" s="142" t="s">
        <v>1456</v>
      </c>
      <c r="B274" s="142" t="s">
        <v>1457</v>
      </c>
      <c r="C274" s="143">
        <v>2.04</v>
      </c>
      <c r="D274" s="144">
        <v>0.44377</v>
      </c>
      <c r="E274" s="144">
        <v>0.44377</v>
      </c>
      <c r="F274" s="143">
        <v>1</v>
      </c>
      <c r="G274" s="144">
        <f t="shared" si="8"/>
        <v>0.44377</v>
      </c>
      <c r="H274" s="143">
        <v>1.35</v>
      </c>
      <c r="I274" s="144">
        <f t="shared" si="9"/>
        <v>0.59909000000000001</v>
      </c>
      <c r="J274" s="145" t="s">
        <v>1271</v>
      </c>
      <c r="K274" s="142" t="s">
        <v>1272</v>
      </c>
      <c r="BUR274" s="124"/>
      <c r="BUS274" s="124"/>
      <c r="BUT274" s="124"/>
      <c r="BUU274" s="124"/>
      <c r="BUV274" s="124"/>
      <c r="BUW274" s="124"/>
      <c r="BUX274" s="124"/>
      <c r="BUY274" s="124"/>
      <c r="BUZ274" s="124"/>
      <c r="BVA274" s="124"/>
      <c r="BVB274" s="124"/>
      <c r="BVC274" s="124"/>
      <c r="BVD274" s="124"/>
      <c r="BVE274" s="124"/>
      <c r="BVF274" s="124"/>
    </row>
    <row r="275" spans="1:11 1916:1930" s="123" customFormat="1" x14ac:dyDescent="0.2">
      <c r="A275" s="146" t="s">
        <v>1458</v>
      </c>
      <c r="B275" s="146" t="s">
        <v>1457</v>
      </c>
      <c r="C275" s="147">
        <v>2.56</v>
      </c>
      <c r="D275" s="148">
        <v>0.54505000000000003</v>
      </c>
      <c r="E275" s="148">
        <v>0.54505000000000003</v>
      </c>
      <c r="F275" s="147">
        <v>1</v>
      </c>
      <c r="G275" s="148">
        <f t="shared" si="8"/>
        <v>0.54505000000000003</v>
      </c>
      <c r="H275" s="147">
        <v>1.35</v>
      </c>
      <c r="I275" s="148">
        <f t="shared" si="9"/>
        <v>0.73582000000000003</v>
      </c>
      <c r="J275" s="149" t="s">
        <v>1271</v>
      </c>
      <c r="K275" s="146" t="s">
        <v>1272</v>
      </c>
      <c r="BUR275" s="124"/>
      <c r="BUS275" s="124"/>
      <c r="BUT275" s="124"/>
      <c r="BUU275" s="124"/>
      <c r="BUV275" s="124"/>
      <c r="BUW275" s="124"/>
      <c r="BUX275" s="124"/>
      <c r="BUY275" s="124"/>
      <c r="BUZ275" s="124"/>
      <c r="BVA275" s="124"/>
      <c r="BVB275" s="124"/>
      <c r="BVC275" s="124"/>
      <c r="BVD275" s="124"/>
      <c r="BVE275" s="124"/>
      <c r="BVF275" s="124"/>
    </row>
    <row r="276" spans="1:11 1916:1930" s="123" customFormat="1" x14ac:dyDescent="0.2">
      <c r="A276" s="146" t="s">
        <v>1459</v>
      </c>
      <c r="B276" s="146" t="s">
        <v>1457</v>
      </c>
      <c r="C276" s="147">
        <v>3.33</v>
      </c>
      <c r="D276" s="148">
        <v>0.74717</v>
      </c>
      <c r="E276" s="148">
        <v>0.74717</v>
      </c>
      <c r="F276" s="147">
        <v>1</v>
      </c>
      <c r="G276" s="148">
        <f t="shared" si="8"/>
        <v>0.74717</v>
      </c>
      <c r="H276" s="147">
        <v>1.35</v>
      </c>
      <c r="I276" s="148">
        <f t="shared" si="9"/>
        <v>1.00868</v>
      </c>
      <c r="J276" s="149" t="s">
        <v>1271</v>
      </c>
      <c r="K276" s="146" t="s">
        <v>1272</v>
      </c>
      <c r="BUR276" s="124"/>
      <c r="BUS276" s="124"/>
      <c r="BUT276" s="124"/>
      <c r="BUU276" s="124"/>
      <c r="BUV276" s="124"/>
      <c r="BUW276" s="124"/>
      <c r="BUX276" s="124"/>
      <c r="BUY276" s="124"/>
      <c r="BUZ276" s="124"/>
      <c r="BVA276" s="124"/>
      <c r="BVB276" s="124"/>
      <c r="BVC276" s="124"/>
      <c r="BVD276" s="124"/>
      <c r="BVE276" s="124"/>
      <c r="BVF276" s="124"/>
    </row>
    <row r="277" spans="1:11 1916:1930" s="123" customFormat="1" x14ac:dyDescent="0.2">
      <c r="A277" s="150" t="s">
        <v>1460</v>
      </c>
      <c r="B277" s="150" t="s">
        <v>1457</v>
      </c>
      <c r="C277" s="151">
        <v>5.0999999999999996</v>
      </c>
      <c r="D277" s="152">
        <v>1.3045199999999999</v>
      </c>
      <c r="E277" s="152">
        <v>1.3045199999999999</v>
      </c>
      <c r="F277" s="151">
        <v>1</v>
      </c>
      <c r="G277" s="152">
        <f t="shared" si="8"/>
        <v>1.3045199999999999</v>
      </c>
      <c r="H277" s="151">
        <v>1.35</v>
      </c>
      <c r="I277" s="152">
        <f t="shared" si="9"/>
        <v>1.7611000000000001</v>
      </c>
      <c r="J277" s="153" t="s">
        <v>1271</v>
      </c>
      <c r="K277" s="150" t="s">
        <v>1272</v>
      </c>
      <c r="BUR277" s="124"/>
      <c r="BUS277" s="124"/>
      <c r="BUT277" s="124"/>
      <c r="BUU277" s="124"/>
      <c r="BUV277" s="124"/>
      <c r="BUW277" s="124"/>
      <c r="BUX277" s="124"/>
      <c r="BUY277" s="124"/>
      <c r="BUZ277" s="124"/>
      <c r="BVA277" s="124"/>
      <c r="BVB277" s="124"/>
      <c r="BVC277" s="124"/>
      <c r="BVD277" s="124"/>
      <c r="BVE277" s="124"/>
      <c r="BVF277" s="124"/>
    </row>
    <row r="278" spans="1:11 1916:1930" s="123" customFormat="1" x14ac:dyDescent="0.2">
      <c r="A278" s="142" t="s">
        <v>540</v>
      </c>
      <c r="B278" s="142" t="s">
        <v>1461</v>
      </c>
      <c r="C278" s="143">
        <v>4.6399999999999997</v>
      </c>
      <c r="D278" s="144">
        <v>3.2852000000000001</v>
      </c>
      <c r="E278" s="144">
        <v>3.2852000000000001</v>
      </c>
      <c r="F278" s="143">
        <v>1</v>
      </c>
      <c r="G278" s="144">
        <f t="shared" si="8"/>
        <v>3.2852000000000001</v>
      </c>
      <c r="H278" s="143">
        <v>1.75</v>
      </c>
      <c r="I278" s="144">
        <f t="shared" si="9"/>
        <v>5.7491000000000003</v>
      </c>
      <c r="J278" s="145" t="s">
        <v>1268</v>
      </c>
      <c r="K278" s="142" t="s">
        <v>1273</v>
      </c>
      <c r="BUR278" s="124"/>
      <c r="BUS278" s="124"/>
      <c r="BUT278" s="124"/>
      <c r="BUU278" s="124"/>
      <c r="BUV278" s="124"/>
      <c r="BUW278" s="124"/>
      <c r="BUX278" s="124"/>
      <c r="BUY278" s="124"/>
      <c r="BUZ278" s="124"/>
      <c r="BVA278" s="124"/>
      <c r="BVB278" s="124"/>
      <c r="BVC278" s="124"/>
      <c r="BVD278" s="124"/>
      <c r="BVE278" s="124"/>
      <c r="BVF278" s="124"/>
    </row>
    <row r="279" spans="1:11 1916:1930" s="123" customFormat="1" x14ac:dyDescent="0.2">
      <c r="A279" s="146" t="s">
        <v>541</v>
      </c>
      <c r="B279" s="146" t="s">
        <v>1461</v>
      </c>
      <c r="C279" s="147">
        <v>5.74</v>
      </c>
      <c r="D279" s="148">
        <v>3.7299199999999999</v>
      </c>
      <c r="E279" s="148">
        <v>3.7299199999999999</v>
      </c>
      <c r="F279" s="147">
        <v>1</v>
      </c>
      <c r="G279" s="148">
        <f t="shared" si="8"/>
        <v>3.7299199999999999</v>
      </c>
      <c r="H279" s="147">
        <v>1.75</v>
      </c>
      <c r="I279" s="148">
        <f t="shared" si="9"/>
        <v>6.5273599999999998</v>
      </c>
      <c r="J279" s="149" t="s">
        <v>1268</v>
      </c>
      <c r="K279" s="146" t="s">
        <v>1273</v>
      </c>
      <c r="BUR279" s="124"/>
      <c r="BUS279" s="124"/>
      <c r="BUT279" s="124"/>
      <c r="BUU279" s="124"/>
      <c r="BUV279" s="124"/>
      <c r="BUW279" s="124"/>
      <c r="BUX279" s="124"/>
      <c r="BUY279" s="124"/>
      <c r="BUZ279" s="124"/>
      <c r="BVA279" s="124"/>
      <c r="BVB279" s="124"/>
      <c r="BVC279" s="124"/>
      <c r="BVD279" s="124"/>
      <c r="BVE279" s="124"/>
      <c r="BVF279" s="124"/>
    </row>
    <row r="280" spans="1:11 1916:1930" s="123" customFormat="1" x14ac:dyDescent="0.2">
      <c r="A280" s="146" t="s">
        <v>542</v>
      </c>
      <c r="B280" s="146" t="s">
        <v>1461</v>
      </c>
      <c r="C280" s="147">
        <v>8.6300000000000008</v>
      </c>
      <c r="D280" s="148">
        <v>4.8643799999999997</v>
      </c>
      <c r="E280" s="148">
        <v>4.8643799999999997</v>
      </c>
      <c r="F280" s="147">
        <v>1</v>
      </c>
      <c r="G280" s="148">
        <f t="shared" si="8"/>
        <v>4.8643799999999997</v>
      </c>
      <c r="H280" s="147">
        <v>1.75</v>
      </c>
      <c r="I280" s="148">
        <f t="shared" si="9"/>
        <v>8.51267</v>
      </c>
      <c r="J280" s="149" t="s">
        <v>1268</v>
      </c>
      <c r="K280" s="146" t="s">
        <v>1273</v>
      </c>
      <c r="BUR280" s="124"/>
      <c r="BUS280" s="124"/>
      <c r="BUT280" s="124"/>
      <c r="BUU280" s="124"/>
      <c r="BUV280" s="124"/>
      <c r="BUW280" s="124"/>
      <c r="BUX280" s="124"/>
      <c r="BUY280" s="124"/>
      <c r="BUZ280" s="124"/>
      <c r="BVA280" s="124"/>
      <c r="BVB280" s="124"/>
      <c r="BVC280" s="124"/>
      <c r="BVD280" s="124"/>
      <c r="BVE280" s="124"/>
      <c r="BVF280" s="124"/>
    </row>
    <row r="281" spans="1:11 1916:1930" s="123" customFormat="1" x14ac:dyDescent="0.2">
      <c r="A281" s="150" t="s">
        <v>543</v>
      </c>
      <c r="B281" s="150" t="s">
        <v>1461</v>
      </c>
      <c r="C281" s="151">
        <v>18.86</v>
      </c>
      <c r="D281" s="152">
        <v>8.4492499999999993</v>
      </c>
      <c r="E281" s="152">
        <v>8.4492499999999993</v>
      </c>
      <c r="F281" s="151">
        <v>1</v>
      </c>
      <c r="G281" s="152">
        <f t="shared" si="8"/>
        <v>8.4492499999999993</v>
      </c>
      <c r="H281" s="151">
        <v>1.75</v>
      </c>
      <c r="I281" s="152">
        <f t="shared" si="9"/>
        <v>14.78619</v>
      </c>
      <c r="J281" s="153" t="s">
        <v>1268</v>
      </c>
      <c r="K281" s="150" t="s">
        <v>1273</v>
      </c>
      <c r="BUR281" s="124"/>
      <c r="BUS281" s="124"/>
      <c r="BUT281" s="124"/>
      <c r="BUU281" s="124"/>
      <c r="BUV281" s="124"/>
      <c r="BUW281" s="124"/>
      <c r="BUX281" s="124"/>
      <c r="BUY281" s="124"/>
      <c r="BUZ281" s="124"/>
      <c r="BVA281" s="124"/>
      <c r="BVB281" s="124"/>
      <c r="BVC281" s="124"/>
      <c r="BVD281" s="124"/>
      <c r="BVE281" s="124"/>
      <c r="BVF281" s="124"/>
    </row>
    <row r="282" spans="1:11 1916:1930" s="123" customFormat="1" x14ac:dyDescent="0.2">
      <c r="A282" s="142" t="s">
        <v>544</v>
      </c>
      <c r="B282" s="142" t="s">
        <v>1462</v>
      </c>
      <c r="C282" s="143">
        <v>3.38</v>
      </c>
      <c r="D282" s="144">
        <v>3.8331599999999999</v>
      </c>
      <c r="E282" s="144">
        <v>3.8331599999999999</v>
      </c>
      <c r="F282" s="143">
        <v>1</v>
      </c>
      <c r="G282" s="144">
        <f t="shared" si="8"/>
        <v>3.8331599999999999</v>
      </c>
      <c r="H282" s="143">
        <v>1.75</v>
      </c>
      <c r="I282" s="144">
        <f t="shared" si="9"/>
        <v>6.7080299999999999</v>
      </c>
      <c r="J282" s="145" t="s">
        <v>1268</v>
      </c>
      <c r="K282" s="142" t="s">
        <v>1273</v>
      </c>
      <c r="BUR282" s="124"/>
      <c r="BUS282" s="124"/>
      <c r="BUT282" s="124"/>
      <c r="BUU282" s="124"/>
      <c r="BUV282" s="124"/>
      <c r="BUW282" s="124"/>
      <c r="BUX282" s="124"/>
      <c r="BUY282" s="124"/>
      <c r="BUZ282" s="124"/>
      <c r="BVA282" s="124"/>
      <c r="BVB282" s="124"/>
      <c r="BVC282" s="124"/>
      <c r="BVD282" s="124"/>
      <c r="BVE282" s="124"/>
      <c r="BVF282" s="124"/>
    </row>
    <row r="283" spans="1:11 1916:1930" s="123" customFormat="1" x14ac:dyDescent="0.2">
      <c r="A283" s="146" t="s">
        <v>545</v>
      </c>
      <c r="B283" s="146" t="s">
        <v>1462</v>
      </c>
      <c r="C283" s="147">
        <v>8.16</v>
      </c>
      <c r="D283" s="148">
        <v>5.00739</v>
      </c>
      <c r="E283" s="148">
        <v>5.00739</v>
      </c>
      <c r="F283" s="147">
        <v>1</v>
      </c>
      <c r="G283" s="148">
        <f t="shared" si="8"/>
        <v>5.00739</v>
      </c>
      <c r="H283" s="147">
        <v>1.75</v>
      </c>
      <c r="I283" s="148">
        <f t="shared" si="9"/>
        <v>8.7629300000000008</v>
      </c>
      <c r="J283" s="149" t="s">
        <v>1268</v>
      </c>
      <c r="K283" s="146" t="s">
        <v>1273</v>
      </c>
      <c r="BUR283" s="124"/>
      <c r="BUS283" s="124"/>
      <c r="BUT283" s="124"/>
      <c r="BUU283" s="124"/>
      <c r="BUV283" s="124"/>
      <c r="BUW283" s="124"/>
      <c r="BUX283" s="124"/>
      <c r="BUY283" s="124"/>
      <c r="BUZ283" s="124"/>
      <c r="BVA283" s="124"/>
      <c r="BVB283" s="124"/>
      <c r="BVC283" s="124"/>
      <c r="BVD283" s="124"/>
      <c r="BVE283" s="124"/>
      <c r="BVF283" s="124"/>
    </row>
    <row r="284" spans="1:11 1916:1930" s="123" customFormat="1" x14ac:dyDescent="0.2">
      <c r="A284" s="146" t="s">
        <v>546</v>
      </c>
      <c r="B284" s="146" t="s">
        <v>1462</v>
      </c>
      <c r="C284" s="147">
        <v>11.58</v>
      </c>
      <c r="D284" s="148">
        <v>7.9840099999999996</v>
      </c>
      <c r="E284" s="148">
        <v>7.9840099999999996</v>
      </c>
      <c r="F284" s="147">
        <v>1</v>
      </c>
      <c r="G284" s="148">
        <f t="shared" si="8"/>
        <v>7.9840099999999996</v>
      </c>
      <c r="H284" s="147">
        <v>1.75</v>
      </c>
      <c r="I284" s="148">
        <f t="shared" si="9"/>
        <v>13.972020000000001</v>
      </c>
      <c r="J284" s="149" t="s">
        <v>1268</v>
      </c>
      <c r="K284" s="146" t="s">
        <v>1273</v>
      </c>
      <c r="BUR284" s="124"/>
      <c r="BUS284" s="124"/>
      <c r="BUT284" s="124"/>
      <c r="BUU284" s="124"/>
      <c r="BUV284" s="124"/>
      <c r="BUW284" s="124"/>
      <c r="BUX284" s="124"/>
      <c r="BUY284" s="124"/>
      <c r="BUZ284" s="124"/>
      <c r="BVA284" s="124"/>
      <c r="BVB284" s="124"/>
      <c r="BVC284" s="124"/>
      <c r="BVD284" s="124"/>
      <c r="BVE284" s="124"/>
      <c r="BVF284" s="124"/>
    </row>
    <row r="285" spans="1:11 1916:1930" s="123" customFormat="1" x14ac:dyDescent="0.2">
      <c r="A285" s="150" t="s">
        <v>547</v>
      </c>
      <c r="B285" s="150" t="s">
        <v>1462</v>
      </c>
      <c r="C285" s="151">
        <v>31.24</v>
      </c>
      <c r="D285" s="152">
        <v>20.322510000000001</v>
      </c>
      <c r="E285" s="152">
        <v>20.322510000000001</v>
      </c>
      <c r="F285" s="151">
        <v>1</v>
      </c>
      <c r="G285" s="152">
        <f t="shared" si="8"/>
        <v>20.322510000000001</v>
      </c>
      <c r="H285" s="151">
        <v>1.75</v>
      </c>
      <c r="I285" s="152">
        <f t="shared" si="9"/>
        <v>35.564390000000003</v>
      </c>
      <c r="J285" s="153" t="s">
        <v>1268</v>
      </c>
      <c r="K285" s="150" t="s">
        <v>1273</v>
      </c>
      <c r="BUR285" s="124"/>
      <c r="BUS285" s="124"/>
      <c r="BUT285" s="124"/>
      <c r="BUU285" s="124"/>
      <c r="BUV285" s="124"/>
      <c r="BUW285" s="124"/>
      <c r="BUX285" s="124"/>
      <c r="BUY285" s="124"/>
      <c r="BUZ285" s="124"/>
      <c r="BVA285" s="124"/>
      <c r="BVB285" s="124"/>
      <c r="BVC285" s="124"/>
      <c r="BVD285" s="124"/>
      <c r="BVE285" s="124"/>
      <c r="BVF285" s="124"/>
    </row>
    <row r="286" spans="1:11 1916:1930" s="123" customFormat="1" x14ac:dyDescent="0.2">
      <c r="A286" s="142" t="s">
        <v>548</v>
      </c>
      <c r="B286" s="142" t="s">
        <v>1463</v>
      </c>
      <c r="C286" s="143">
        <v>6.75</v>
      </c>
      <c r="D286" s="144">
        <v>4.1113400000000002</v>
      </c>
      <c r="E286" s="144">
        <v>4.1113400000000002</v>
      </c>
      <c r="F286" s="143">
        <v>1</v>
      </c>
      <c r="G286" s="144">
        <f t="shared" si="8"/>
        <v>4.1113400000000002</v>
      </c>
      <c r="H286" s="143">
        <v>1.75</v>
      </c>
      <c r="I286" s="144">
        <f t="shared" si="9"/>
        <v>7.1948499999999997</v>
      </c>
      <c r="J286" s="145" t="s">
        <v>1268</v>
      </c>
      <c r="K286" s="142" t="s">
        <v>1273</v>
      </c>
      <c r="BUR286" s="124"/>
      <c r="BUS286" s="124"/>
      <c r="BUT286" s="124"/>
      <c r="BUU286" s="124"/>
      <c r="BUV286" s="124"/>
      <c r="BUW286" s="124"/>
      <c r="BUX286" s="124"/>
      <c r="BUY286" s="124"/>
      <c r="BUZ286" s="124"/>
      <c r="BVA286" s="124"/>
      <c r="BVB286" s="124"/>
      <c r="BVC286" s="124"/>
      <c r="BVD286" s="124"/>
      <c r="BVE286" s="124"/>
      <c r="BVF286" s="124"/>
    </row>
    <row r="287" spans="1:11 1916:1930" s="123" customFormat="1" x14ac:dyDescent="0.2">
      <c r="A287" s="146" t="s">
        <v>549</v>
      </c>
      <c r="B287" s="146" t="s">
        <v>1463</v>
      </c>
      <c r="C287" s="147">
        <v>9.25</v>
      </c>
      <c r="D287" s="148">
        <v>4.96997</v>
      </c>
      <c r="E287" s="148">
        <v>4.96997</v>
      </c>
      <c r="F287" s="147">
        <v>1</v>
      </c>
      <c r="G287" s="148">
        <f t="shared" si="8"/>
        <v>4.96997</v>
      </c>
      <c r="H287" s="147">
        <v>1.75</v>
      </c>
      <c r="I287" s="148">
        <f t="shared" si="9"/>
        <v>8.6974499999999999</v>
      </c>
      <c r="J287" s="149" t="s">
        <v>1268</v>
      </c>
      <c r="K287" s="146" t="s">
        <v>1273</v>
      </c>
      <c r="BUR287" s="124"/>
      <c r="BUS287" s="124"/>
      <c r="BUT287" s="124"/>
      <c r="BUU287" s="124"/>
      <c r="BUV287" s="124"/>
      <c r="BUW287" s="124"/>
      <c r="BUX287" s="124"/>
      <c r="BUY287" s="124"/>
      <c r="BUZ287" s="124"/>
      <c r="BVA287" s="124"/>
      <c r="BVB287" s="124"/>
      <c r="BVC287" s="124"/>
      <c r="BVD287" s="124"/>
      <c r="BVE287" s="124"/>
      <c r="BVF287" s="124"/>
    </row>
    <row r="288" spans="1:11 1916:1930" s="123" customFormat="1" x14ac:dyDescent="0.2">
      <c r="A288" s="146" t="s">
        <v>550</v>
      </c>
      <c r="B288" s="146" t="s">
        <v>1463</v>
      </c>
      <c r="C288" s="147">
        <v>11.21</v>
      </c>
      <c r="D288" s="148">
        <v>6.2394600000000002</v>
      </c>
      <c r="E288" s="148">
        <v>6.2394600000000002</v>
      </c>
      <c r="F288" s="147">
        <v>1</v>
      </c>
      <c r="G288" s="148">
        <f t="shared" si="8"/>
        <v>6.2394600000000002</v>
      </c>
      <c r="H288" s="147">
        <v>1.75</v>
      </c>
      <c r="I288" s="148">
        <f t="shared" si="9"/>
        <v>10.91906</v>
      </c>
      <c r="J288" s="149" t="s">
        <v>1268</v>
      </c>
      <c r="K288" s="146" t="s">
        <v>1273</v>
      </c>
      <c r="BUR288" s="124"/>
      <c r="BUS288" s="124"/>
      <c r="BUT288" s="124"/>
      <c r="BUU288" s="124"/>
      <c r="BUV288" s="124"/>
      <c r="BUW288" s="124"/>
      <c r="BUX288" s="124"/>
      <c r="BUY288" s="124"/>
      <c r="BUZ288" s="124"/>
      <c r="BVA288" s="124"/>
      <c r="BVB288" s="124"/>
      <c r="BVC288" s="124"/>
      <c r="BVD288" s="124"/>
      <c r="BVE288" s="124"/>
      <c r="BVF288" s="124"/>
    </row>
    <row r="289" spans="1:11 1916:1930" s="123" customFormat="1" x14ac:dyDescent="0.2">
      <c r="A289" s="150" t="s">
        <v>551</v>
      </c>
      <c r="B289" s="150" t="s">
        <v>1463</v>
      </c>
      <c r="C289" s="151">
        <v>20.13</v>
      </c>
      <c r="D289" s="152">
        <v>9.3716899999999992</v>
      </c>
      <c r="E289" s="152">
        <v>9.3716899999999992</v>
      </c>
      <c r="F289" s="151">
        <v>1</v>
      </c>
      <c r="G289" s="152">
        <f t="shared" si="8"/>
        <v>9.3716899999999992</v>
      </c>
      <c r="H289" s="151">
        <v>1.75</v>
      </c>
      <c r="I289" s="152">
        <f t="shared" si="9"/>
        <v>16.400459999999999</v>
      </c>
      <c r="J289" s="153" t="s">
        <v>1268</v>
      </c>
      <c r="K289" s="150" t="s">
        <v>1273</v>
      </c>
      <c r="BUR289" s="124"/>
      <c r="BUS289" s="124"/>
      <c r="BUT289" s="124"/>
      <c r="BUU289" s="124"/>
      <c r="BUV289" s="124"/>
      <c r="BUW289" s="124"/>
      <c r="BUX289" s="124"/>
      <c r="BUY289" s="124"/>
      <c r="BUZ289" s="124"/>
      <c r="BVA289" s="124"/>
      <c r="BVB289" s="124"/>
      <c r="BVC289" s="124"/>
      <c r="BVD289" s="124"/>
      <c r="BVE289" s="124"/>
      <c r="BVF289" s="124"/>
    </row>
    <row r="290" spans="1:11 1916:1930" s="123" customFormat="1" x14ac:dyDescent="0.2">
      <c r="A290" s="142" t="s">
        <v>552</v>
      </c>
      <c r="B290" s="142" t="s">
        <v>1464</v>
      </c>
      <c r="C290" s="143">
        <v>4.68</v>
      </c>
      <c r="D290" s="144">
        <v>3.70045</v>
      </c>
      <c r="E290" s="144">
        <v>3.70045</v>
      </c>
      <c r="F290" s="143">
        <v>1</v>
      </c>
      <c r="G290" s="144">
        <f t="shared" si="8"/>
        <v>3.70045</v>
      </c>
      <c r="H290" s="143">
        <v>1.75</v>
      </c>
      <c r="I290" s="144">
        <f t="shared" si="9"/>
        <v>6.4757899999999999</v>
      </c>
      <c r="J290" s="145" t="s">
        <v>1268</v>
      </c>
      <c r="K290" s="142" t="s">
        <v>1273</v>
      </c>
      <c r="BUR290" s="124"/>
      <c r="BUS290" s="124"/>
      <c r="BUT290" s="124"/>
      <c r="BUU290" s="124"/>
      <c r="BUV290" s="124"/>
      <c r="BUW290" s="124"/>
      <c r="BUX290" s="124"/>
      <c r="BUY290" s="124"/>
      <c r="BUZ290" s="124"/>
      <c r="BVA290" s="124"/>
      <c r="BVB290" s="124"/>
      <c r="BVC290" s="124"/>
      <c r="BVD290" s="124"/>
      <c r="BVE290" s="124"/>
      <c r="BVF290" s="124"/>
    </row>
    <row r="291" spans="1:11 1916:1930" s="123" customFormat="1" x14ac:dyDescent="0.2">
      <c r="A291" s="146" t="s">
        <v>553</v>
      </c>
      <c r="B291" s="146" t="s">
        <v>1464</v>
      </c>
      <c r="C291" s="147">
        <v>5.9</v>
      </c>
      <c r="D291" s="148">
        <v>4.3004800000000003</v>
      </c>
      <c r="E291" s="148">
        <v>4.3004800000000003</v>
      </c>
      <c r="F291" s="147">
        <v>1</v>
      </c>
      <c r="G291" s="148">
        <f t="shared" si="8"/>
        <v>4.3004800000000003</v>
      </c>
      <c r="H291" s="147">
        <v>1.75</v>
      </c>
      <c r="I291" s="148">
        <f t="shared" si="9"/>
        <v>7.5258399999999996</v>
      </c>
      <c r="J291" s="149" t="s">
        <v>1268</v>
      </c>
      <c r="K291" s="146" t="s">
        <v>1273</v>
      </c>
      <c r="BUR291" s="124"/>
      <c r="BUS291" s="124"/>
      <c r="BUT291" s="124"/>
      <c r="BUU291" s="124"/>
      <c r="BUV291" s="124"/>
      <c r="BUW291" s="124"/>
      <c r="BUX291" s="124"/>
      <c r="BUY291" s="124"/>
      <c r="BUZ291" s="124"/>
      <c r="BVA291" s="124"/>
      <c r="BVB291" s="124"/>
      <c r="BVC291" s="124"/>
      <c r="BVD291" s="124"/>
      <c r="BVE291" s="124"/>
      <c r="BVF291" s="124"/>
    </row>
    <row r="292" spans="1:11 1916:1930" s="123" customFormat="1" x14ac:dyDescent="0.2">
      <c r="A292" s="146" t="s">
        <v>554</v>
      </c>
      <c r="B292" s="146" t="s">
        <v>1464</v>
      </c>
      <c r="C292" s="147">
        <v>8.4499999999999993</v>
      </c>
      <c r="D292" s="148">
        <v>5.2676299999999996</v>
      </c>
      <c r="E292" s="148">
        <v>5.2676299999999996</v>
      </c>
      <c r="F292" s="147">
        <v>1</v>
      </c>
      <c r="G292" s="148">
        <f t="shared" si="8"/>
        <v>5.2676299999999996</v>
      </c>
      <c r="H292" s="147">
        <v>1.75</v>
      </c>
      <c r="I292" s="148">
        <f t="shared" si="9"/>
        <v>9.2183499999999992</v>
      </c>
      <c r="J292" s="149" t="s">
        <v>1268</v>
      </c>
      <c r="K292" s="146" t="s">
        <v>1273</v>
      </c>
      <c r="BUR292" s="124"/>
      <c r="BUS292" s="124"/>
      <c r="BUT292" s="124"/>
      <c r="BUU292" s="124"/>
      <c r="BUV292" s="124"/>
      <c r="BUW292" s="124"/>
      <c r="BUX292" s="124"/>
      <c r="BUY292" s="124"/>
      <c r="BUZ292" s="124"/>
      <c r="BVA292" s="124"/>
      <c r="BVB292" s="124"/>
      <c r="BVC292" s="124"/>
      <c r="BVD292" s="124"/>
      <c r="BVE292" s="124"/>
      <c r="BVF292" s="124"/>
    </row>
    <row r="293" spans="1:11 1916:1930" s="123" customFormat="1" x14ac:dyDescent="0.2">
      <c r="A293" s="150" t="s">
        <v>555</v>
      </c>
      <c r="B293" s="150" t="s">
        <v>1464</v>
      </c>
      <c r="C293" s="151">
        <v>18.010000000000002</v>
      </c>
      <c r="D293" s="152">
        <v>8.1882900000000003</v>
      </c>
      <c r="E293" s="152">
        <v>8.1882900000000003</v>
      </c>
      <c r="F293" s="151">
        <v>1</v>
      </c>
      <c r="G293" s="152">
        <f t="shared" si="8"/>
        <v>8.1882900000000003</v>
      </c>
      <c r="H293" s="151">
        <v>1.75</v>
      </c>
      <c r="I293" s="152">
        <f t="shared" si="9"/>
        <v>14.329510000000001</v>
      </c>
      <c r="J293" s="153" t="s">
        <v>1268</v>
      </c>
      <c r="K293" s="150" t="s">
        <v>1273</v>
      </c>
      <c r="BUR293" s="124"/>
      <c r="BUS293" s="124"/>
      <c r="BUT293" s="124"/>
      <c r="BUU293" s="124"/>
      <c r="BUV293" s="124"/>
      <c r="BUW293" s="124"/>
      <c r="BUX293" s="124"/>
      <c r="BUY293" s="124"/>
      <c r="BUZ293" s="124"/>
      <c r="BVA293" s="124"/>
      <c r="BVB293" s="124"/>
      <c r="BVC293" s="124"/>
      <c r="BVD293" s="124"/>
      <c r="BVE293" s="124"/>
      <c r="BVF293" s="124"/>
    </row>
    <row r="294" spans="1:11 1916:1930" s="123" customFormat="1" x14ac:dyDescent="0.2">
      <c r="A294" s="142" t="s">
        <v>556</v>
      </c>
      <c r="B294" s="142" t="s">
        <v>1463</v>
      </c>
      <c r="C294" s="143">
        <v>7</v>
      </c>
      <c r="D294" s="144">
        <v>4.0449099999999998</v>
      </c>
      <c r="E294" s="144">
        <v>4.0449099999999998</v>
      </c>
      <c r="F294" s="143">
        <v>1</v>
      </c>
      <c r="G294" s="144">
        <f t="shared" si="8"/>
        <v>4.0449099999999998</v>
      </c>
      <c r="H294" s="143">
        <v>1.75</v>
      </c>
      <c r="I294" s="144">
        <f t="shared" si="9"/>
        <v>7.0785900000000002</v>
      </c>
      <c r="J294" s="145" t="s">
        <v>1268</v>
      </c>
      <c r="K294" s="142" t="s">
        <v>1273</v>
      </c>
      <c r="BUR294" s="124"/>
      <c r="BUS294" s="124"/>
      <c r="BUT294" s="124"/>
      <c r="BUU294" s="124"/>
      <c r="BUV294" s="124"/>
      <c r="BUW294" s="124"/>
      <c r="BUX294" s="124"/>
      <c r="BUY294" s="124"/>
      <c r="BUZ294" s="124"/>
      <c r="BVA294" s="124"/>
      <c r="BVB294" s="124"/>
      <c r="BVC294" s="124"/>
      <c r="BVD294" s="124"/>
      <c r="BVE294" s="124"/>
      <c r="BVF294" s="124"/>
    </row>
    <row r="295" spans="1:11 1916:1930" s="123" customFormat="1" x14ac:dyDescent="0.2">
      <c r="A295" s="146" t="s">
        <v>557</v>
      </c>
      <c r="B295" s="146" t="s">
        <v>1463</v>
      </c>
      <c r="C295" s="147">
        <v>7.96</v>
      </c>
      <c r="D295" s="148">
        <v>4.4190500000000004</v>
      </c>
      <c r="E295" s="148">
        <v>4.4190500000000004</v>
      </c>
      <c r="F295" s="147">
        <v>1</v>
      </c>
      <c r="G295" s="148">
        <f t="shared" si="8"/>
        <v>4.4190500000000004</v>
      </c>
      <c r="H295" s="147">
        <v>1.75</v>
      </c>
      <c r="I295" s="148">
        <f t="shared" si="9"/>
        <v>7.7333400000000001</v>
      </c>
      <c r="J295" s="149" t="s">
        <v>1268</v>
      </c>
      <c r="K295" s="146" t="s">
        <v>1273</v>
      </c>
      <c r="BUR295" s="124"/>
      <c r="BUS295" s="124"/>
      <c r="BUT295" s="124"/>
      <c r="BUU295" s="124"/>
      <c r="BUV295" s="124"/>
      <c r="BUW295" s="124"/>
      <c r="BUX295" s="124"/>
      <c r="BUY295" s="124"/>
      <c r="BUZ295" s="124"/>
      <c r="BVA295" s="124"/>
      <c r="BVB295" s="124"/>
      <c r="BVC295" s="124"/>
      <c r="BVD295" s="124"/>
      <c r="BVE295" s="124"/>
      <c r="BVF295" s="124"/>
    </row>
    <row r="296" spans="1:11 1916:1930" s="123" customFormat="1" x14ac:dyDescent="0.2">
      <c r="A296" s="146" t="s">
        <v>558</v>
      </c>
      <c r="B296" s="146" t="s">
        <v>1463</v>
      </c>
      <c r="C296" s="147">
        <v>10.039999999999999</v>
      </c>
      <c r="D296" s="148">
        <v>5.3559700000000001</v>
      </c>
      <c r="E296" s="148">
        <v>5.3559700000000001</v>
      </c>
      <c r="F296" s="147">
        <v>1</v>
      </c>
      <c r="G296" s="148">
        <f t="shared" si="8"/>
        <v>5.3559700000000001</v>
      </c>
      <c r="H296" s="147">
        <v>1.75</v>
      </c>
      <c r="I296" s="148">
        <f t="shared" si="9"/>
        <v>9.3729499999999994</v>
      </c>
      <c r="J296" s="149" t="s">
        <v>1268</v>
      </c>
      <c r="K296" s="146" t="s">
        <v>1273</v>
      </c>
      <c r="BUR296" s="124"/>
      <c r="BUS296" s="124"/>
      <c r="BUT296" s="124"/>
      <c r="BUU296" s="124"/>
      <c r="BUV296" s="124"/>
      <c r="BUW296" s="124"/>
      <c r="BUX296" s="124"/>
      <c r="BUY296" s="124"/>
      <c r="BUZ296" s="124"/>
      <c r="BVA296" s="124"/>
      <c r="BVB296" s="124"/>
      <c r="BVC296" s="124"/>
      <c r="BVD296" s="124"/>
      <c r="BVE296" s="124"/>
      <c r="BVF296" s="124"/>
    </row>
    <row r="297" spans="1:11 1916:1930" s="123" customFormat="1" x14ac:dyDescent="0.2">
      <c r="A297" s="150" t="s">
        <v>559</v>
      </c>
      <c r="B297" s="150" t="s">
        <v>1463</v>
      </c>
      <c r="C297" s="151">
        <v>15.54</v>
      </c>
      <c r="D297" s="152">
        <v>7.47201</v>
      </c>
      <c r="E297" s="152">
        <v>7.47201</v>
      </c>
      <c r="F297" s="151">
        <v>1</v>
      </c>
      <c r="G297" s="152">
        <f t="shared" si="8"/>
        <v>7.47201</v>
      </c>
      <c r="H297" s="151">
        <v>1.75</v>
      </c>
      <c r="I297" s="152">
        <f t="shared" si="9"/>
        <v>13.07602</v>
      </c>
      <c r="J297" s="153" t="s">
        <v>1268</v>
      </c>
      <c r="K297" s="150" t="s">
        <v>1273</v>
      </c>
      <c r="BUR297" s="124"/>
      <c r="BUS297" s="124"/>
      <c r="BUT297" s="124"/>
      <c r="BUU297" s="124"/>
      <c r="BUV297" s="124"/>
      <c r="BUW297" s="124"/>
      <c r="BUX297" s="124"/>
      <c r="BUY297" s="124"/>
      <c r="BUZ297" s="124"/>
      <c r="BVA297" s="124"/>
      <c r="BVB297" s="124"/>
      <c r="BVC297" s="124"/>
      <c r="BVD297" s="124"/>
      <c r="BVE297" s="124"/>
      <c r="BVF297" s="124"/>
    </row>
    <row r="298" spans="1:11 1916:1930" s="123" customFormat="1" x14ac:dyDescent="0.2">
      <c r="A298" s="142" t="s">
        <v>560</v>
      </c>
      <c r="B298" s="142" t="s">
        <v>1465</v>
      </c>
      <c r="C298" s="143">
        <v>5.0599999999999996</v>
      </c>
      <c r="D298" s="144">
        <v>3.3958699999999999</v>
      </c>
      <c r="E298" s="144">
        <v>3.3958699999999999</v>
      </c>
      <c r="F298" s="143">
        <v>1</v>
      </c>
      <c r="G298" s="144">
        <f t="shared" si="8"/>
        <v>3.3958699999999999</v>
      </c>
      <c r="H298" s="143">
        <v>1.75</v>
      </c>
      <c r="I298" s="144">
        <f t="shared" si="9"/>
        <v>5.9427700000000003</v>
      </c>
      <c r="J298" s="145" t="s">
        <v>1268</v>
      </c>
      <c r="K298" s="142" t="s">
        <v>1273</v>
      </c>
      <c r="BUR298" s="124"/>
      <c r="BUS298" s="124"/>
      <c r="BUT298" s="124"/>
      <c r="BUU298" s="124"/>
      <c r="BUV298" s="124"/>
      <c r="BUW298" s="124"/>
      <c r="BUX298" s="124"/>
      <c r="BUY298" s="124"/>
      <c r="BUZ298" s="124"/>
      <c r="BVA298" s="124"/>
      <c r="BVB298" s="124"/>
      <c r="BVC298" s="124"/>
      <c r="BVD298" s="124"/>
      <c r="BVE298" s="124"/>
      <c r="BVF298" s="124"/>
    </row>
    <row r="299" spans="1:11 1916:1930" s="123" customFormat="1" x14ac:dyDescent="0.2">
      <c r="A299" s="146" t="s">
        <v>561</v>
      </c>
      <c r="B299" s="146" t="s">
        <v>1465</v>
      </c>
      <c r="C299" s="147">
        <v>5.81</v>
      </c>
      <c r="D299" s="148">
        <v>3.7810000000000001</v>
      </c>
      <c r="E299" s="148">
        <v>3.7810000000000001</v>
      </c>
      <c r="F299" s="147">
        <v>1</v>
      </c>
      <c r="G299" s="148">
        <f t="shared" si="8"/>
        <v>3.7810000000000001</v>
      </c>
      <c r="H299" s="147">
        <v>1.75</v>
      </c>
      <c r="I299" s="148">
        <f t="shared" si="9"/>
        <v>6.6167499999999997</v>
      </c>
      <c r="J299" s="149" t="s">
        <v>1268</v>
      </c>
      <c r="K299" s="146" t="s">
        <v>1273</v>
      </c>
      <c r="BUR299" s="124"/>
      <c r="BUS299" s="124"/>
      <c r="BUT299" s="124"/>
      <c r="BUU299" s="124"/>
      <c r="BUV299" s="124"/>
      <c r="BUW299" s="124"/>
      <c r="BUX299" s="124"/>
      <c r="BUY299" s="124"/>
      <c r="BUZ299" s="124"/>
      <c r="BVA299" s="124"/>
      <c r="BVB299" s="124"/>
      <c r="BVC299" s="124"/>
      <c r="BVD299" s="124"/>
      <c r="BVE299" s="124"/>
      <c r="BVF299" s="124"/>
    </row>
    <row r="300" spans="1:11 1916:1930" s="123" customFormat="1" x14ac:dyDescent="0.2">
      <c r="A300" s="146" t="s">
        <v>562</v>
      </c>
      <c r="B300" s="146" t="s">
        <v>1465</v>
      </c>
      <c r="C300" s="147">
        <v>7.98</v>
      </c>
      <c r="D300" s="148">
        <v>4.5689500000000001</v>
      </c>
      <c r="E300" s="148">
        <v>4.5689500000000001</v>
      </c>
      <c r="F300" s="147">
        <v>1</v>
      </c>
      <c r="G300" s="148">
        <f t="shared" si="8"/>
        <v>4.5689500000000001</v>
      </c>
      <c r="H300" s="147">
        <v>1.75</v>
      </c>
      <c r="I300" s="148">
        <f t="shared" si="9"/>
        <v>7.99566</v>
      </c>
      <c r="J300" s="149" t="s">
        <v>1268</v>
      </c>
      <c r="K300" s="146" t="s">
        <v>1273</v>
      </c>
      <c r="BUR300" s="124"/>
      <c r="BUS300" s="124"/>
      <c r="BUT300" s="124"/>
      <c r="BUU300" s="124"/>
      <c r="BUV300" s="124"/>
      <c r="BUW300" s="124"/>
      <c r="BUX300" s="124"/>
      <c r="BUY300" s="124"/>
      <c r="BUZ300" s="124"/>
      <c r="BVA300" s="124"/>
      <c r="BVB300" s="124"/>
      <c r="BVC300" s="124"/>
      <c r="BVD300" s="124"/>
      <c r="BVE300" s="124"/>
      <c r="BVF300" s="124"/>
    </row>
    <row r="301" spans="1:11 1916:1930" s="123" customFormat="1" x14ac:dyDescent="0.2">
      <c r="A301" s="150" t="s">
        <v>563</v>
      </c>
      <c r="B301" s="150" t="s">
        <v>1465</v>
      </c>
      <c r="C301" s="151">
        <v>14.8</v>
      </c>
      <c r="D301" s="152">
        <v>6.65212</v>
      </c>
      <c r="E301" s="152">
        <v>6.65212</v>
      </c>
      <c r="F301" s="151">
        <v>1</v>
      </c>
      <c r="G301" s="152">
        <f t="shared" si="8"/>
        <v>6.65212</v>
      </c>
      <c r="H301" s="151">
        <v>1.75</v>
      </c>
      <c r="I301" s="152">
        <f t="shared" si="9"/>
        <v>11.641209999999999</v>
      </c>
      <c r="J301" s="153" t="s">
        <v>1268</v>
      </c>
      <c r="K301" s="150" t="s">
        <v>1273</v>
      </c>
      <c r="BUR301" s="124"/>
      <c r="BUS301" s="124"/>
      <c r="BUT301" s="124"/>
      <c r="BUU301" s="124"/>
      <c r="BUV301" s="124"/>
      <c r="BUW301" s="124"/>
      <c r="BUX301" s="124"/>
      <c r="BUY301" s="124"/>
      <c r="BUZ301" s="124"/>
      <c r="BVA301" s="124"/>
      <c r="BVB301" s="124"/>
      <c r="BVC301" s="124"/>
      <c r="BVD301" s="124"/>
      <c r="BVE301" s="124"/>
      <c r="BVF301" s="124"/>
    </row>
    <row r="302" spans="1:11 1916:1930" s="123" customFormat="1" x14ac:dyDescent="0.2">
      <c r="A302" s="142" t="s">
        <v>564</v>
      </c>
      <c r="B302" s="142" t="s">
        <v>1466</v>
      </c>
      <c r="C302" s="143">
        <v>2.2799999999999998</v>
      </c>
      <c r="D302" s="144">
        <v>2.4032</v>
      </c>
      <c r="E302" s="144">
        <v>2.4032</v>
      </c>
      <c r="F302" s="143">
        <v>1</v>
      </c>
      <c r="G302" s="144">
        <f t="shared" si="8"/>
        <v>2.4032</v>
      </c>
      <c r="H302" s="143">
        <v>1.75</v>
      </c>
      <c r="I302" s="144">
        <f t="shared" si="9"/>
        <v>4.2055999999999996</v>
      </c>
      <c r="J302" s="145" t="s">
        <v>1268</v>
      </c>
      <c r="K302" s="142" t="s">
        <v>1273</v>
      </c>
      <c r="BUR302" s="124"/>
      <c r="BUS302" s="124"/>
      <c r="BUT302" s="124"/>
      <c r="BUU302" s="124"/>
      <c r="BUV302" s="124"/>
      <c r="BUW302" s="124"/>
      <c r="BUX302" s="124"/>
      <c r="BUY302" s="124"/>
      <c r="BUZ302" s="124"/>
      <c r="BVA302" s="124"/>
      <c r="BVB302" s="124"/>
      <c r="BVC302" s="124"/>
      <c r="BVD302" s="124"/>
      <c r="BVE302" s="124"/>
      <c r="BVF302" s="124"/>
    </row>
    <row r="303" spans="1:11 1916:1930" s="123" customFormat="1" x14ac:dyDescent="0.2">
      <c r="A303" s="146" t="s">
        <v>565</v>
      </c>
      <c r="B303" s="146" t="s">
        <v>1466</v>
      </c>
      <c r="C303" s="147">
        <v>3.15</v>
      </c>
      <c r="D303" s="148">
        <v>2.7028099999999999</v>
      </c>
      <c r="E303" s="148">
        <v>2.7028099999999999</v>
      </c>
      <c r="F303" s="147">
        <v>1</v>
      </c>
      <c r="G303" s="148">
        <f t="shared" si="8"/>
        <v>2.7028099999999999</v>
      </c>
      <c r="H303" s="147">
        <v>1.75</v>
      </c>
      <c r="I303" s="148">
        <f t="shared" si="9"/>
        <v>4.7299199999999999</v>
      </c>
      <c r="J303" s="149" t="s">
        <v>1268</v>
      </c>
      <c r="K303" s="146" t="s">
        <v>1273</v>
      </c>
      <c r="BUR303" s="124"/>
      <c r="BUS303" s="124"/>
      <c r="BUT303" s="124"/>
      <c r="BUU303" s="124"/>
      <c r="BUV303" s="124"/>
      <c r="BUW303" s="124"/>
      <c r="BUX303" s="124"/>
      <c r="BUY303" s="124"/>
      <c r="BUZ303" s="124"/>
      <c r="BVA303" s="124"/>
      <c r="BVB303" s="124"/>
      <c r="BVC303" s="124"/>
      <c r="BVD303" s="124"/>
      <c r="BVE303" s="124"/>
      <c r="BVF303" s="124"/>
    </row>
    <row r="304" spans="1:11 1916:1930" s="123" customFormat="1" x14ac:dyDescent="0.2">
      <c r="A304" s="146" t="s">
        <v>566</v>
      </c>
      <c r="B304" s="146" t="s">
        <v>1466</v>
      </c>
      <c r="C304" s="147">
        <v>6.78</v>
      </c>
      <c r="D304" s="148">
        <v>3.8299699999999999</v>
      </c>
      <c r="E304" s="148">
        <v>3.8299699999999999</v>
      </c>
      <c r="F304" s="147">
        <v>1</v>
      </c>
      <c r="G304" s="148">
        <f t="shared" si="8"/>
        <v>3.8299699999999999</v>
      </c>
      <c r="H304" s="147">
        <v>1.75</v>
      </c>
      <c r="I304" s="148">
        <f t="shared" si="9"/>
        <v>6.7024499999999998</v>
      </c>
      <c r="J304" s="149" t="s">
        <v>1268</v>
      </c>
      <c r="K304" s="146" t="s">
        <v>1273</v>
      </c>
      <c r="BUR304" s="124"/>
      <c r="BUS304" s="124"/>
      <c r="BUT304" s="124"/>
      <c r="BUU304" s="124"/>
      <c r="BUV304" s="124"/>
      <c r="BUW304" s="124"/>
      <c r="BUX304" s="124"/>
      <c r="BUY304" s="124"/>
      <c r="BUZ304" s="124"/>
      <c r="BVA304" s="124"/>
      <c r="BVB304" s="124"/>
      <c r="BVC304" s="124"/>
      <c r="BVD304" s="124"/>
      <c r="BVE304" s="124"/>
      <c r="BVF304" s="124"/>
    </row>
    <row r="305" spans="1:11 1916:1930" s="123" customFormat="1" x14ac:dyDescent="0.2">
      <c r="A305" s="150" t="s">
        <v>567</v>
      </c>
      <c r="B305" s="150" t="s">
        <v>1466</v>
      </c>
      <c r="C305" s="151">
        <v>17.13</v>
      </c>
      <c r="D305" s="152">
        <v>6.4618500000000001</v>
      </c>
      <c r="E305" s="152">
        <v>6.4618500000000001</v>
      </c>
      <c r="F305" s="151">
        <v>1</v>
      </c>
      <c r="G305" s="152">
        <f t="shared" si="8"/>
        <v>6.4618500000000001</v>
      </c>
      <c r="H305" s="151">
        <v>1.75</v>
      </c>
      <c r="I305" s="152">
        <f t="shared" si="9"/>
        <v>11.30824</v>
      </c>
      <c r="J305" s="153" t="s">
        <v>1268</v>
      </c>
      <c r="K305" s="150" t="s">
        <v>1273</v>
      </c>
      <c r="BUR305" s="124"/>
      <c r="BUS305" s="124"/>
      <c r="BUT305" s="124"/>
      <c r="BUU305" s="124"/>
      <c r="BUV305" s="124"/>
      <c r="BUW305" s="124"/>
      <c r="BUX305" s="124"/>
      <c r="BUY305" s="124"/>
      <c r="BUZ305" s="124"/>
      <c r="BVA305" s="124"/>
      <c r="BVB305" s="124"/>
      <c r="BVC305" s="124"/>
      <c r="BVD305" s="124"/>
      <c r="BVE305" s="124"/>
      <c r="BVF305" s="124"/>
    </row>
    <row r="306" spans="1:11 1916:1930" s="123" customFormat="1" x14ac:dyDescent="0.2">
      <c r="A306" s="142" t="s">
        <v>568</v>
      </c>
      <c r="B306" s="142" t="s">
        <v>1467</v>
      </c>
      <c r="C306" s="143">
        <v>4.03</v>
      </c>
      <c r="D306" s="144">
        <v>1.75726</v>
      </c>
      <c r="E306" s="144">
        <v>1.75726</v>
      </c>
      <c r="F306" s="143">
        <v>1</v>
      </c>
      <c r="G306" s="144">
        <f t="shared" si="8"/>
        <v>1.75726</v>
      </c>
      <c r="H306" s="143">
        <v>1.75</v>
      </c>
      <c r="I306" s="144">
        <f t="shared" si="9"/>
        <v>3.0752100000000002</v>
      </c>
      <c r="J306" s="145" t="s">
        <v>1268</v>
      </c>
      <c r="K306" s="142" t="s">
        <v>1273</v>
      </c>
      <c r="BUR306" s="124"/>
      <c r="BUS306" s="124"/>
      <c r="BUT306" s="124"/>
      <c r="BUU306" s="124"/>
      <c r="BUV306" s="124"/>
      <c r="BUW306" s="124"/>
      <c r="BUX306" s="124"/>
      <c r="BUY306" s="124"/>
      <c r="BUZ306" s="124"/>
      <c r="BVA306" s="124"/>
      <c r="BVB306" s="124"/>
      <c r="BVC306" s="124"/>
      <c r="BVD306" s="124"/>
      <c r="BVE306" s="124"/>
      <c r="BVF306" s="124"/>
    </row>
    <row r="307" spans="1:11 1916:1930" s="123" customFormat="1" x14ac:dyDescent="0.2">
      <c r="A307" s="146" t="s">
        <v>569</v>
      </c>
      <c r="B307" s="146" t="s">
        <v>1467</v>
      </c>
      <c r="C307" s="147">
        <v>4.79</v>
      </c>
      <c r="D307" s="148">
        <v>2.21576</v>
      </c>
      <c r="E307" s="148">
        <v>2.21576</v>
      </c>
      <c r="F307" s="147">
        <v>1</v>
      </c>
      <c r="G307" s="148">
        <f t="shared" si="8"/>
        <v>2.21576</v>
      </c>
      <c r="H307" s="147">
        <v>1.75</v>
      </c>
      <c r="I307" s="148">
        <f t="shared" si="9"/>
        <v>3.87758</v>
      </c>
      <c r="J307" s="149" t="s">
        <v>1268</v>
      </c>
      <c r="K307" s="146" t="s">
        <v>1273</v>
      </c>
      <c r="BUR307" s="124"/>
      <c r="BUS307" s="124"/>
      <c r="BUT307" s="124"/>
      <c r="BUU307" s="124"/>
      <c r="BUV307" s="124"/>
      <c r="BUW307" s="124"/>
      <c r="BUX307" s="124"/>
      <c r="BUY307" s="124"/>
      <c r="BUZ307" s="124"/>
      <c r="BVA307" s="124"/>
      <c r="BVB307" s="124"/>
      <c r="BVC307" s="124"/>
      <c r="BVD307" s="124"/>
      <c r="BVE307" s="124"/>
      <c r="BVF307" s="124"/>
    </row>
    <row r="308" spans="1:11 1916:1930" s="123" customFormat="1" x14ac:dyDescent="0.2">
      <c r="A308" s="146" t="s">
        <v>570</v>
      </c>
      <c r="B308" s="146" t="s">
        <v>1467</v>
      </c>
      <c r="C308" s="147">
        <v>8.09</v>
      </c>
      <c r="D308" s="148">
        <v>3.5282499999999999</v>
      </c>
      <c r="E308" s="148">
        <v>3.5282499999999999</v>
      </c>
      <c r="F308" s="147">
        <v>1</v>
      </c>
      <c r="G308" s="148">
        <f t="shared" si="8"/>
        <v>3.5282499999999999</v>
      </c>
      <c r="H308" s="147">
        <v>1.75</v>
      </c>
      <c r="I308" s="148">
        <f t="shared" si="9"/>
        <v>6.1744399999999997</v>
      </c>
      <c r="J308" s="149" t="s">
        <v>1268</v>
      </c>
      <c r="K308" s="146" t="s">
        <v>1273</v>
      </c>
      <c r="BUR308" s="124"/>
      <c r="BUS308" s="124"/>
      <c r="BUT308" s="124"/>
      <c r="BUU308" s="124"/>
      <c r="BUV308" s="124"/>
      <c r="BUW308" s="124"/>
      <c r="BUX308" s="124"/>
      <c r="BUY308" s="124"/>
      <c r="BUZ308" s="124"/>
      <c r="BVA308" s="124"/>
      <c r="BVB308" s="124"/>
      <c r="BVC308" s="124"/>
      <c r="BVD308" s="124"/>
      <c r="BVE308" s="124"/>
      <c r="BVF308" s="124"/>
    </row>
    <row r="309" spans="1:11 1916:1930" s="123" customFormat="1" x14ac:dyDescent="0.2">
      <c r="A309" s="150" t="s">
        <v>571</v>
      </c>
      <c r="B309" s="150" t="s">
        <v>1467</v>
      </c>
      <c r="C309" s="151">
        <v>15.47</v>
      </c>
      <c r="D309" s="152">
        <v>6.1524900000000002</v>
      </c>
      <c r="E309" s="152">
        <v>6.1524900000000002</v>
      </c>
      <c r="F309" s="151">
        <v>1</v>
      </c>
      <c r="G309" s="152">
        <f t="shared" si="8"/>
        <v>6.1524900000000002</v>
      </c>
      <c r="H309" s="151">
        <v>1.75</v>
      </c>
      <c r="I309" s="152">
        <f t="shared" si="9"/>
        <v>10.766859999999999</v>
      </c>
      <c r="J309" s="153" t="s">
        <v>1268</v>
      </c>
      <c r="K309" s="150" t="s">
        <v>1273</v>
      </c>
      <c r="BUR309" s="124"/>
      <c r="BUS309" s="124"/>
      <c r="BUT309" s="124"/>
      <c r="BUU309" s="124"/>
      <c r="BUV309" s="124"/>
      <c r="BUW309" s="124"/>
      <c r="BUX309" s="124"/>
      <c r="BUY309" s="124"/>
      <c r="BUZ309" s="124"/>
      <c r="BVA309" s="124"/>
      <c r="BVB309" s="124"/>
      <c r="BVC309" s="124"/>
      <c r="BVD309" s="124"/>
      <c r="BVE309" s="124"/>
      <c r="BVF309" s="124"/>
    </row>
    <row r="310" spans="1:11 1916:1930" s="123" customFormat="1" x14ac:dyDescent="0.2">
      <c r="A310" s="142" t="s">
        <v>572</v>
      </c>
      <c r="B310" s="142" t="s">
        <v>1468</v>
      </c>
      <c r="C310" s="143">
        <v>5</v>
      </c>
      <c r="D310" s="144">
        <v>2.4646599999999999</v>
      </c>
      <c r="E310" s="144">
        <v>2.4646599999999999</v>
      </c>
      <c r="F310" s="143">
        <v>1</v>
      </c>
      <c r="G310" s="144">
        <f t="shared" si="8"/>
        <v>2.4646599999999999</v>
      </c>
      <c r="H310" s="143">
        <v>1.75</v>
      </c>
      <c r="I310" s="144">
        <f t="shared" si="9"/>
        <v>4.3131599999999999</v>
      </c>
      <c r="J310" s="145" t="s">
        <v>1268</v>
      </c>
      <c r="K310" s="142" t="s">
        <v>1273</v>
      </c>
      <c r="BUR310" s="124"/>
      <c r="BUS310" s="124"/>
      <c r="BUT310" s="124"/>
      <c r="BUU310" s="124"/>
      <c r="BUV310" s="124"/>
      <c r="BUW310" s="124"/>
      <c r="BUX310" s="124"/>
      <c r="BUY310" s="124"/>
      <c r="BUZ310" s="124"/>
      <c r="BVA310" s="124"/>
      <c r="BVB310" s="124"/>
      <c r="BVC310" s="124"/>
      <c r="BVD310" s="124"/>
      <c r="BVE310" s="124"/>
      <c r="BVF310" s="124"/>
    </row>
    <row r="311" spans="1:11 1916:1930" s="123" customFormat="1" x14ac:dyDescent="0.2">
      <c r="A311" s="146" t="s">
        <v>573</v>
      </c>
      <c r="B311" s="146" t="s">
        <v>1468</v>
      </c>
      <c r="C311" s="147">
        <v>5.5</v>
      </c>
      <c r="D311" s="148">
        <v>2.4820500000000001</v>
      </c>
      <c r="E311" s="148">
        <v>2.4820500000000001</v>
      </c>
      <c r="F311" s="147">
        <v>1</v>
      </c>
      <c r="G311" s="148">
        <f t="shared" si="8"/>
        <v>2.4820500000000001</v>
      </c>
      <c r="H311" s="147">
        <v>1.75</v>
      </c>
      <c r="I311" s="148">
        <f t="shared" si="9"/>
        <v>4.3435899999999998</v>
      </c>
      <c r="J311" s="149" t="s">
        <v>1268</v>
      </c>
      <c r="K311" s="146" t="s">
        <v>1273</v>
      </c>
      <c r="BUR311" s="124"/>
      <c r="BUS311" s="124"/>
      <c r="BUT311" s="124"/>
      <c r="BUU311" s="124"/>
      <c r="BUV311" s="124"/>
      <c r="BUW311" s="124"/>
      <c r="BUX311" s="124"/>
      <c r="BUY311" s="124"/>
      <c r="BUZ311" s="124"/>
      <c r="BVA311" s="124"/>
      <c r="BVB311" s="124"/>
      <c r="BVC311" s="124"/>
      <c r="BVD311" s="124"/>
      <c r="BVE311" s="124"/>
      <c r="BVF311" s="124"/>
    </row>
    <row r="312" spans="1:11 1916:1930" s="123" customFormat="1" x14ac:dyDescent="0.2">
      <c r="A312" s="146" t="s">
        <v>574</v>
      </c>
      <c r="B312" s="146" t="s">
        <v>1468</v>
      </c>
      <c r="C312" s="147">
        <v>8.1199999999999992</v>
      </c>
      <c r="D312" s="148">
        <v>2.9125899999999998</v>
      </c>
      <c r="E312" s="148">
        <v>2.9125899999999998</v>
      </c>
      <c r="F312" s="147">
        <v>1</v>
      </c>
      <c r="G312" s="148">
        <f t="shared" si="8"/>
        <v>2.9125899999999998</v>
      </c>
      <c r="H312" s="147">
        <v>1.75</v>
      </c>
      <c r="I312" s="148">
        <f t="shared" si="9"/>
        <v>5.0970300000000002</v>
      </c>
      <c r="J312" s="149" t="s">
        <v>1268</v>
      </c>
      <c r="K312" s="146" t="s">
        <v>1273</v>
      </c>
      <c r="BUR312" s="124"/>
      <c r="BUS312" s="124"/>
      <c r="BUT312" s="124"/>
      <c r="BUU312" s="124"/>
      <c r="BUV312" s="124"/>
      <c r="BUW312" s="124"/>
      <c r="BUX312" s="124"/>
      <c r="BUY312" s="124"/>
      <c r="BUZ312" s="124"/>
      <c r="BVA312" s="124"/>
      <c r="BVB312" s="124"/>
      <c r="BVC312" s="124"/>
      <c r="BVD312" s="124"/>
      <c r="BVE312" s="124"/>
      <c r="BVF312" s="124"/>
    </row>
    <row r="313" spans="1:11 1916:1930" s="123" customFormat="1" x14ac:dyDescent="0.2">
      <c r="A313" s="150" t="s">
        <v>575</v>
      </c>
      <c r="B313" s="150" t="s">
        <v>1468</v>
      </c>
      <c r="C313" s="151">
        <v>10.86</v>
      </c>
      <c r="D313" s="152">
        <v>4.7440499999999997</v>
      </c>
      <c r="E313" s="152">
        <v>4.7440499999999997</v>
      </c>
      <c r="F313" s="151">
        <v>1</v>
      </c>
      <c r="G313" s="152">
        <f t="shared" si="8"/>
        <v>4.7440499999999997</v>
      </c>
      <c r="H313" s="151">
        <v>1.75</v>
      </c>
      <c r="I313" s="152">
        <f t="shared" si="9"/>
        <v>8.3020899999999997</v>
      </c>
      <c r="J313" s="153" t="s">
        <v>1268</v>
      </c>
      <c r="K313" s="150" t="s">
        <v>1273</v>
      </c>
      <c r="BUR313" s="124"/>
      <c r="BUS313" s="124"/>
      <c r="BUT313" s="124"/>
      <c r="BUU313" s="124"/>
      <c r="BUV313" s="124"/>
      <c r="BUW313" s="124"/>
      <c r="BUX313" s="124"/>
      <c r="BUY313" s="124"/>
      <c r="BUZ313" s="124"/>
      <c r="BVA313" s="124"/>
      <c r="BVB313" s="124"/>
      <c r="BVC313" s="124"/>
      <c r="BVD313" s="124"/>
      <c r="BVE313" s="124"/>
      <c r="BVF313" s="124"/>
    </row>
    <row r="314" spans="1:11 1916:1930" s="123" customFormat="1" x14ac:dyDescent="0.2">
      <c r="A314" s="142" t="s">
        <v>576</v>
      </c>
      <c r="B314" s="142" t="s">
        <v>1469</v>
      </c>
      <c r="C314" s="143">
        <v>2.5</v>
      </c>
      <c r="D314" s="144">
        <v>1.3261099999999999</v>
      </c>
      <c r="E314" s="144">
        <v>1.3261099999999999</v>
      </c>
      <c r="F314" s="143">
        <v>1</v>
      </c>
      <c r="G314" s="144">
        <f t="shared" si="8"/>
        <v>1.3261099999999999</v>
      </c>
      <c r="H314" s="143">
        <v>1.75</v>
      </c>
      <c r="I314" s="144">
        <f t="shared" si="9"/>
        <v>2.3206899999999999</v>
      </c>
      <c r="J314" s="145" t="s">
        <v>1268</v>
      </c>
      <c r="K314" s="142" t="s">
        <v>1273</v>
      </c>
      <c r="BUR314" s="124"/>
      <c r="BUS314" s="124"/>
      <c r="BUT314" s="124"/>
      <c r="BUU314" s="124"/>
      <c r="BUV314" s="124"/>
      <c r="BUW314" s="124"/>
      <c r="BUX314" s="124"/>
      <c r="BUY314" s="124"/>
      <c r="BUZ314" s="124"/>
      <c r="BVA314" s="124"/>
      <c r="BVB314" s="124"/>
      <c r="BVC314" s="124"/>
      <c r="BVD314" s="124"/>
      <c r="BVE314" s="124"/>
      <c r="BVF314" s="124"/>
    </row>
    <row r="315" spans="1:11 1916:1930" s="123" customFormat="1" x14ac:dyDescent="0.2">
      <c r="A315" s="146" t="s">
        <v>577</v>
      </c>
      <c r="B315" s="146" t="s">
        <v>1469</v>
      </c>
      <c r="C315" s="147">
        <v>3.33</v>
      </c>
      <c r="D315" s="148">
        <v>1.6807399999999999</v>
      </c>
      <c r="E315" s="148">
        <v>1.6807399999999999</v>
      </c>
      <c r="F315" s="147">
        <v>1</v>
      </c>
      <c r="G315" s="148">
        <f t="shared" si="8"/>
        <v>1.6807399999999999</v>
      </c>
      <c r="H315" s="147">
        <v>1.75</v>
      </c>
      <c r="I315" s="148">
        <f t="shared" si="9"/>
        <v>2.9413</v>
      </c>
      <c r="J315" s="149" t="s">
        <v>1268</v>
      </c>
      <c r="K315" s="146" t="s">
        <v>1273</v>
      </c>
      <c r="BUR315" s="124"/>
      <c r="BUS315" s="124"/>
      <c r="BUT315" s="124"/>
      <c r="BUU315" s="124"/>
      <c r="BUV315" s="124"/>
      <c r="BUW315" s="124"/>
      <c r="BUX315" s="124"/>
      <c r="BUY315" s="124"/>
      <c r="BUZ315" s="124"/>
      <c r="BVA315" s="124"/>
      <c r="BVB315" s="124"/>
      <c r="BVC315" s="124"/>
      <c r="BVD315" s="124"/>
      <c r="BVE315" s="124"/>
      <c r="BVF315" s="124"/>
    </row>
    <row r="316" spans="1:11 1916:1930" s="123" customFormat="1" x14ac:dyDescent="0.2">
      <c r="A316" s="146" t="s">
        <v>578</v>
      </c>
      <c r="B316" s="146" t="s">
        <v>1469</v>
      </c>
      <c r="C316" s="147">
        <v>5.36</v>
      </c>
      <c r="D316" s="148">
        <v>2.2348400000000002</v>
      </c>
      <c r="E316" s="148">
        <v>2.2348400000000002</v>
      </c>
      <c r="F316" s="147">
        <v>1</v>
      </c>
      <c r="G316" s="148">
        <f t="shared" si="8"/>
        <v>2.2348400000000002</v>
      </c>
      <c r="H316" s="147">
        <v>1.75</v>
      </c>
      <c r="I316" s="148">
        <f t="shared" si="9"/>
        <v>3.9109699999999998</v>
      </c>
      <c r="J316" s="149" t="s">
        <v>1268</v>
      </c>
      <c r="K316" s="146" t="s">
        <v>1273</v>
      </c>
      <c r="BUR316" s="124"/>
      <c r="BUS316" s="124"/>
      <c r="BUT316" s="124"/>
      <c r="BUU316" s="124"/>
      <c r="BUV316" s="124"/>
      <c r="BUW316" s="124"/>
      <c r="BUX316" s="124"/>
      <c r="BUY316" s="124"/>
      <c r="BUZ316" s="124"/>
      <c r="BVA316" s="124"/>
      <c r="BVB316" s="124"/>
      <c r="BVC316" s="124"/>
      <c r="BVD316" s="124"/>
      <c r="BVE316" s="124"/>
      <c r="BVF316" s="124"/>
    </row>
    <row r="317" spans="1:11 1916:1930" s="123" customFormat="1" x14ac:dyDescent="0.2">
      <c r="A317" s="150" t="s">
        <v>579</v>
      </c>
      <c r="B317" s="150" t="s">
        <v>1469</v>
      </c>
      <c r="C317" s="151">
        <v>11.86</v>
      </c>
      <c r="D317" s="152">
        <v>3.7153100000000001</v>
      </c>
      <c r="E317" s="152">
        <v>3.7153100000000001</v>
      </c>
      <c r="F317" s="151">
        <v>1</v>
      </c>
      <c r="G317" s="152">
        <f t="shared" si="8"/>
        <v>3.7153100000000001</v>
      </c>
      <c r="H317" s="151">
        <v>1.75</v>
      </c>
      <c r="I317" s="152">
        <f t="shared" si="9"/>
        <v>6.5017899999999997</v>
      </c>
      <c r="J317" s="153" t="s">
        <v>1268</v>
      </c>
      <c r="K317" s="150" t="s">
        <v>1273</v>
      </c>
      <c r="BUR317" s="124"/>
      <c r="BUS317" s="124"/>
      <c r="BUT317" s="124"/>
      <c r="BUU317" s="124"/>
      <c r="BUV317" s="124"/>
      <c r="BUW317" s="124"/>
      <c r="BUX317" s="124"/>
      <c r="BUY317" s="124"/>
      <c r="BUZ317" s="124"/>
      <c r="BVA317" s="124"/>
      <c r="BVB317" s="124"/>
      <c r="BVC317" s="124"/>
      <c r="BVD317" s="124"/>
      <c r="BVE317" s="124"/>
      <c r="BVF317" s="124"/>
    </row>
    <row r="318" spans="1:11 1916:1930" s="123" customFormat="1" x14ac:dyDescent="0.2">
      <c r="A318" s="142" t="s">
        <v>580</v>
      </c>
      <c r="B318" s="142" t="s">
        <v>1470</v>
      </c>
      <c r="C318" s="143">
        <v>2.13</v>
      </c>
      <c r="D318" s="144">
        <v>2.05762</v>
      </c>
      <c r="E318" s="144">
        <v>2.05762</v>
      </c>
      <c r="F318" s="143">
        <v>1</v>
      </c>
      <c r="G318" s="144">
        <f t="shared" si="8"/>
        <v>2.05762</v>
      </c>
      <c r="H318" s="143">
        <v>1.75</v>
      </c>
      <c r="I318" s="144">
        <f t="shared" si="9"/>
        <v>3.6008399999999998</v>
      </c>
      <c r="J318" s="145" t="s">
        <v>1268</v>
      </c>
      <c r="K318" s="142" t="s">
        <v>1273</v>
      </c>
      <c r="BUR318" s="124"/>
      <c r="BUS318" s="124"/>
      <c r="BUT318" s="124"/>
      <c r="BUU318" s="124"/>
      <c r="BUV318" s="124"/>
      <c r="BUW318" s="124"/>
      <c r="BUX318" s="124"/>
      <c r="BUY318" s="124"/>
      <c r="BUZ318" s="124"/>
      <c r="BVA318" s="124"/>
      <c r="BVB318" s="124"/>
      <c r="BVC318" s="124"/>
      <c r="BVD318" s="124"/>
      <c r="BVE318" s="124"/>
      <c r="BVF318" s="124"/>
    </row>
    <row r="319" spans="1:11 1916:1930" s="123" customFormat="1" x14ac:dyDescent="0.2">
      <c r="A319" s="146" t="s">
        <v>581</v>
      </c>
      <c r="B319" s="146" t="s">
        <v>1470</v>
      </c>
      <c r="C319" s="147">
        <v>2.52</v>
      </c>
      <c r="D319" s="148">
        <v>2.1923400000000002</v>
      </c>
      <c r="E319" s="148">
        <v>2.1923400000000002</v>
      </c>
      <c r="F319" s="147">
        <v>1</v>
      </c>
      <c r="G319" s="148">
        <f t="shared" si="8"/>
        <v>2.1923400000000002</v>
      </c>
      <c r="H319" s="147">
        <v>1.75</v>
      </c>
      <c r="I319" s="148">
        <f t="shared" si="9"/>
        <v>3.8365999999999998</v>
      </c>
      <c r="J319" s="149" t="s">
        <v>1268</v>
      </c>
      <c r="K319" s="146" t="s">
        <v>1273</v>
      </c>
      <c r="BUR319" s="124"/>
      <c r="BUS319" s="124"/>
      <c r="BUT319" s="124"/>
      <c r="BUU319" s="124"/>
      <c r="BUV319" s="124"/>
      <c r="BUW319" s="124"/>
      <c r="BUX319" s="124"/>
      <c r="BUY319" s="124"/>
      <c r="BUZ319" s="124"/>
      <c r="BVA319" s="124"/>
      <c r="BVB319" s="124"/>
      <c r="BVC319" s="124"/>
      <c r="BVD319" s="124"/>
      <c r="BVE319" s="124"/>
      <c r="BVF319" s="124"/>
    </row>
    <row r="320" spans="1:11 1916:1930" s="123" customFormat="1" x14ac:dyDescent="0.2">
      <c r="A320" s="146" t="s">
        <v>582</v>
      </c>
      <c r="B320" s="146" t="s">
        <v>1470</v>
      </c>
      <c r="C320" s="147">
        <v>4.21</v>
      </c>
      <c r="D320" s="148">
        <v>2.7195900000000002</v>
      </c>
      <c r="E320" s="148">
        <v>2.7195900000000002</v>
      </c>
      <c r="F320" s="147">
        <v>1</v>
      </c>
      <c r="G320" s="148">
        <f t="shared" si="8"/>
        <v>2.7195900000000002</v>
      </c>
      <c r="H320" s="147">
        <v>1.75</v>
      </c>
      <c r="I320" s="148">
        <f t="shared" si="9"/>
        <v>4.7592800000000004</v>
      </c>
      <c r="J320" s="149" t="s">
        <v>1268</v>
      </c>
      <c r="K320" s="146" t="s">
        <v>1273</v>
      </c>
      <c r="BUR320" s="124"/>
      <c r="BUS320" s="124"/>
      <c r="BUT320" s="124"/>
      <c r="BUU320" s="124"/>
      <c r="BUV320" s="124"/>
      <c r="BUW320" s="124"/>
      <c r="BUX320" s="124"/>
      <c r="BUY320" s="124"/>
      <c r="BUZ320" s="124"/>
      <c r="BVA320" s="124"/>
      <c r="BVB320" s="124"/>
      <c r="BVC320" s="124"/>
      <c r="BVD320" s="124"/>
      <c r="BVE320" s="124"/>
      <c r="BVF320" s="124"/>
    </row>
    <row r="321" spans="1:11 1916:1930" s="123" customFormat="1" x14ac:dyDescent="0.2">
      <c r="A321" s="150" t="s">
        <v>583</v>
      </c>
      <c r="B321" s="150" t="s">
        <v>1470</v>
      </c>
      <c r="C321" s="151">
        <v>8.84</v>
      </c>
      <c r="D321" s="152">
        <v>4.1530899999999997</v>
      </c>
      <c r="E321" s="152">
        <v>4.1530899999999997</v>
      </c>
      <c r="F321" s="151">
        <v>1</v>
      </c>
      <c r="G321" s="152">
        <f t="shared" si="8"/>
        <v>4.1530899999999997</v>
      </c>
      <c r="H321" s="151">
        <v>1.75</v>
      </c>
      <c r="I321" s="152">
        <f t="shared" si="9"/>
        <v>7.2679099999999996</v>
      </c>
      <c r="J321" s="153" t="s">
        <v>1268</v>
      </c>
      <c r="K321" s="150" t="s">
        <v>1273</v>
      </c>
      <c r="BUR321" s="124"/>
      <c r="BUS321" s="124"/>
      <c r="BUT321" s="124"/>
      <c r="BUU321" s="124"/>
      <c r="BUV321" s="124"/>
      <c r="BUW321" s="124"/>
      <c r="BUX321" s="124"/>
      <c r="BUY321" s="124"/>
      <c r="BUZ321" s="124"/>
      <c r="BVA321" s="124"/>
      <c r="BVB321" s="124"/>
      <c r="BVC321" s="124"/>
      <c r="BVD321" s="124"/>
      <c r="BVE321" s="124"/>
      <c r="BVF321" s="124"/>
    </row>
    <row r="322" spans="1:11 1916:1930" s="123" customFormat="1" x14ac:dyDescent="0.2">
      <c r="A322" s="142" t="s">
        <v>584</v>
      </c>
      <c r="B322" s="142" t="s">
        <v>1471</v>
      </c>
      <c r="C322" s="143">
        <v>1.84</v>
      </c>
      <c r="D322" s="144">
        <v>1.8423099999999999</v>
      </c>
      <c r="E322" s="144">
        <v>1.8423099999999999</v>
      </c>
      <c r="F322" s="143">
        <v>1</v>
      </c>
      <c r="G322" s="144">
        <f t="shared" si="8"/>
        <v>1.8423099999999999</v>
      </c>
      <c r="H322" s="143">
        <v>1.75</v>
      </c>
      <c r="I322" s="144">
        <f t="shared" si="9"/>
        <v>3.22404</v>
      </c>
      <c r="J322" s="145" t="s">
        <v>1268</v>
      </c>
      <c r="K322" s="142" t="s">
        <v>1273</v>
      </c>
      <c r="BUR322" s="124"/>
      <c r="BUS322" s="124"/>
      <c r="BUT322" s="124"/>
      <c r="BUU322" s="124"/>
      <c r="BUV322" s="124"/>
      <c r="BUW322" s="124"/>
      <c r="BUX322" s="124"/>
      <c r="BUY322" s="124"/>
      <c r="BUZ322" s="124"/>
      <c r="BVA322" s="124"/>
      <c r="BVB322" s="124"/>
      <c r="BVC322" s="124"/>
      <c r="BVD322" s="124"/>
      <c r="BVE322" s="124"/>
      <c r="BVF322" s="124"/>
    </row>
    <row r="323" spans="1:11 1916:1930" s="123" customFormat="1" x14ac:dyDescent="0.2">
      <c r="A323" s="146" t="s">
        <v>585</v>
      </c>
      <c r="B323" s="146" t="s">
        <v>1471</v>
      </c>
      <c r="C323" s="147">
        <v>2.39</v>
      </c>
      <c r="D323" s="148">
        <v>2.0563099999999999</v>
      </c>
      <c r="E323" s="148">
        <v>2.0563099999999999</v>
      </c>
      <c r="F323" s="147">
        <v>1</v>
      </c>
      <c r="G323" s="148">
        <f t="shared" si="8"/>
        <v>2.0563099999999999</v>
      </c>
      <c r="H323" s="147">
        <v>1.75</v>
      </c>
      <c r="I323" s="148">
        <f t="shared" si="9"/>
        <v>3.5985399999999998</v>
      </c>
      <c r="J323" s="149" t="s">
        <v>1268</v>
      </c>
      <c r="K323" s="146" t="s">
        <v>1273</v>
      </c>
      <c r="BUR323" s="124"/>
      <c r="BUS323" s="124"/>
      <c r="BUT323" s="124"/>
      <c r="BUU323" s="124"/>
      <c r="BUV323" s="124"/>
      <c r="BUW323" s="124"/>
      <c r="BUX323" s="124"/>
      <c r="BUY323" s="124"/>
      <c r="BUZ323" s="124"/>
      <c r="BVA323" s="124"/>
      <c r="BVB323" s="124"/>
      <c r="BVC323" s="124"/>
      <c r="BVD323" s="124"/>
      <c r="BVE323" s="124"/>
      <c r="BVF323" s="124"/>
    </row>
    <row r="324" spans="1:11 1916:1930" s="123" customFormat="1" x14ac:dyDescent="0.2">
      <c r="A324" s="146" t="s">
        <v>586</v>
      </c>
      <c r="B324" s="146" t="s">
        <v>1471</v>
      </c>
      <c r="C324" s="147">
        <v>4.22</v>
      </c>
      <c r="D324" s="148">
        <v>2.6417000000000002</v>
      </c>
      <c r="E324" s="148">
        <v>2.6417000000000002</v>
      </c>
      <c r="F324" s="147">
        <v>1</v>
      </c>
      <c r="G324" s="148">
        <f t="shared" si="8"/>
        <v>2.6417000000000002</v>
      </c>
      <c r="H324" s="147">
        <v>1.75</v>
      </c>
      <c r="I324" s="148">
        <f t="shared" si="9"/>
        <v>4.6229800000000001</v>
      </c>
      <c r="J324" s="149" t="s">
        <v>1268</v>
      </c>
      <c r="K324" s="146" t="s">
        <v>1273</v>
      </c>
      <c r="BUR324" s="124"/>
      <c r="BUS324" s="124"/>
      <c r="BUT324" s="124"/>
      <c r="BUU324" s="124"/>
      <c r="BUV324" s="124"/>
      <c r="BUW324" s="124"/>
      <c r="BUX324" s="124"/>
      <c r="BUY324" s="124"/>
      <c r="BUZ324" s="124"/>
      <c r="BVA324" s="124"/>
      <c r="BVB324" s="124"/>
      <c r="BVC324" s="124"/>
      <c r="BVD324" s="124"/>
      <c r="BVE324" s="124"/>
      <c r="BVF324" s="124"/>
    </row>
    <row r="325" spans="1:11 1916:1930" s="123" customFormat="1" x14ac:dyDescent="0.2">
      <c r="A325" s="150" t="s">
        <v>587</v>
      </c>
      <c r="B325" s="150" t="s">
        <v>1471</v>
      </c>
      <c r="C325" s="151">
        <v>7.19</v>
      </c>
      <c r="D325" s="152">
        <v>4.7089699999999999</v>
      </c>
      <c r="E325" s="152">
        <v>4.7089699999999999</v>
      </c>
      <c r="F325" s="151">
        <v>1</v>
      </c>
      <c r="G325" s="152">
        <f t="shared" si="8"/>
        <v>4.7089699999999999</v>
      </c>
      <c r="H325" s="151">
        <v>1.75</v>
      </c>
      <c r="I325" s="152">
        <f t="shared" si="9"/>
        <v>8.2407000000000004</v>
      </c>
      <c r="J325" s="153" t="s">
        <v>1268</v>
      </c>
      <c r="K325" s="150" t="s">
        <v>1273</v>
      </c>
      <c r="BUR325" s="124"/>
      <c r="BUS325" s="124"/>
      <c r="BUT325" s="124"/>
      <c r="BUU325" s="124"/>
      <c r="BUV325" s="124"/>
      <c r="BUW325" s="124"/>
      <c r="BUX325" s="124"/>
      <c r="BUY325" s="124"/>
      <c r="BUZ325" s="124"/>
      <c r="BVA325" s="124"/>
      <c r="BVB325" s="124"/>
      <c r="BVC325" s="124"/>
      <c r="BVD325" s="124"/>
      <c r="BVE325" s="124"/>
      <c r="BVF325" s="124"/>
    </row>
    <row r="326" spans="1:11 1916:1930" s="123" customFormat="1" x14ac:dyDescent="0.2">
      <c r="A326" s="142" t="s">
        <v>588</v>
      </c>
      <c r="B326" s="142" t="s">
        <v>1472</v>
      </c>
      <c r="C326" s="143">
        <v>2.64</v>
      </c>
      <c r="D326" s="144">
        <v>1.6271800000000001</v>
      </c>
      <c r="E326" s="144">
        <v>1.6271800000000001</v>
      </c>
      <c r="F326" s="143">
        <v>1</v>
      </c>
      <c r="G326" s="144">
        <f t="shared" si="8"/>
        <v>1.6271800000000001</v>
      </c>
      <c r="H326" s="143">
        <v>1.75</v>
      </c>
      <c r="I326" s="144">
        <f t="shared" si="9"/>
        <v>2.8475700000000002</v>
      </c>
      <c r="J326" s="145" t="s">
        <v>1268</v>
      </c>
      <c r="K326" s="142" t="s">
        <v>1273</v>
      </c>
      <c r="BUR326" s="124"/>
      <c r="BUS326" s="124"/>
      <c r="BUT326" s="124"/>
      <c r="BUU326" s="124"/>
      <c r="BUV326" s="124"/>
      <c r="BUW326" s="124"/>
      <c r="BUX326" s="124"/>
      <c r="BUY326" s="124"/>
      <c r="BUZ326" s="124"/>
      <c r="BVA326" s="124"/>
      <c r="BVB326" s="124"/>
      <c r="BVC326" s="124"/>
      <c r="BVD326" s="124"/>
      <c r="BVE326" s="124"/>
      <c r="BVF326" s="124"/>
    </row>
    <row r="327" spans="1:11 1916:1930" s="123" customFormat="1" x14ac:dyDescent="0.2">
      <c r="A327" s="146" t="s">
        <v>589</v>
      </c>
      <c r="B327" s="146" t="s">
        <v>1472</v>
      </c>
      <c r="C327" s="147">
        <v>2.7</v>
      </c>
      <c r="D327" s="148">
        <v>2.6623399999999999</v>
      </c>
      <c r="E327" s="148">
        <v>2.6623399999999999</v>
      </c>
      <c r="F327" s="147">
        <v>1</v>
      </c>
      <c r="G327" s="148">
        <f t="shared" si="8"/>
        <v>2.6623399999999999</v>
      </c>
      <c r="H327" s="147">
        <v>1.75</v>
      </c>
      <c r="I327" s="148">
        <f t="shared" si="9"/>
        <v>4.6590999999999996</v>
      </c>
      <c r="J327" s="149" t="s">
        <v>1268</v>
      </c>
      <c r="K327" s="146" t="s">
        <v>1273</v>
      </c>
      <c r="BUR327" s="124"/>
      <c r="BUS327" s="124"/>
      <c r="BUT327" s="124"/>
      <c r="BUU327" s="124"/>
      <c r="BUV327" s="124"/>
      <c r="BUW327" s="124"/>
      <c r="BUX327" s="124"/>
      <c r="BUY327" s="124"/>
      <c r="BUZ327" s="124"/>
      <c r="BVA327" s="124"/>
      <c r="BVB327" s="124"/>
      <c r="BVC327" s="124"/>
      <c r="BVD327" s="124"/>
      <c r="BVE327" s="124"/>
      <c r="BVF327" s="124"/>
    </row>
    <row r="328" spans="1:11 1916:1930" s="123" customFormat="1" x14ac:dyDescent="0.2">
      <c r="A328" s="146" t="s">
        <v>590</v>
      </c>
      <c r="B328" s="146" t="s">
        <v>1472</v>
      </c>
      <c r="C328" s="147">
        <v>5.14</v>
      </c>
      <c r="D328" s="148">
        <v>4.0567299999999999</v>
      </c>
      <c r="E328" s="148">
        <v>4.0567299999999999</v>
      </c>
      <c r="F328" s="147">
        <v>1</v>
      </c>
      <c r="G328" s="148">
        <f t="shared" si="8"/>
        <v>4.0567299999999999</v>
      </c>
      <c r="H328" s="147">
        <v>1.75</v>
      </c>
      <c r="I328" s="148">
        <f t="shared" si="9"/>
        <v>7.0992800000000003</v>
      </c>
      <c r="J328" s="149" t="s">
        <v>1268</v>
      </c>
      <c r="K328" s="146" t="s">
        <v>1273</v>
      </c>
      <c r="BUR328" s="124"/>
      <c r="BUS328" s="124"/>
      <c r="BUT328" s="124"/>
      <c r="BUU328" s="124"/>
      <c r="BUV328" s="124"/>
      <c r="BUW328" s="124"/>
      <c r="BUX328" s="124"/>
      <c r="BUY328" s="124"/>
      <c r="BUZ328" s="124"/>
      <c r="BVA328" s="124"/>
      <c r="BVB328" s="124"/>
      <c r="BVC328" s="124"/>
      <c r="BVD328" s="124"/>
      <c r="BVE328" s="124"/>
      <c r="BVF328" s="124"/>
    </row>
    <row r="329" spans="1:11 1916:1930" s="123" customFormat="1" x14ac:dyDescent="0.2">
      <c r="A329" s="150" t="s">
        <v>591</v>
      </c>
      <c r="B329" s="150" t="s">
        <v>1472</v>
      </c>
      <c r="C329" s="151">
        <v>12.11</v>
      </c>
      <c r="D329" s="152">
        <v>6.6511399999999998</v>
      </c>
      <c r="E329" s="152">
        <v>6.6511399999999998</v>
      </c>
      <c r="F329" s="151">
        <v>1</v>
      </c>
      <c r="G329" s="152">
        <f t="shared" si="8"/>
        <v>6.6511399999999998</v>
      </c>
      <c r="H329" s="151">
        <v>1.75</v>
      </c>
      <c r="I329" s="152">
        <f t="shared" si="9"/>
        <v>11.6395</v>
      </c>
      <c r="J329" s="153" t="s">
        <v>1268</v>
      </c>
      <c r="K329" s="150" t="s">
        <v>1273</v>
      </c>
      <c r="BUR329" s="124"/>
      <c r="BUS329" s="124"/>
      <c r="BUT329" s="124"/>
      <c r="BUU329" s="124"/>
      <c r="BUV329" s="124"/>
      <c r="BUW329" s="124"/>
      <c r="BUX329" s="124"/>
      <c r="BUY329" s="124"/>
      <c r="BUZ329" s="124"/>
      <c r="BVA329" s="124"/>
      <c r="BVB329" s="124"/>
      <c r="BVC329" s="124"/>
      <c r="BVD329" s="124"/>
      <c r="BVE329" s="124"/>
      <c r="BVF329" s="124"/>
    </row>
    <row r="330" spans="1:11 1916:1930" s="123" customFormat="1" x14ac:dyDescent="0.2">
      <c r="A330" s="142" t="s">
        <v>592</v>
      </c>
      <c r="B330" s="142" t="s">
        <v>1473</v>
      </c>
      <c r="C330" s="143">
        <v>2.5</v>
      </c>
      <c r="D330" s="144">
        <v>1.0532999999999999</v>
      </c>
      <c r="E330" s="144">
        <v>1.0532999999999999</v>
      </c>
      <c r="F330" s="143">
        <v>1</v>
      </c>
      <c r="G330" s="144">
        <f t="shared" si="8"/>
        <v>1.0532999999999999</v>
      </c>
      <c r="H330" s="143">
        <v>1.75</v>
      </c>
      <c r="I330" s="144">
        <f t="shared" si="9"/>
        <v>1.84328</v>
      </c>
      <c r="J330" s="145" t="s">
        <v>1268</v>
      </c>
      <c r="K330" s="142" t="s">
        <v>1273</v>
      </c>
      <c r="BUR330" s="124"/>
      <c r="BUS330" s="124"/>
      <c r="BUT330" s="124"/>
      <c r="BUU330" s="124"/>
      <c r="BUV330" s="124"/>
      <c r="BUW330" s="124"/>
      <c r="BUX330" s="124"/>
      <c r="BUY330" s="124"/>
      <c r="BUZ330" s="124"/>
      <c r="BVA330" s="124"/>
      <c r="BVB330" s="124"/>
      <c r="BVC330" s="124"/>
      <c r="BVD330" s="124"/>
      <c r="BVE330" s="124"/>
      <c r="BVF330" s="124"/>
    </row>
    <row r="331" spans="1:11 1916:1930" s="123" customFormat="1" x14ac:dyDescent="0.2">
      <c r="A331" s="146" t="s">
        <v>593</v>
      </c>
      <c r="B331" s="146" t="s">
        <v>1473</v>
      </c>
      <c r="C331" s="147">
        <v>3.06</v>
      </c>
      <c r="D331" s="148">
        <v>1.4136200000000001</v>
      </c>
      <c r="E331" s="148">
        <v>1.4136200000000001</v>
      </c>
      <c r="F331" s="147">
        <v>1</v>
      </c>
      <c r="G331" s="148">
        <f t="shared" si="8"/>
        <v>1.4136200000000001</v>
      </c>
      <c r="H331" s="147">
        <v>1.75</v>
      </c>
      <c r="I331" s="148">
        <f t="shared" si="9"/>
        <v>2.47384</v>
      </c>
      <c r="J331" s="149" t="s">
        <v>1268</v>
      </c>
      <c r="K331" s="146" t="s">
        <v>1273</v>
      </c>
      <c r="BUR331" s="124"/>
      <c r="BUS331" s="124"/>
      <c r="BUT331" s="124"/>
      <c r="BUU331" s="124"/>
      <c r="BUV331" s="124"/>
      <c r="BUW331" s="124"/>
      <c r="BUX331" s="124"/>
      <c r="BUY331" s="124"/>
      <c r="BUZ331" s="124"/>
      <c r="BVA331" s="124"/>
      <c r="BVB331" s="124"/>
      <c r="BVC331" s="124"/>
      <c r="BVD331" s="124"/>
      <c r="BVE331" s="124"/>
      <c r="BVF331" s="124"/>
    </row>
    <row r="332" spans="1:11 1916:1930" s="123" customFormat="1" x14ac:dyDescent="0.2">
      <c r="A332" s="146" t="s">
        <v>594</v>
      </c>
      <c r="B332" s="146" t="s">
        <v>1473</v>
      </c>
      <c r="C332" s="147">
        <v>5.16</v>
      </c>
      <c r="D332" s="148">
        <v>2.1120000000000001</v>
      </c>
      <c r="E332" s="148">
        <v>2.1120000000000001</v>
      </c>
      <c r="F332" s="147">
        <v>1</v>
      </c>
      <c r="G332" s="148">
        <f t="shared" si="8"/>
        <v>2.1120000000000001</v>
      </c>
      <c r="H332" s="147">
        <v>1.75</v>
      </c>
      <c r="I332" s="148">
        <f t="shared" si="9"/>
        <v>3.6960000000000002</v>
      </c>
      <c r="J332" s="149" t="s">
        <v>1268</v>
      </c>
      <c r="K332" s="146" t="s">
        <v>1273</v>
      </c>
      <c r="BUR332" s="124"/>
      <c r="BUS332" s="124"/>
      <c r="BUT332" s="124"/>
      <c r="BUU332" s="124"/>
      <c r="BUV332" s="124"/>
      <c r="BUW332" s="124"/>
      <c r="BUX332" s="124"/>
      <c r="BUY332" s="124"/>
      <c r="BUZ332" s="124"/>
      <c r="BVA332" s="124"/>
      <c r="BVB332" s="124"/>
      <c r="BVC332" s="124"/>
      <c r="BVD332" s="124"/>
      <c r="BVE332" s="124"/>
      <c r="BVF332" s="124"/>
    </row>
    <row r="333" spans="1:11 1916:1930" s="123" customFormat="1" x14ac:dyDescent="0.2">
      <c r="A333" s="150" t="s">
        <v>595</v>
      </c>
      <c r="B333" s="150" t="s">
        <v>1473</v>
      </c>
      <c r="C333" s="151">
        <v>8.3800000000000008</v>
      </c>
      <c r="D333" s="152">
        <v>3.7038600000000002</v>
      </c>
      <c r="E333" s="152">
        <v>3.7038600000000002</v>
      </c>
      <c r="F333" s="151">
        <v>1</v>
      </c>
      <c r="G333" s="152">
        <f t="shared" si="8"/>
        <v>3.7038600000000002</v>
      </c>
      <c r="H333" s="151">
        <v>1.75</v>
      </c>
      <c r="I333" s="152">
        <f t="shared" si="9"/>
        <v>6.4817600000000004</v>
      </c>
      <c r="J333" s="153" t="s">
        <v>1268</v>
      </c>
      <c r="K333" s="150" t="s">
        <v>1273</v>
      </c>
      <c r="BUR333" s="124"/>
      <c r="BUS333" s="124"/>
      <c r="BUT333" s="124"/>
      <c r="BUU333" s="124"/>
      <c r="BUV333" s="124"/>
      <c r="BUW333" s="124"/>
      <c r="BUX333" s="124"/>
      <c r="BUY333" s="124"/>
      <c r="BUZ333" s="124"/>
      <c r="BVA333" s="124"/>
      <c r="BVB333" s="124"/>
      <c r="BVC333" s="124"/>
      <c r="BVD333" s="124"/>
      <c r="BVE333" s="124"/>
      <c r="BVF333" s="124"/>
    </row>
    <row r="334" spans="1:11 1916:1930" s="123" customFormat="1" x14ac:dyDescent="0.2">
      <c r="A334" s="142" t="s">
        <v>596</v>
      </c>
      <c r="B334" s="142" t="s">
        <v>1474</v>
      </c>
      <c r="C334" s="143">
        <v>3.29</v>
      </c>
      <c r="D334" s="144">
        <v>1.3113999999999999</v>
      </c>
      <c r="E334" s="144">
        <v>1.3113999999999999</v>
      </c>
      <c r="F334" s="143">
        <v>1</v>
      </c>
      <c r="G334" s="144">
        <f t="shared" ref="G334:G397" si="10">ROUND((F334*E334),5)</f>
        <v>1.3113999999999999</v>
      </c>
      <c r="H334" s="143">
        <v>1.75</v>
      </c>
      <c r="I334" s="144">
        <f t="shared" ref="I334:I397" si="11">ROUND((E334*H334),5)</f>
        <v>2.29495</v>
      </c>
      <c r="J334" s="145" t="s">
        <v>1268</v>
      </c>
      <c r="K334" s="142" t="s">
        <v>1273</v>
      </c>
      <c r="BUR334" s="124"/>
      <c r="BUS334" s="124"/>
      <c r="BUT334" s="124"/>
      <c r="BUU334" s="124"/>
      <c r="BUV334" s="124"/>
      <c r="BUW334" s="124"/>
      <c r="BUX334" s="124"/>
      <c r="BUY334" s="124"/>
      <c r="BUZ334" s="124"/>
      <c r="BVA334" s="124"/>
      <c r="BVB334" s="124"/>
      <c r="BVC334" s="124"/>
      <c r="BVD334" s="124"/>
      <c r="BVE334" s="124"/>
      <c r="BVF334" s="124"/>
    </row>
    <row r="335" spans="1:11 1916:1930" s="123" customFormat="1" x14ac:dyDescent="0.2">
      <c r="A335" s="146" t="s">
        <v>597</v>
      </c>
      <c r="B335" s="146" t="s">
        <v>1474</v>
      </c>
      <c r="C335" s="147">
        <v>4.7300000000000004</v>
      </c>
      <c r="D335" s="148">
        <v>1.58277</v>
      </c>
      <c r="E335" s="148">
        <v>1.58277</v>
      </c>
      <c r="F335" s="147">
        <v>1</v>
      </c>
      <c r="G335" s="148">
        <f t="shared" si="10"/>
        <v>1.58277</v>
      </c>
      <c r="H335" s="147">
        <v>1.75</v>
      </c>
      <c r="I335" s="148">
        <f t="shared" si="11"/>
        <v>2.7698499999999999</v>
      </c>
      <c r="J335" s="149" t="s">
        <v>1268</v>
      </c>
      <c r="K335" s="146" t="s">
        <v>1273</v>
      </c>
      <c r="BUR335" s="124"/>
      <c r="BUS335" s="124"/>
      <c r="BUT335" s="124"/>
      <c r="BUU335" s="124"/>
      <c r="BUV335" s="124"/>
      <c r="BUW335" s="124"/>
      <c r="BUX335" s="124"/>
      <c r="BUY335" s="124"/>
      <c r="BUZ335" s="124"/>
      <c r="BVA335" s="124"/>
      <c r="BVB335" s="124"/>
      <c r="BVC335" s="124"/>
      <c r="BVD335" s="124"/>
      <c r="BVE335" s="124"/>
      <c r="BVF335" s="124"/>
    </row>
    <row r="336" spans="1:11 1916:1930" s="123" customFormat="1" x14ac:dyDescent="0.2">
      <c r="A336" s="146" t="s">
        <v>598</v>
      </c>
      <c r="B336" s="146" t="s">
        <v>1474</v>
      </c>
      <c r="C336" s="147">
        <v>8.2799999999999994</v>
      </c>
      <c r="D336" s="148">
        <v>2.2110699999999999</v>
      </c>
      <c r="E336" s="148">
        <v>2.2110699999999999</v>
      </c>
      <c r="F336" s="147">
        <v>1</v>
      </c>
      <c r="G336" s="148">
        <f t="shared" si="10"/>
        <v>2.2110699999999999</v>
      </c>
      <c r="H336" s="147">
        <v>1.75</v>
      </c>
      <c r="I336" s="148">
        <f t="shared" si="11"/>
        <v>3.86937</v>
      </c>
      <c r="J336" s="149" t="s">
        <v>1268</v>
      </c>
      <c r="K336" s="146" t="s">
        <v>1273</v>
      </c>
      <c r="BUR336" s="124"/>
      <c r="BUS336" s="124"/>
      <c r="BUT336" s="124"/>
      <c r="BUU336" s="124"/>
      <c r="BUV336" s="124"/>
      <c r="BUW336" s="124"/>
      <c r="BUX336" s="124"/>
      <c r="BUY336" s="124"/>
      <c r="BUZ336" s="124"/>
      <c r="BVA336" s="124"/>
      <c r="BVB336" s="124"/>
      <c r="BVC336" s="124"/>
      <c r="BVD336" s="124"/>
      <c r="BVE336" s="124"/>
      <c r="BVF336" s="124"/>
    </row>
    <row r="337" spans="1:11 1916:1930" s="123" customFormat="1" x14ac:dyDescent="0.2">
      <c r="A337" s="150" t="s">
        <v>599</v>
      </c>
      <c r="B337" s="150" t="s">
        <v>1474</v>
      </c>
      <c r="C337" s="151">
        <v>13.05</v>
      </c>
      <c r="D337" s="152">
        <v>3.7158199999999999</v>
      </c>
      <c r="E337" s="152">
        <v>3.7158199999999999</v>
      </c>
      <c r="F337" s="151">
        <v>1</v>
      </c>
      <c r="G337" s="152">
        <f t="shared" si="10"/>
        <v>3.7158199999999999</v>
      </c>
      <c r="H337" s="151">
        <v>1.75</v>
      </c>
      <c r="I337" s="152">
        <f t="shared" si="11"/>
        <v>6.5026900000000003</v>
      </c>
      <c r="J337" s="153" t="s">
        <v>1268</v>
      </c>
      <c r="K337" s="150" t="s">
        <v>1273</v>
      </c>
      <c r="BUR337" s="124"/>
      <c r="BUS337" s="124"/>
      <c r="BUT337" s="124"/>
      <c r="BUU337" s="124"/>
      <c r="BUV337" s="124"/>
      <c r="BUW337" s="124"/>
      <c r="BUX337" s="124"/>
      <c r="BUY337" s="124"/>
      <c r="BUZ337" s="124"/>
      <c r="BVA337" s="124"/>
      <c r="BVB337" s="124"/>
      <c r="BVC337" s="124"/>
      <c r="BVD337" s="124"/>
      <c r="BVE337" s="124"/>
      <c r="BVF337" s="124"/>
    </row>
    <row r="338" spans="1:11 1916:1930" s="123" customFormat="1" x14ac:dyDescent="0.2">
      <c r="A338" s="142" t="s">
        <v>1475</v>
      </c>
      <c r="B338" s="142" t="s">
        <v>1476</v>
      </c>
      <c r="C338" s="143">
        <v>2.41</v>
      </c>
      <c r="D338" s="144">
        <v>1.47868</v>
      </c>
      <c r="E338" s="144">
        <v>1.47868</v>
      </c>
      <c r="F338" s="143">
        <v>1</v>
      </c>
      <c r="G338" s="144">
        <f t="shared" si="10"/>
        <v>1.47868</v>
      </c>
      <c r="H338" s="143">
        <v>1.75</v>
      </c>
      <c r="I338" s="144">
        <f t="shared" si="11"/>
        <v>2.5876899999999998</v>
      </c>
      <c r="J338" s="145" t="s">
        <v>1268</v>
      </c>
      <c r="K338" s="142" t="s">
        <v>1273</v>
      </c>
      <c r="BUR338" s="124"/>
      <c r="BUS338" s="124"/>
      <c r="BUT338" s="124"/>
      <c r="BUU338" s="124"/>
      <c r="BUV338" s="124"/>
      <c r="BUW338" s="124"/>
      <c r="BUX338" s="124"/>
      <c r="BUY338" s="124"/>
      <c r="BUZ338" s="124"/>
      <c r="BVA338" s="124"/>
      <c r="BVB338" s="124"/>
      <c r="BVC338" s="124"/>
      <c r="BVD338" s="124"/>
      <c r="BVE338" s="124"/>
      <c r="BVF338" s="124"/>
    </row>
    <row r="339" spans="1:11 1916:1930" s="123" customFormat="1" x14ac:dyDescent="0.2">
      <c r="A339" s="146" t="s">
        <v>1477</v>
      </c>
      <c r="B339" s="146" t="s">
        <v>1476</v>
      </c>
      <c r="C339" s="147">
        <v>4.2699999999999996</v>
      </c>
      <c r="D339" s="148">
        <v>1.99387</v>
      </c>
      <c r="E339" s="148">
        <v>1.99387</v>
      </c>
      <c r="F339" s="147">
        <v>1</v>
      </c>
      <c r="G339" s="148">
        <f t="shared" si="10"/>
        <v>1.99387</v>
      </c>
      <c r="H339" s="147">
        <v>1.75</v>
      </c>
      <c r="I339" s="148">
        <f t="shared" si="11"/>
        <v>3.4892699999999999</v>
      </c>
      <c r="J339" s="149" t="s">
        <v>1268</v>
      </c>
      <c r="K339" s="146" t="s">
        <v>1273</v>
      </c>
      <c r="BUR339" s="124"/>
      <c r="BUS339" s="124"/>
      <c r="BUT339" s="124"/>
      <c r="BUU339" s="124"/>
      <c r="BUV339" s="124"/>
      <c r="BUW339" s="124"/>
      <c r="BUX339" s="124"/>
      <c r="BUY339" s="124"/>
      <c r="BUZ339" s="124"/>
      <c r="BVA339" s="124"/>
      <c r="BVB339" s="124"/>
      <c r="BVC339" s="124"/>
      <c r="BVD339" s="124"/>
      <c r="BVE339" s="124"/>
      <c r="BVF339" s="124"/>
    </row>
    <row r="340" spans="1:11 1916:1930" s="123" customFormat="1" x14ac:dyDescent="0.2">
      <c r="A340" s="146" t="s">
        <v>1478</v>
      </c>
      <c r="B340" s="146" t="s">
        <v>1476</v>
      </c>
      <c r="C340" s="147">
        <v>8.85</v>
      </c>
      <c r="D340" s="148">
        <v>3.1210100000000001</v>
      </c>
      <c r="E340" s="148">
        <v>3.1210100000000001</v>
      </c>
      <c r="F340" s="147">
        <v>1</v>
      </c>
      <c r="G340" s="148">
        <f t="shared" si="10"/>
        <v>3.1210100000000001</v>
      </c>
      <c r="H340" s="147">
        <v>1.75</v>
      </c>
      <c r="I340" s="148">
        <f t="shared" si="11"/>
        <v>5.4617699999999996</v>
      </c>
      <c r="J340" s="149" t="s">
        <v>1268</v>
      </c>
      <c r="K340" s="146" t="s">
        <v>1273</v>
      </c>
      <c r="BUR340" s="124"/>
      <c r="BUS340" s="124"/>
      <c r="BUT340" s="124"/>
      <c r="BUU340" s="124"/>
      <c r="BUV340" s="124"/>
      <c r="BUW340" s="124"/>
      <c r="BUX340" s="124"/>
      <c r="BUY340" s="124"/>
      <c r="BUZ340" s="124"/>
      <c r="BVA340" s="124"/>
      <c r="BVB340" s="124"/>
      <c r="BVC340" s="124"/>
      <c r="BVD340" s="124"/>
      <c r="BVE340" s="124"/>
      <c r="BVF340" s="124"/>
    </row>
    <row r="341" spans="1:11 1916:1930" s="123" customFormat="1" x14ac:dyDescent="0.2">
      <c r="A341" s="150" t="s">
        <v>1479</v>
      </c>
      <c r="B341" s="150" t="s">
        <v>1476</v>
      </c>
      <c r="C341" s="151">
        <v>17.37</v>
      </c>
      <c r="D341" s="152">
        <v>5.6126800000000001</v>
      </c>
      <c r="E341" s="152">
        <v>5.6126800000000001</v>
      </c>
      <c r="F341" s="151">
        <v>1</v>
      </c>
      <c r="G341" s="152">
        <f t="shared" si="10"/>
        <v>5.6126800000000001</v>
      </c>
      <c r="H341" s="151">
        <v>1.75</v>
      </c>
      <c r="I341" s="152">
        <f t="shared" si="11"/>
        <v>9.8221900000000009</v>
      </c>
      <c r="J341" s="153" t="s">
        <v>1268</v>
      </c>
      <c r="K341" s="150" t="s">
        <v>1273</v>
      </c>
      <c r="BUR341" s="124"/>
      <c r="BUS341" s="124"/>
      <c r="BUT341" s="124"/>
      <c r="BUU341" s="124"/>
      <c r="BUV341" s="124"/>
      <c r="BUW341" s="124"/>
      <c r="BUX341" s="124"/>
      <c r="BUY341" s="124"/>
      <c r="BUZ341" s="124"/>
      <c r="BVA341" s="124"/>
      <c r="BVB341" s="124"/>
      <c r="BVC341" s="124"/>
      <c r="BVD341" s="124"/>
      <c r="BVE341" s="124"/>
      <c r="BVF341" s="124"/>
    </row>
    <row r="342" spans="1:11 1916:1930" s="123" customFormat="1" x14ac:dyDescent="0.2">
      <c r="A342" s="142" t="s">
        <v>1480</v>
      </c>
      <c r="B342" s="142" t="s">
        <v>1481</v>
      </c>
      <c r="C342" s="143">
        <v>1.68</v>
      </c>
      <c r="D342" s="144">
        <v>1.8194900000000001</v>
      </c>
      <c r="E342" s="144">
        <v>1.8194900000000001</v>
      </c>
      <c r="F342" s="143">
        <v>1</v>
      </c>
      <c r="G342" s="144">
        <f t="shared" si="10"/>
        <v>1.8194900000000001</v>
      </c>
      <c r="H342" s="143">
        <v>1.75</v>
      </c>
      <c r="I342" s="144">
        <f t="shared" si="11"/>
        <v>3.18411</v>
      </c>
      <c r="J342" s="145" t="s">
        <v>1268</v>
      </c>
      <c r="K342" s="142" t="s">
        <v>1273</v>
      </c>
      <c r="BUR342" s="124"/>
      <c r="BUS342" s="124"/>
      <c r="BUT342" s="124"/>
      <c r="BUU342" s="124"/>
      <c r="BUV342" s="124"/>
      <c r="BUW342" s="124"/>
      <c r="BUX342" s="124"/>
      <c r="BUY342" s="124"/>
      <c r="BUZ342" s="124"/>
      <c r="BVA342" s="124"/>
      <c r="BVB342" s="124"/>
      <c r="BVC342" s="124"/>
      <c r="BVD342" s="124"/>
      <c r="BVE342" s="124"/>
      <c r="BVF342" s="124"/>
    </row>
    <row r="343" spans="1:11 1916:1930" s="123" customFormat="1" x14ac:dyDescent="0.2">
      <c r="A343" s="146" t="s">
        <v>1482</v>
      </c>
      <c r="B343" s="146" t="s">
        <v>1481</v>
      </c>
      <c r="C343" s="147">
        <v>3.14</v>
      </c>
      <c r="D343" s="148">
        <v>2.1435399999999998</v>
      </c>
      <c r="E343" s="148">
        <v>2.1435399999999998</v>
      </c>
      <c r="F343" s="147">
        <v>1</v>
      </c>
      <c r="G343" s="148">
        <f t="shared" si="10"/>
        <v>2.1435399999999998</v>
      </c>
      <c r="H343" s="147">
        <v>1.75</v>
      </c>
      <c r="I343" s="148">
        <f t="shared" si="11"/>
        <v>3.7511999999999999</v>
      </c>
      <c r="J343" s="149" t="s">
        <v>1268</v>
      </c>
      <c r="K343" s="146" t="s">
        <v>1273</v>
      </c>
      <c r="BUR343" s="124"/>
      <c r="BUS343" s="124"/>
      <c r="BUT343" s="124"/>
      <c r="BUU343" s="124"/>
      <c r="BUV343" s="124"/>
      <c r="BUW343" s="124"/>
      <c r="BUX343" s="124"/>
      <c r="BUY343" s="124"/>
      <c r="BUZ343" s="124"/>
      <c r="BVA343" s="124"/>
      <c r="BVB343" s="124"/>
      <c r="BVC343" s="124"/>
      <c r="BVD343" s="124"/>
      <c r="BVE343" s="124"/>
      <c r="BVF343" s="124"/>
    </row>
    <row r="344" spans="1:11 1916:1930" s="123" customFormat="1" x14ac:dyDescent="0.2">
      <c r="A344" s="146" t="s">
        <v>1483</v>
      </c>
      <c r="B344" s="146" t="s">
        <v>1481</v>
      </c>
      <c r="C344" s="147">
        <v>6.4</v>
      </c>
      <c r="D344" s="148">
        <v>2.8637600000000001</v>
      </c>
      <c r="E344" s="148">
        <v>2.8637600000000001</v>
      </c>
      <c r="F344" s="147">
        <v>1</v>
      </c>
      <c r="G344" s="148">
        <f t="shared" si="10"/>
        <v>2.8637600000000001</v>
      </c>
      <c r="H344" s="147">
        <v>1.75</v>
      </c>
      <c r="I344" s="148">
        <f t="shared" si="11"/>
        <v>5.0115800000000004</v>
      </c>
      <c r="J344" s="149" t="s">
        <v>1268</v>
      </c>
      <c r="K344" s="146" t="s">
        <v>1273</v>
      </c>
      <c r="BUR344" s="124"/>
      <c r="BUS344" s="124"/>
      <c r="BUT344" s="124"/>
      <c r="BUU344" s="124"/>
      <c r="BUV344" s="124"/>
      <c r="BUW344" s="124"/>
      <c r="BUX344" s="124"/>
      <c r="BUY344" s="124"/>
      <c r="BUZ344" s="124"/>
      <c r="BVA344" s="124"/>
      <c r="BVB344" s="124"/>
      <c r="BVC344" s="124"/>
      <c r="BVD344" s="124"/>
      <c r="BVE344" s="124"/>
      <c r="BVF344" s="124"/>
    </row>
    <row r="345" spans="1:11 1916:1930" s="123" customFormat="1" x14ac:dyDescent="0.2">
      <c r="A345" s="150" t="s">
        <v>1484</v>
      </c>
      <c r="B345" s="150" t="s">
        <v>1481</v>
      </c>
      <c r="C345" s="151">
        <v>14.89</v>
      </c>
      <c r="D345" s="152">
        <v>4.9176299999999999</v>
      </c>
      <c r="E345" s="152">
        <v>4.9176299999999999</v>
      </c>
      <c r="F345" s="151">
        <v>1</v>
      </c>
      <c r="G345" s="152">
        <f t="shared" si="10"/>
        <v>4.9176299999999999</v>
      </c>
      <c r="H345" s="151">
        <v>1.75</v>
      </c>
      <c r="I345" s="152">
        <f t="shared" si="11"/>
        <v>8.6058500000000002</v>
      </c>
      <c r="J345" s="153" t="s">
        <v>1268</v>
      </c>
      <c r="K345" s="150" t="s">
        <v>1273</v>
      </c>
      <c r="BUR345" s="124"/>
      <c r="BUS345" s="124"/>
      <c r="BUT345" s="124"/>
      <c r="BUU345" s="124"/>
      <c r="BUV345" s="124"/>
      <c r="BUW345" s="124"/>
      <c r="BUX345" s="124"/>
      <c r="BUY345" s="124"/>
      <c r="BUZ345" s="124"/>
      <c r="BVA345" s="124"/>
      <c r="BVB345" s="124"/>
      <c r="BVC345" s="124"/>
      <c r="BVD345" s="124"/>
      <c r="BVE345" s="124"/>
      <c r="BVF345" s="124"/>
    </row>
    <row r="346" spans="1:11 1916:1930" s="123" customFormat="1" x14ac:dyDescent="0.2">
      <c r="A346" s="142" t="s">
        <v>600</v>
      </c>
      <c r="B346" s="142" t="s">
        <v>1339</v>
      </c>
      <c r="C346" s="143">
        <v>1.75</v>
      </c>
      <c r="D346" s="144">
        <v>0.80586000000000002</v>
      </c>
      <c r="E346" s="144">
        <v>0.80586000000000002</v>
      </c>
      <c r="F346" s="143">
        <v>1</v>
      </c>
      <c r="G346" s="144">
        <f t="shared" si="10"/>
        <v>0.80586000000000002</v>
      </c>
      <c r="H346" s="143">
        <v>1.75</v>
      </c>
      <c r="I346" s="144">
        <f t="shared" si="11"/>
        <v>1.4102600000000001</v>
      </c>
      <c r="J346" s="145" t="s">
        <v>1268</v>
      </c>
      <c r="K346" s="142" t="s">
        <v>1273</v>
      </c>
      <c r="BUR346" s="124"/>
      <c r="BUS346" s="124"/>
      <c r="BUT346" s="124"/>
      <c r="BUU346" s="124"/>
      <c r="BUV346" s="124"/>
      <c r="BUW346" s="124"/>
      <c r="BUX346" s="124"/>
      <c r="BUY346" s="124"/>
      <c r="BUZ346" s="124"/>
      <c r="BVA346" s="124"/>
      <c r="BVB346" s="124"/>
      <c r="BVC346" s="124"/>
      <c r="BVD346" s="124"/>
      <c r="BVE346" s="124"/>
      <c r="BVF346" s="124"/>
    </row>
    <row r="347" spans="1:11 1916:1930" s="123" customFormat="1" x14ac:dyDescent="0.2">
      <c r="A347" s="146" t="s">
        <v>601</v>
      </c>
      <c r="B347" s="146" t="s">
        <v>1339</v>
      </c>
      <c r="C347" s="147">
        <v>2.36</v>
      </c>
      <c r="D347" s="148">
        <v>0.89105000000000001</v>
      </c>
      <c r="E347" s="148">
        <v>0.89105000000000001</v>
      </c>
      <c r="F347" s="147">
        <v>1</v>
      </c>
      <c r="G347" s="148">
        <f t="shared" si="10"/>
        <v>0.89105000000000001</v>
      </c>
      <c r="H347" s="147">
        <v>1.75</v>
      </c>
      <c r="I347" s="148">
        <f t="shared" si="11"/>
        <v>1.5593399999999999</v>
      </c>
      <c r="J347" s="149" t="s">
        <v>1268</v>
      </c>
      <c r="K347" s="146" t="s">
        <v>1273</v>
      </c>
      <c r="BUR347" s="124"/>
      <c r="BUS347" s="124"/>
      <c r="BUT347" s="124"/>
      <c r="BUU347" s="124"/>
      <c r="BUV347" s="124"/>
      <c r="BUW347" s="124"/>
      <c r="BUX347" s="124"/>
      <c r="BUY347" s="124"/>
      <c r="BUZ347" s="124"/>
      <c r="BVA347" s="124"/>
      <c r="BVB347" s="124"/>
      <c r="BVC347" s="124"/>
      <c r="BVD347" s="124"/>
      <c r="BVE347" s="124"/>
      <c r="BVF347" s="124"/>
    </row>
    <row r="348" spans="1:11 1916:1930" s="123" customFormat="1" x14ac:dyDescent="0.2">
      <c r="A348" s="146" t="s">
        <v>602</v>
      </c>
      <c r="B348" s="146" t="s">
        <v>1339</v>
      </c>
      <c r="C348" s="147">
        <v>4.12</v>
      </c>
      <c r="D348" s="148">
        <v>1.1864699999999999</v>
      </c>
      <c r="E348" s="148">
        <v>1.1864699999999999</v>
      </c>
      <c r="F348" s="147">
        <v>1</v>
      </c>
      <c r="G348" s="148">
        <f t="shared" si="10"/>
        <v>1.1864699999999999</v>
      </c>
      <c r="H348" s="147">
        <v>1.75</v>
      </c>
      <c r="I348" s="148">
        <f t="shared" si="11"/>
        <v>2.0763199999999999</v>
      </c>
      <c r="J348" s="149" t="s">
        <v>1268</v>
      </c>
      <c r="K348" s="146" t="s">
        <v>1273</v>
      </c>
      <c r="BUR348" s="124"/>
      <c r="BUS348" s="124"/>
      <c r="BUT348" s="124"/>
      <c r="BUU348" s="124"/>
      <c r="BUV348" s="124"/>
      <c r="BUW348" s="124"/>
      <c r="BUX348" s="124"/>
      <c r="BUY348" s="124"/>
      <c r="BUZ348" s="124"/>
      <c r="BVA348" s="124"/>
      <c r="BVB348" s="124"/>
      <c r="BVC348" s="124"/>
      <c r="BVD348" s="124"/>
      <c r="BVE348" s="124"/>
      <c r="BVF348" s="124"/>
    </row>
    <row r="349" spans="1:11 1916:1930" s="123" customFormat="1" x14ac:dyDescent="0.2">
      <c r="A349" s="150" t="s">
        <v>603</v>
      </c>
      <c r="B349" s="150" t="s">
        <v>1339</v>
      </c>
      <c r="C349" s="151">
        <v>7.04</v>
      </c>
      <c r="D349" s="152">
        <v>2.10745</v>
      </c>
      <c r="E349" s="152">
        <v>2.10745</v>
      </c>
      <c r="F349" s="151">
        <v>1</v>
      </c>
      <c r="G349" s="152">
        <f t="shared" si="10"/>
        <v>2.10745</v>
      </c>
      <c r="H349" s="151">
        <v>1.75</v>
      </c>
      <c r="I349" s="152">
        <f t="shared" si="11"/>
        <v>3.68804</v>
      </c>
      <c r="J349" s="153" t="s">
        <v>1268</v>
      </c>
      <c r="K349" s="150" t="s">
        <v>1273</v>
      </c>
      <c r="BUR349" s="124"/>
      <c r="BUS349" s="124"/>
      <c r="BUT349" s="124"/>
      <c r="BUU349" s="124"/>
      <c r="BUV349" s="124"/>
      <c r="BUW349" s="124"/>
      <c r="BUX349" s="124"/>
      <c r="BUY349" s="124"/>
      <c r="BUZ349" s="124"/>
      <c r="BVA349" s="124"/>
      <c r="BVB349" s="124"/>
      <c r="BVC349" s="124"/>
      <c r="BVD349" s="124"/>
      <c r="BVE349" s="124"/>
      <c r="BVF349" s="124"/>
    </row>
    <row r="350" spans="1:11 1916:1930" s="123" customFormat="1" x14ac:dyDescent="0.2">
      <c r="A350" s="142" t="s">
        <v>604</v>
      </c>
      <c r="B350" s="142" t="s">
        <v>1485</v>
      </c>
      <c r="C350" s="143">
        <v>1.74</v>
      </c>
      <c r="D350" s="144">
        <v>0.88536000000000004</v>
      </c>
      <c r="E350" s="144">
        <v>0.88536000000000004</v>
      </c>
      <c r="F350" s="143">
        <v>1</v>
      </c>
      <c r="G350" s="144">
        <f t="shared" si="10"/>
        <v>0.88536000000000004</v>
      </c>
      <c r="H350" s="143">
        <v>1.75</v>
      </c>
      <c r="I350" s="144">
        <f t="shared" si="11"/>
        <v>1.54938</v>
      </c>
      <c r="J350" s="145" t="s">
        <v>1268</v>
      </c>
      <c r="K350" s="142" t="s">
        <v>1273</v>
      </c>
      <c r="BUR350" s="124"/>
      <c r="BUS350" s="124"/>
      <c r="BUT350" s="124"/>
      <c r="BUU350" s="124"/>
      <c r="BUV350" s="124"/>
      <c r="BUW350" s="124"/>
      <c r="BUX350" s="124"/>
      <c r="BUY350" s="124"/>
      <c r="BUZ350" s="124"/>
      <c r="BVA350" s="124"/>
      <c r="BVB350" s="124"/>
      <c r="BVC350" s="124"/>
      <c r="BVD350" s="124"/>
      <c r="BVE350" s="124"/>
      <c r="BVF350" s="124"/>
    </row>
    <row r="351" spans="1:11 1916:1930" s="123" customFormat="1" x14ac:dyDescent="0.2">
      <c r="A351" s="146" t="s">
        <v>605</v>
      </c>
      <c r="B351" s="146" t="s">
        <v>1485</v>
      </c>
      <c r="C351" s="147">
        <v>2.2599999999999998</v>
      </c>
      <c r="D351" s="148">
        <v>1.0244</v>
      </c>
      <c r="E351" s="148">
        <v>1.0244</v>
      </c>
      <c r="F351" s="147">
        <v>1</v>
      </c>
      <c r="G351" s="148">
        <f t="shared" si="10"/>
        <v>1.0244</v>
      </c>
      <c r="H351" s="147">
        <v>1.75</v>
      </c>
      <c r="I351" s="148">
        <f t="shared" si="11"/>
        <v>1.7927</v>
      </c>
      <c r="J351" s="149" t="s">
        <v>1268</v>
      </c>
      <c r="K351" s="146" t="s">
        <v>1273</v>
      </c>
      <c r="BUR351" s="124"/>
      <c r="BUS351" s="124"/>
      <c r="BUT351" s="124"/>
      <c r="BUU351" s="124"/>
      <c r="BUV351" s="124"/>
      <c r="BUW351" s="124"/>
      <c r="BUX351" s="124"/>
      <c r="BUY351" s="124"/>
      <c r="BUZ351" s="124"/>
      <c r="BVA351" s="124"/>
      <c r="BVB351" s="124"/>
      <c r="BVC351" s="124"/>
      <c r="BVD351" s="124"/>
      <c r="BVE351" s="124"/>
      <c r="BVF351" s="124"/>
    </row>
    <row r="352" spans="1:11 1916:1930" s="123" customFormat="1" x14ac:dyDescent="0.2">
      <c r="A352" s="146" t="s">
        <v>606</v>
      </c>
      <c r="B352" s="146" t="s">
        <v>1485</v>
      </c>
      <c r="C352" s="147">
        <v>3.84</v>
      </c>
      <c r="D352" s="148">
        <v>1.33799</v>
      </c>
      <c r="E352" s="148">
        <v>1.33799</v>
      </c>
      <c r="F352" s="147">
        <v>1</v>
      </c>
      <c r="G352" s="148">
        <f t="shared" si="10"/>
        <v>1.33799</v>
      </c>
      <c r="H352" s="147">
        <v>1.75</v>
      </c>
      <c r="I352" s="148">
        <f t="shared" si="11"/>
        <v>2.3414799999999998</v>
      </c>
      <c r="J352" s="149" t="s">
        <v>1268</v>
      </c>
      <c r="K352" s="146" t="s">
        <v>1273</v>
      </c>
      <c r="BUR352" s="124"/>
      <c r="BUS352" s="124"/>
      <c r="BUT352" s="124"/>
      <c r="BUU352" s="124"/>
      <c r="BUV352" s="124"/>
      <c r="BUW352" s="124"/>
      <c r="BUX352" s="124"/>
      <c r="BUY352" s="124"/>
      <c r="BUZ352" s="124"/>
      <c r="BVA352" s="124"/>
      <c r="BVB352" s="124"/>
      <c r="BVC352" s="124"/>
      <c r="BVD352" s="124"/>
      <c r="BVE352" s="124"/>
      <c r="BVF352" s="124"/>
    </row>
    <row r="353" spans="1:11 1916:1930" s="123" customFormat="1" x14ac:dyDescent="0.2">
      <c r="A353" s="150" t="s">
        <v>607</v>
      </c>
      <c r="B353" s="150" t="s">
        <v>1485</v>
      </c>
      <c r="C353" s="151">
        <v>9.33</v>
      </c>
      <c r="D353" s="152">
        <v>2.4819100000000001</v>
      </c>
      <c r="E353" s="152">
        <v>2.4819100000000001</v>
      </c>
      <c r="F353" s="151">
        <v>1</v>
      </c>
      <c r="G353" s="152">
        <f t="shared" si="10"/>
        <v>2.4819100000000001</v>
      </c>
      <c r="H353" s="151">
        <v>1.75</v>
      </c>
      <c r="I353" s="152">
        <f t="shared" si="11"/>
        <v>4.3433400000000004</v>
      </c>
      <c r="J353" s="153" t="s">
        <v>1268</v>
      </c>
      <c r="K353" s="150" t="s">
        <v>1273</v>
      </c>
      <c r="BUR353" s="124"/>
      <c r="BUS353" s="124"/>
      <c r="BUT353" s="124"/>
      <c r="BUU353" s="124"/>
      <c r="BUV353" s="124"/>
      <c r="BUW353" s="124"/>
      <c r="BUX353" s="124"/>
      <c r="BUY353" s="124"/>
      <c r="BUZ353" s="124"/>
      <c r="BVA353" s="124"/>
      <c r="BVB353" s="124"/>
      <c r="BVC353" s="124"/>
      <c r="BVD353" s="124"/>
      <c r="BVE353" s="124"/>
      <c r="BVF353" s="124"/>
    </row>
    <row r="354" spans="1:11 1916:1930" s="123" customFormat="1" x14ac:dyDescent="0.2">
      <c r="A354" s="142" t="s">
        <v>608</v>
      </c>
      <c r="B354" s="142" t="s">
        <v>1486</v>
      </c>
      <c r="C354" s="143">
        <v>1.93</v>
      </c>
      <c r="D354" s="144">
        <v>0.93371000000000004</v>
      </c>
      <c r="E354" s="144">
        <v>0.93371000000000004</v>
      </c>
      <c r="F354" s="143">
        <v>1</v>
      </c>
      <c r="G354" s="144">
        <f t="shared" si="10"/>
        <v>0.93371000000000004</v>
      </c>
      <c r="H354" s="143">
        <v>1.75</v>
      </c>
      <c r="I354" s="144">
        <f t="shared" si="11"/>
        <v>1.6339900000000001</v>
      </c>
      <c r="J354" s="145" t="s">
        <v>1268</v>
      </c>
      <c r="K354" s="142" t="s">
        <v>1273</v>
      </c>
      <c r="BUR354" s="124"/>
      <c r="BUS354" s="124"/>
      <c r="BUT354" s="124"/>
      <c r="BUU354" s="124"/>
      <c r="BUV354" s="124"/>
      <c r="BUW354" s="124"/>
      <c r="BUX354" s="124"/>
      <c r="BUY354" s="124"/>
      <c r="BUZ354" s="124"/>
      <c r="BVA354" s="124"/>
      <c r="BVB354" s="124"/>
      <c r="BVC354" s="124"/>
      <c r="BVD354" s="124"/>
      <c r="BVE354" s="124"/>
      <c r="BVF354" s="124"/>
    </row>
    <row r="355" spans="1:11 1916:1930" s="123" customFormat="1" x14ac:dyDescent="0.2">
      <c r="A355" s="146" t="s">
        <v>609</v>
      </c>
      <c r="B355" s="146" t="s">
        <v>1486</v>
      </c>
      <c r="C355" s="147">
        <v>3.11</v>
      </c>
      <c r="D355" s="148">
        <v>1.1440900000000001</v>
      </c>
      <c r="E355" s="148">
        <v>1.1440900000000001</v>
      </c>
      <c r="F355" s="147">
        <v>1</v>
      </c>
      <c r="G355" s="148">
        <f t="shared" si="10"/>
        <v>1.1440900000000001</v>
      </c>
      <c r="H355" s="147">
        <v>1.75</v>
      </c>
      <c r="I355" s="148">
        <f t="shared" si="11"/>
        <v>2.0021599999999999</v>
      </c>
      <c r="J355" s="149" t="s">
        <v>1268</v>
      </c>
      <c r="K355" s="146" t="s">
        <v>1273</v>
      </c>
      <c r="BUR355" s="124"/>
      <c r="BUS355" s="124"/>
      <c r="BUT355" s="124"/>
      <c r="BUU355" s="124"/>
      <c r="BUV355" s="124"/>
      <c r="BUW355" s="124"/>
      <c r="BUX355" s="124"/>
      <c r="BUY355" s="124"/>
      <c r="BUZ355" s="124"/>
      <c r="BVA355" s="124"/>
      <c r="BVB355" s="124"/>
      <c r="BVC355" s="124"/>
      <c r="BVD355" s="124"/>
      <c r="BVE355" s="124"/>
      <c r="BVF355" s="124"/>
    </row>
    <row r="356" spans="1:11 1916:1930" s="123" customFormat="1" x14ac:dyDescent="0.2">
      <c r="A356" s="146" t="s">
        <v>610</v>
      </c>
      <c r="B356" s="146" t="s">
        <v>1486</v>
      </c>
      <c r="C356" s="147">
        <v>5.94</v>
      </c>
      <c r="D356" s="148">
        <v>1.6254500000000001</v>
      </c>
      <c r="E356" s="148">
        <v>1.6254500000000001</v>
      </c>
      <c r="F356" s="147">
        <v>1</v>
      </c>
      <c r="G356" s="148">
        <f t="shared" si="10"/>
        <v>1.6254500000000001</v>
      </c>
      <c r="H356" s="147">
        <v>1.75</v>
      </c>
      <c r="I356" s="148">
        <f t="shared" si="11"/>
        <v>2.8445399999999998</v>
      </c>
      <c r="J356" s="149" t="s">
        <v>1268</v>
      </c>
      <c r="K356" s="146" t="s">
        <v>1273</v>
      </c>
      <c r="BUR356" s="124"/>
      <c r="BUS356" s="124"/>
      <c r="BUT356" s="124"/>
      <c r="BUU356" s="124"/>
      <c r="BUV356" s="124"/>
      <c r="BUW356" s="124"/>
      <c r="BUX356" s="124"/>
      <c r="BUY356" s="124"/>
      <c r="BUZ356" s="124"/>
      <c r="BVA356" s="124"/>
      <c r="BVB356" s="124"/>
      <c r="BVC356" s="124"/>
      <c r="BVD356" s="124"/>
      <c r="BVE356" s="124"/>
      <c r="BVF356" s="124"/>
    </row>
    <row r="357" spans="1:11 1916:1930" s="123" customFormat="1" x14ac:dyDescent="0.2">
      <c r="A357" s="150" t="s">
        <v>611</v>
      </c>
      <c r="B357" s="150" t="s">
        <v>1486</v>
      </c>
      <c r="C357" s="151">
        <v>11.78</v>
      </c>
      <c r="D357" s="152">
        <v>3.0175800000000002</v>
      </c>
      <c r="E357" s="152">
        <v>3.0175800000000002</v>
      </c>
      <c r="F357" s="151">
        <v>1</v>
      </c>
      <c r="G357" s="152">
        <f t="shared" si="10"/>
        <v>3.0175800000000002</v>
      </c>
      <c r="H357" s="151">
        <v>1.75</v>
      </c>
      <c r="I357" s="152">
        <f t="shared" si="11"/>
        <v>5.2807700000000004</v>
      </c>
      <c r="J357" s="153" t="s">
        <v>1268</v>
      </c>
      <c r="K357" s="150" t="s">
        <v>1273</v>
      </c>
      <c r="BUR357" s="124"/>
      <c r="BUS357" s="124"/>
      <c r="BUT357" s="124"/>
      <c r="BUU357" s="124"/>
      <c r="BUV357" s="124"/>
      <c r="BUW357" s="124"/>
      <c r="BUX357" s="124"/>
      <c r="BUY357" s="124"/>
      <c r="BUZ357" s="124"/>
      <c r="BVA357" s="124"/>
      <c r="BVB357" s="124"/>
      <c r="BVC357" s="124"/>
      <c r="BVD357" s="124"/>
      <c r="BVE357" s="124"/>
      <c r="BVF357" s="124"/>
    </row>
    <row r="358" spans="1:11 1916:1930" s="123" customFormat="1" x14ac:dyDescent="0.2">
      <c r="A358" s="142" t="s">
        <v>612</v>
      </c>
      <c r="B358" s="142" t="s">
        <v>1340</v>
      </c>
      <c r="C358" s="143">
        <v>5.29</v>
      </c>
      <c r="D358" s="144">
        <v>0.83674999999999999</v>
      </c>
      <c r="E358" s="144">
        <v>0.83674999999999999</v>
      </c>
      <c r="F358" s="143">
        <v>1</v>
      </c>
      <c r="G358" s="144">
        <f t="shared" si="10"/>
        <v>0.83674999999999999</v>
      </c>
      <c r="H358" s="143">
        <v>1.75</v>
      </c>
      <c r="I358" s="144">
        <f t="shared" si="11"/>
        <v>1.46431</v>
      </c>
      <c r="J358" s="145" t="s">
        <v>1268</v>
      </c>
      <c r="K358" s="142" t="s">
        <v>1273</v>
      </c>
      <c r="BUR358" s="124"/>
      <c r="BUS358" s="124"/>
      <c r="BUT358" s="124"/>
      <c r="BUU358" s="124"/>
      <c r="BUV358" s="124"/>
      <c r="BUW358" s="124"/>
      <c r="BUX358" s="124"/>
      <c r="BUY358" s="124"/>
      <c r="BUZ358" s="124"/>
      <c r="BVA358" s="124"/>
      <c r="BVB358" s="124"/>
      <c r="BVC358" s="124"/>
      <c r="BVD358" s="124"/>
      <c r="BVE358" s="124"/>
      <c r="BVF358" s="124"/>
    </row>
    <row r="359" spans="1:11 1916:1930" s="123" customFormat="1" x14ac:dyDescent="0.2">
      <c r="A359" s="146" t="s">
        <v>613</v>
      </c>
      <c r="B359" s="146" t="s">
        <v>1340</v>
      </c>
      <c r="C359" s="147">
        <v>5.15</v>
      </c>
      <c r="D359" s="148">
        <v>1.1146100000000001</v>
      </c>
      <c r="E359" s="148">
        <v>1.1146100000000001</v>
      </c>
      <c r="F359" s="147">
        <v>1</v>
      </c>
      <c r="G359" s="148">
        <f t="shared" si="10"/>
        <v>1.1146100000000001</v>
      </c>
      <c r="H359" s="147">
        <v>1.75</v>
      </c>
      <c r="I359" s="148">
        <f t="shared" si="11"/>
        <v>1.9505699999999999</v>
      </c>
      <c r="J359" s="149" t="s">
        <v>1268</v>
      </c>
      <c r="K359" s="146" t="s">
        <v>1273</v>
      </c>
      <c r="BUR359" s="124"/>
      <c r="BUS359" s="124"/>
      <c r="BUT359" s="124"/>
      <c r="BUU359" s="124"/>
      <c r="BUV359" s="124"/>
      <c r="BUW359" s="124"/>
      <c r="BUX359" s="124"/>
      <c r="BUY359" s="124"/>
      <c r="BUZ359" s="124"/>
      <c r="BVA359" s="124"/>
      <c r="BVB359" s="124"/>
      <c r="BVC359" s="124"/>
      <c r="BVD359" s="124"/>
      <c r="BVE359" s="124"/>
      <c r="BVF359" s="124"/>
    </row>
    <row r="360" spans="1:11 1916:1930" s="123" customFormat="1" x14ac:dyDescent="0.2">
      <c r="A360" s="146" t="s">
        <v>614</v>
      </c>
      <c r="B360" s="146" t="s">
        <v>1340</v>
      </c>
      <c r="C360" s="147">
        <v>8.32</v>
      </c>
      <c r="D360" s="148">
        <v>1.61151</v>
      </c>
      <c r="E360" s="148">
        <v>1.61151</v>
      </c>
      <c r="F360" s="147">
        <v>1</v>
      </c>
      <c r="G360" s="148">
        <f t="shared" si="10"/>
        <v>1.61151</v>
      </c>
      <c r="H360" s="147">
        <v>1.75</v>
      </c>
      <c r="I360" s="148">
        <f t="shared" si="11"/>
        <v>2.8201399999999999</v>
      </c>
      <c r="J360" s="149" t="s">
        <v>1268</v>
      </c>
      <c r="K360" s="146" t="s">
        <v>1273</v>
      </c>
      <c r="BUR360" s="124"/>
      <c r="BUS360" s="124"/>
      <c r="BUT360" s="124"/>
      <c r="BUU360" s="124"/>
      <c r="BUV360" s="124"/>
      <c r="BUW360" s="124"/>
      <c r="BUX360" s="124"/>
      <c r="BUY360" s="124"/>
      <c r="BUZ360" s="124"/>
      <c r="BVA360" s="124"/>
      <c r="BVB360" s="124"/>
      <c r="BVC360" s="124"/>
      <c r="BVD360" s="124"/>
      <c r="BVE360" s="124"/>
      <c r="BVF360" s="124"/>
    </row>
    <row r="361" spans="1:11 1916:1930" s="123" customFormat="1" x14ac:dyDescent="0.2">
      <c r="A361" s="150" t="s">
        <v>615</v>
      </c>
      <c r="B361" s="150" t="s">
        <v>1340</v>
      </c>
      <c r="C361" s="151">
        <v>11.82</v>
      </c>
      <c r="D361" s="152">
        <v>2.6274799999999998</v>
      </c>
      <c r="E361" s="152">
        <v>2.6274799999999998</v>
      </c>
      <c r="F361" s="151">
        <v>1</v>
      </c>
      <c r="G361" s="152">
        <f t="shared" si="10"/>
        <v>2.6274799999999998</v>
      </c>
      <c r="H361" s="151">
        <v>1.75</v>
      </c>
      <c r="I361" s="152">
        <f t="shared" si="11"/>
        <v>4.59809</v>
      </c>
      <c r="J361" s="153" t="s">
        <v>1268</v>
      </c>
      <c r="K361" s="150" t="s">
        <v>1273</v>
      </c>
      <c r="BUR361" s="124"/>
      <c r="BUS361" s="124"/>
      <c r="BUT361" s="124"/>
      <c r="BUU361" s="124"/>
      <c r="BUV361" s="124"/>
      <c r="BUW361" s="124"/>
      <c r="BUX361" s="124"/>
      <c r="BUY361" s="124"/>
      <c r="BUZ361" s="124"/>
      <c r="BVA361" s="124"/>
      <c r="BVB361" s="124"/>
      <c r="BVC361" s="124"/>
      <c r="BVD361" s="124"/>
      <c r="BVE361" s="124"/>
      <c r="BVF361" s="124"/>
    </row>
    <row r="362" spans="1:11 1916:1930" s="123" customFormat="1" x14ac:dyDescent="0.2">
      <c r="A362" s="142" t="s">
        <v>616</v>
      </c>
      <c r="B362" s="142" t="s">
        <v>1341</v>
      </c>
      <c r="C362" s="143">
        <v>2.36</v>
      </c>
      <c r="D362" s="144">
        <v>0.51110999999999995</v>
      </c>
      <c r="E362" s="144">
        <v>0.51110999999999995</v>
      </c>
      <c r="F362" s="143">
        <v>1</v>
      </c>
      <c r="G362" s="144">
        <f t="shared" si="10"/>
        <v>0.51110999999999995</v>
      </c>
      <c r="H362" s="143">
        <v>1.75</v>
      </c>
      <c r="I362" s="144">
        <f t="shared" si="11"/>
        <v>0.89444000000000001</v>
      </c>
      <c r="J362" s="145" t="s">
        <v>1268</v>
      </c>
      <c r="K362" s="142" t="s">
        <v>1273</v>
      </c>
      <c r="BUR362" s="124"/>
      <c r="BUS362" s="124"/>
      <c r="BUT362" s="124"/>
      <c r="BUU362" s="124"/>
      <c r="BUV362" s="124"/>
      <c r="BUW362" s="124"/>
      <c r="BUX362" s="124"/>
      <c r="BUY362" s="124"/>
      <c r="BUZ362" s="124"/>
      <c r="BVA362" s="124"/>
      <c r="BVB362" s="124"/>
      <c r="BVC362" s="124"/>
      <c r="BVD362" s="124"/>
      <c r="BVE362" s="124"/>
      <c r="BVF362" s="124"/>
    </row>
    <row r="363" spans="1:11 1916:1930" s="123" customFormat="1" x14ac:dyDescent="0.2">
      <c r="A363" s="146" t="s">
        <v>617</v>
      </c>
      <c r="B363" s="146" t="s">
        <v>1341</v>
      </c>
      <c r="C363" s="147">
        <v>3.24</v>
      </c>
      <c r="D363" s="148">
        <v>0.65461000000000003</v>
      </c>
      <c r="E363" s="148">
        <v>0.65461000000000003</v>
      </c>
      <c r="F363" s="147">
        <v>1</v>
      </c>
      <c r="G363" s="148">
        <f t="shared" si="10"/>
        <v>0.65461000000000003</v>
      </c>
      <c r="H363" s="147">
        <v>1.75</v>
      </c>
      <c r="I363" s="148">
        <f t="shared" si="11"/>
        <v>1.14557</v>
      </c>
      <c r="J363" s="149" t="s">
        <v>1268</v>
      </c>
      <c r="K363" s="146" t="s">
        <v>1273</v>
      </c>
      <c r="BUR363" s="124"/>
      <c r="BUS363" s="124"/>
      <c r="BUT363" s="124"/>
      <c r="BUU363" s="124"/>
      <c r="BUV363" s="124"/>
      <c r="BUW363" s="124"/>
      <c r="BUX363" s="124"/>
      <c r="BUY363" s="124"/>
      <c r="BUZ363" s="124"/>
      <c r="BVA363" s="124"/>
      <c r="BVB363" s="124"/>
      <c r="BVC363" s="124"/>
      <c r="BVD363" s="124"/>
      <c r="BVE363" s="124"/>
      <c r="BVF363" s="124"/>
    </row>
    <row r="364" spans="1:11 1916:1930" s="123" customFormat="1" x14ac:dyDescent="0.2">
      <c r="A364" s="146" t="s">
        <v>618</v>
      </c>
      <c r="B364" s="146" t="s">
        <v>1341</v>
      </c>
      <c r="C364" s="147">
        <v>4.96</v>
      </c>
      <c r="D364" s="148">
        <v>0.95094000000000001</v>
      </c>
      <c r="E364" s="148">
        <v>0.95094000000000001</v>
      </c>
      <c r="F364" s="147">
        <v>1</v>
      </c>
      <c r="G364" s="148">
        <f t="shared" si="10"/>
        <v>0.95094000000000001</v>
      </c>
      <c r="H364" s="147">
        <v>1.75</v>
      </c>
      <c r="I364" s="148">
        <f t="shared" si="11"/>
        <v>1.66415</v>
      </c>
      <c r="J364" s="149" t="s">
        <v>1268</v>
      </c>
      <c r="K364" s="146" t="s">
        <v>1273</v>
      </c>
      <c r="BUR364" s="124"/>
      <c r="BUS364" s="124"/>
      <c r="BUT364" s="124"/>
      <c r="BUU364" s="124"/>
      <c r="BUV364" s="124"/>
      <c r="BUW364" s="124"/>
      <c r="BUX364" s="124"/>
      <c r="BUY364" s="124"/>
      <c r="BUZ364" s="124"/>
      <c r="BVA364" s="124"/>
      <c r="BVB364" s="124"/>
      <c r="BVC364" s="124"/>
      <c r="BVD364" s="124"/>
      <c r="BVE364" s="124"/>
      <c r="BVF364" s="124"/>
    </row>
    <row r="365" spans="1:11 1916:1930" s="123" customFormat="1" x14ac:dyDescent="0.2">
      <c r="A365" s="150" t="s">
        <v>294</v>
      </c>
      <c r="B365" s="150" t="s">
        <v>1341</v>
      </c>
      <c r="C365" s="151">
        <v>8.91</v>
      </c>
      <c r="D365" s="152">
        <v>1.75261</v>
      </c>
      <c r="E365" s="152">
        <v>1.75261</v>
      </c>
      <c r="F365" s="151">
        <v>1</v>
      </c>
      <c r="G365" s="152">
        <f t="shared" si="10"/>
        <v>1.75261</v>
      </c>
      <c r="H365" s="151">
        <v>1.75</v>
      </c>
      <c r="I365" s="152">
        <f t="shared" si="11"/>
        <v>3.0670700000000002</v>
      </c>
      <c r="J365" s="153" t="s">
        <v>1268</v>
      </c>
      <c r="K365" s="150" t="s">
        <v>1273</v>
      </c>
      <c r="BUR365" s="124"/>
      <c r="BUS365" s="124"/>
      <c r="BUT365" s="124"/>
      <c r="BUU365" s="124"/>
      <c r="BUV365" s="124"/>
      <c r="BUW365" s="124"/>
      <c r="BUX365" s="124"/>
      <c r="BUY365" s="124"/>
      <c r="BUZ365" s="124"/>
      <c r="BVA365" s="124"/>
      <c r="BVB365" s="124"/>
      <c r="BVC365" s="124"/>
      <c r="BVD365" s="124"/>
      <c r="BVE365" s="124"/>
      <c r="BVF365" s="124"/>
    </row>
    <row r="366" spans="1:11 1916:1930" s="123" customFormat="1" x14ac:dyDescent="0.2">
      <c r="A366" s="142" t="s">
        <v>619</v>
      </c>
      <c r="B366" s="142" t="s">
        <v>1487</v>
      </c>
      <c r="C366" s="143">
        <v>1.25</v>
      </c>
      <c r="D366" s="144">
        <v>0.46510000000000001</v>
      </c>
      <c r="E366" s="144">
        <v>0.46510000000000001</v>
      </c>
      <c r="F366" s="143">
        <v>1</v>
      </c>
      <c r="G366" s="144">
        <f t="shared" si="10"/>
        <v>0.46510000000000001</v>
      </c>
      <c r="H366" s="143">
        <v>1.75</v>
      </c>
      <c r="I366" s="144">
        <f t="shared" si="11"/>
        <v>0.81393000000000004</v>
      </c>
      <c r="J366" s="145" t="s">
        <v>1268</v>
      </c>
      <c r="K366" s="142" t="s">
        <v>1273</v>
      </c>
      <c r="BUR366" s="124"/>
      <c r="BUS366" s="124"/>
      <c r="BUT366" s="124"/>
      <c r="BUU366" s="124"/>
      <c r="BUV366" s="124"/>
      <c r="BUW366" s="124"/>
      <c r="BUX366" s="124"/>
      <c r="BUY366" s="124"/>
      <c r="BUZ366" s="124"/>
      <c r="BVA366" s="124"/>
      <c r="BVB366" s="124"/>
      <c r="BVC366" s="124"/>
      <c r="BVD366" s="124"/>
      <c r="BVE366" s="124"/>
      <c r="BVF366" s="124"/>
    </row>
    <row r="367" spans="1:11 1916:1930" s="123" customFormat="1" x14ac:dyDescent="0.2">
      <c r="A367" s="146" t="s">
        <v>620</v>
      </c>
      <c r="B367" s="146" t="s">
        <v>1487</v>
      </c>
      <c r="C367" s="147">
        <v>2</v>
      </c>
      <c r="D367" s="148">
        <v>0.53032000000000001</v>
      </c>
      <c r="E367" s="148">
        <v>0.53032000000000001</v>
      </c>
      <c r="F367" s="147">
        <v>1</v>
      </c>
      <c r="G367" s="148">
        <f t="shared" si="10"/>
        <v>0.53032000000000001</v>
      </c>
      <c r="H367" s="147">
        <v>1.75</v>
      </c>
      <c r="I367" s="148">
        <f t="shared" si="11"/>
        <v>0.92806</v>
      </c>
      <c r="J367" s="149" t="s">
        <v>1268</v>
      </c>
      <c r="K367" s="146" t="s">
        <v>1273</v>
      </c>
      <c r="BUR367" s="124"/>
      <c r="BUS367" s="124"/>
      <c r="BUT367" s="124"/>
      <c r="BUU367" s="124"/>
      <c r="BUV367" s="124"/>
      <c r="BUW367" s="124"/>
      <c r="BUX367" s="124"/>
      <c r="BUY367" s="124"/>
      <c r="BUZ367" s="124"/>
      <c r="BVA367" s="124"/>
      <c r="BVB367" s="124"/>
      <c r="BVC367" s="124"/>
      <c r="BVD367" s="124"/>
      <c r="BVE367" s="124"/>
      <c r="BVF367" s="124"/>
    </row>
    <row r="368" spans="1:11 1916:1930" s="123" customFormat="1" x14ac:dyDescent="0.2">
      <c r="A368" s="146" t="s">
        <v>621</v>
      </c>
      <c r="B368" s="146" t="s">
        <v>1487</v>
      </c>
      <c r="C368" s="147">
        <v>2.61</v>
      </c>
      <c r="D368" s="148">
        <v>1.04871</v>
      </c>
      <c r="E368" s="148">
        <v>1.04871</v>
      </c>
      <c r="F368" s="147">
        <v>1</v>
      </c>
      <c r="G368" s="148">
        <f t="shared" si="10"/>
        <v>1.04871</v>
      </c>
      <c r="H368" s="147">
        <v>1.75</v>
      </c>
      <c r="I368" s="148">
        <f t="shared" si="11"/>
        <v>1.83524</v>
      </c>
      <c r="J368" s="149" t="s">
        <v>1268</v>
      </c>
      <c r="K368" s="146" t="s">
        <v>1273</v>
      </c>
      <c r="BUR368" s="124"/>
      <c r="BUS368" s="124"/>
      <c r="BUT368" s="124"/>
      <c r="BUU368" s="124"/>
      <c r="BUV368" s="124"/>
      <c r="BUW368" s="124"/>
      <c r="BUX368" s="124"/>
      <c r="BUY368" s="124"/>
      <c r="BUZ368" s="124"/>
      <c r="BVA368" s="124"/>
      <c r="BVB368" s="124"/>
      <c r="BVC368" s="124"/>
      <c r="BVD368" s="124"/>
      <c r="BVE368" s="124"/>
      <c r="BVF368" s="124"/>
    </row>
    <row r="369" spans="1:11 1916:1930" s="123" customFormat="1" x14ac:dyDescent="0.2">
      <c r="A369" s="150" t="s">
        <v>622</v>
      </c>
      <c r="B369" s="150" t="s">
        <v>1487</v>
      </c>
      <c r="C369" s="151">
        <v>4.79</v>
      </c>
      <c r="D369" s="152">
        <v>2.6113499999999998</v>
      </c>
      <c r="E369" s="152">
        <v>2.6113499999999998</v>
      </c>
      <c r="F369" s="151">
        <v>1</v>
      </c>
      <c r="G369" s="152">
        <f t="shared" si="10"/>
        <v>2.6113499999999998</v>
      </c>
      <c r="H369" s="151">
        <v>1.75</v>
      </c>
      <c r="I369" s="152">
        <f t="shared" si="11"/>
        <v>4.5698600000000003</v>
      </c>
      <c r="J369" s="153" t="s">
        <v>1268</v>
      </c>
      <c r="K369" s="150" t="s">
        <v>1273</v>
      </c>
      <c r="BUR369" s="124"/>
      <c r="BUS369" s="124"/>
      <c r="BUT369" s="124"/>
      <c r="BUU369" s="124"/>
      <c r="BUV369" s="124"/>
      <c r="BUW369" s="124"/>
      <c r="BUX369" s="124"/>
      <c r="BUY369" s="124"/>
      <c r="BUZ369" s="124"/>
      <c r="BVA369" s="124"/>
      <c r="BVB369" s="124"/>
      <c r="BVC369" s="124"/>
      <c r="BVD369" s="124"/>
      <c r="BVE369" s="124"/>
      <c r="BVF369" s="124"/>
    </row>
    <row r="370" spans="1:11 1916:1930" s="123" customFormat="1" x14ac:dyDescent="0.2">
      <c r="A370" s="142" t="s">
        <v>623</v>
      </c>
      <c r="B370" s="142" t="s">
        <v>1488</v>
      </c>
      <c r="C370" s="143">
        <v>2.48</v>
      </c>
      <c r="D370" s="144">
        <v>0.45495999999999998</v>
      </c>
      <c r="E370" s="144">
        <v>0.45495999999999998</v>
      </c>
      <c r="F370" s="143">
        <v>1</v>
      </c>
      <c r="G370" s="144">
        <f t="shared" si="10"/>
        <v>0.45495999999999998</v>
      </c>
      <c r="H370" s="143">
        <v>1.75</v>
      </c>
      <c r="I370" s="144">
        <f t="shared" si="11"/>
        <v>0.79618</v>
      </c>
      <c r="J370" s="145" t="s">
        <v>1268</v>
      </c>
      <c r="K370" s="142" t="s">
        <v>1273</v>
      </c>
      <c r="BUR370" s="124"/>
      <c r="BUS370" s="124"/>
      <c r="BUT370" s="124"/>
      <c r="BUU370" s="124"/>
      <c r="BUV370" s="124"/>
      <c r="BUW370" s="124"/>
      <c r="BUX370" s="124"/>
      <c r="BUY370" s="124"/>
      <c r="BUZ370" s="124"/>
      <c r="BVA370" s="124"/>
      <c r="BVB370" s="124"/>
      <c r="BVC370" s="124"/>
      <c r="BVD370" s="124"/>
      <c r="BVE370" s="124"/>
      <c r="BVF370" s="124"/>
    </row>
    <row r="371" spans="1:11 1916:1930" s="123" customFormat="1" x14ac:dyDescent="0.2">
      <c r="A371" s="146" t="s">
        <v>624</v>
      </c>
      <c r="B371" s="146" t="s">
        <v>1488</v>
      </c>
      <c r="C371" s="147">
        <v>3.3</v>
      </c>
      <c r="D371" s="148">
        <v>0.61836000000000002</v>
      </c>
      <c r="E371" s="148">
        <v>0.61836000000000002</v>
      </c>
      <c r="F371" s="147">
        <v>1</v>
      </c>
      <c r="G371" s="148">
        <f t="shared" si="10"/>
        <v>0.61836000000000002</v>
      </c>
      <c r="H371" s="147">
        <v>1.75</v>
      </c>
      <c r="I371" s="148">
        <f t="shared" si="11"/>
        <v>1.08213</v>
      </c>
      <c r="J371" s="149" t="s">
        <v>1268</v>
      </c>
      <c r="K371" s="146" t="s">
        <v>1273</v>
      </c>
      <c r="BUR371" s="124"/>
      <c r="BUS371" s="124"/>
      <c r="BUT371" s="124"/>
      <c r="BUU371" s="124"/>
      <c r="BUV371" s="124"/>
      <c r="BUW371" s="124"/>
      <c r="BUX371" s="124"/>
      <c r="BUY371" s="124"/>
      <c r="BUZ371" s="124"/>
      <c r="BVA371" s="124"/>
      <c r="BVB371" s="124"/>
      <c r="BVC371" s="124"/>
      <c r="BVD371" s="124"/>
      <c r="BVE371" s="124"/>
      <c r="BVF371" s="124"/>
    </row>
    <row r="372" spans="1:11 1916:1930" s="123" customFormat="1" x14ac:dyDescent="0.2">
      <c r="A372" s="146" t="s">
        <v>625</v>
      </c>
      <c r="B372" s="146" t="s">
        <v>1488</v>
      </c>
      <c r="C372" s="147">
        <v>4.37</v>
      </c>
      <c r="D372" s="148">
        <v>0.93250999999999995</v>
      </c>
      <c r="E372" s="148">
        <v>0.93250999999999995</v>
      </c>
      <c r="F372" s="147">
        <v>1</v>
      </c>
      <c r="G372" s="148">
        <f t="shared" si="10"/>
        <v>0.93250999999999995</v>
      </c>
      <c r="H372" s="147">
        <v>1.75</v>
      </c>
      <c r="I372" s="148">
        <f t="shared" si="11"/>
        <v>1.6318900000000001</v>
      </c>
      <c r="J372" s="149" t="s">
        <v>1268</v>
      </c>
      <c r="K372" s="146" t="s">
        <v>1273</v>
      </c>
      <c r="BUR372" s="124"/>
      <c r="BUS372" s="124"/>
      <c r="BUT372" s="124"/>
      <c r="BUU372" s="124"/>
      <c r="BUV372" s="124"/>
      <c r="BUW372" s="124"/>
      <c r="BUX372" s="124"/>
      <c r="BUY372" s="124"/>
      <c r="BUZ372" s="124"/>
      <c r="BVA372" s="124"/>
      <c r="BVB372" s="124"/>
      <c r="BVC372" s="124"/>
      <c r="BVD372" s="124"/>
      <c r="BVE372" s="124"/>
      <c r="BVF372" s="124"/>
    </row>
    <row r="373" spans="1:11 1916:1930" s="123" customFormat="1" x14ac:dyDescent="0.2">
      <c r="A373" s="150" t="s">
        <v>626</v>
      </c>
      <c r="B373" s="150" t="s">
        <v>1488</v>
      </c>
      <c r="C373" s="151">
        <v>7.73</v>
      </c>
      <c r="D373" s="152">
        <v>1.94292</v>
      </c>
      <c r="E373" s="152">
        <v>1.94292</v>
      </c>
      <c r="F373" s="151">
        <v>1</v>
      </c>
      <c r="G373" s="152">
        <f t="shared" si="10"/>
        <v>1.94292</v>
      </c>
      <c r="H373" s="151">
        <v>1.75</v>
      </c>
      <c r="I373" s="152">
        <f t="shared" si="11"/>
        <v>3.4001100000000002</v>
      </c>
      <c r="J373" s="153" t="s">
        <v>1268</v>
      </c>
      <c r="K373" s="150" t="s">
        <v>1273</v>
      </c>
      <c r="BUR373" s="124"/>
      <c r="BUS373" s="124"/>
      <c r="BUT373" s="124"/>
      <c r="BUU373" s="124"/>
      <c r="BUV373" s="124"/>
      <c r="BUW373" s="124"/>
      <c r="BUX373" s="124"/>
      <c r="BUY373" s="124"/>
      <c r="BUZ373" s="124"/>
      <c r="BVA373" s="124"/>
      <c r="BVB373" s="124"/>
      <c r="BVC373" s="124"/>
      <c r="BVD373" s="124"/>
      <c r="BVE373" s="124"/>
      <c r="BVF373" s="124"/>
    </row>
    <row r="374" spans="1:11 1916:1930" s="123" customFormat="1" x14ac:dyDescent="0.2">
      <c r="A374" s="142" t="s">
        <v>627</v>
      </c>
      <c r="B374" s="142" t="s">
        <v>1489</v>
      </c>
      <c r="C374" s="143">
        <v>1.65</v>
      </c>
      <c r="D374" s="144">
        <v>0.43226999999999999</v>
      </c>
      <c r="E374" s="144">
        <v>0.43226999999999999</v>
      </c>
      <c r="F374" s="143">
        <v>1</v>
      </c>
      <c r="G374" s="144">
        <f t="shared" si="10"/>
        <v>0.43226999999999999</v>
      </c>
      <c r="H374" s="143">
        <v>1.75</v>
      </c>
      <c r="I374" s="144">
        <f t="shared" si="11"/>
        <v>0.75646999999999998</v>
      </c>
      <c r="J374" s="145" t="s">
        <v>1268</v>
      </c>
      <c r="K374" s="142" t="s">
        <v>1273</v>
      </c>
      <c r="BUR374" s="124"/>
      <c r="BUS374" s="124"/>
      <c r="BUT374" s="124"/>
      <c r="BUU374" s="124"/>
      <c r="BUV374" s="124"/>
      <c r="BUW374" s="124"/>
      <c r="BUX374" s="124"/>
      <c r="BUY374" s="124"/>
      <c r="BUZ374" s="124"/>
      <c r="BVA374" s="124"/>
      <c r="BVB374" s="124"/>
      <c r="BVC374" s="124"/>
      <c r="BVD374" s="124"/>
      <c r="BVE374" s="124"/>
      <c r="BVF374" s="124"/>
    </row>
    <row r="375" spans="1:11 1916:1930" s="123" customFormat="1" x14ac:dyDescent="0.2">
      <c r="A375" s="146" t="s">
        <v>628</v>
      </c>
      <c r="B375" s="146" t="s">
        <v>1489</v>
      </c>
      <c r="C375" s="147">
        <v>2.0499999999999998</v>
      </c>
      <c r="D375" s="148">
        <v>0.51319000000000004</v>
      </c>
      <c r="E375" s="148">
        <v>0.51319000000000004</v>
      </c>
      <c r="F375" s="147">
        <v>1</v>
      </c>
      <c r="G375" s="148">
        <f t="shared" si="10"/>
        <v>0.51319000000000004</v>
      </c>
      <c r="H375" s="147">
        <v>1.75</v>
      </c>
      <c r="I375" s="148">
        <f t="shared" si="11"/>
        <v>0.89807999999999999</v>
      </c>
      <c r="J375" s="149" t="s">
        <v>1268</v>
      </c>
      <c r="K375" s="146" t="s">
        <v>1273</v>
      </c>
      <c r="BUR375" s="124"/>
      <c r="BUS375" s="124"/>
      <c r="BUT375" s="124"/>
      <c r="BUU375" s="124"/>
      <c r="BUV375" s="124"/>
      <c r="BUW375" s="124"/>
      <c r="BUX375" s="124"/>
      <c r="BUY375" s="124"/>
      <c r="BUZ375" s="124"/>
      <c r="BVA375" s="124"/>
      <c r="BVB375" s="124"/>
      <c r="BVC375" s="124"/>
      <c r="BVD375" s="124"/>
      <c r="BVE375" s="124"/>
      <c r="BVF375" s="124"/>
    </row>
    <row r="376" spans="1:11 1916:1930" s="123" customFormat="1" x14ac:dyDescent="0.2">
      <c r="A376" s="146" t="s">
        <v>629</v>
      </c>
      <c r="B376" s="146" t="s">
        <v>1489</v>
      </c>
      <c r="C376" s="147">
        <v>2.95</v>
      </c>
      <c r="D376" s="148">
        <v>0.69721999999999995</v>
      </c>
      <c r="E376" s="148">
        <v>0.69721999999999995</v>
      </c>
      <c r="F376" s="147">
        <v>1</v>
      </c>
      <c r="G376" s="148">
        <f t="shared" si="10"/>
        <v>0.69721999999999995</v>
      </c>
      <c r="H376" s="147">
        <v>1.75</v>
      </c>
      <c r="I376" s="148">
        <f t="shared" si="11"/>
        <v>1.22014</v>
      </c>
      <c r="J376" s="149" t="s">
        <v>1268</v>
      </c>
      <c r="K376" s="146" t="s">
        <v>1273</v>
      </c>
      <c r="BUR376" s="124"/>
      <c r="BUS376" s="124"/>
      <c r="BUT376" s="124"/>
      <c r="BUU376" s="124"/>
      <c r="BUV376" s="124"/>
      <c r="BUW376" s="124"/>
      <c r="BUX376" s="124"/>
      <c r="BUY376" s="124"/>
      <c r="BUZ376" s="124"/>
      <c r="BVA376" s="124"/>
      <c r="BVB376" s="124"/>
      <c r="BVC376" s="124"/>
      <c r="BVD376" s="124"/>
      <c r="BVE376" s="124"/>
      <c r="BVF376" s="124"/>
    </row>
    <row r="377" spans="1:11 1916:1930" s="123" customFormat="1" x14ac:dyDescent="0.2">
      <c r="A377" s="150" t="s">
        <v>630</v>
      </c>
      <c r="B377" s="150" t="s">
        <v>1489</v>
      </c>
      <c r="C377" s="151">
        <v>8.07</v>
      </c>
      <c r="D377" s="152">
        <v>2.0541800000000001</v>
      </c>
      <c r="E377" s="152">
        <v>2.0541800000000001</v>
      </c>
      <c r="F377" s="151">
        <v>1</v>
      </c>
      <c r="G377" s="152">
        <f t="shared" si="10"/>
        <v>2.0541800000000001</v>
      </c>
      <c r="H377" s="151">
        <v>1.75</v>
      </c>
      <c r="I377" s="152">
        <f t="shared" si="11"/>
        <v>3.5948199999999999</v>
      </c>
      <c r="J377" s="153" t="s">
        <v>1268</v>
      </c>
      <c r="K377" s="150" t="s">
        <v>1273</v>
      </c>
      <c r="BUR377" s="124"/>
      <c r="BUS377" s="124"/>
      <c r="BUT377" s="124"/>
      <c r="BUU377" s="124"/>
      <c r="BUV377" s="124"/>
      <c r="BUW377" s="124"/>
      <c r="BUX377" s="124"/>
      <c r="BUY377" s="124"/>
      <c r="BUZ377" s="124"/>
      <c r="BVA377" s="124"/>
      <c r="BVB377" s="124"/>
      <c r="BVC377" s="124"/>
      <c r="BVD377" s="124"/>
      <c r="BVE377" s="124"/>
      <c r="BVF377" s="124"/>
    </row>
    <row r="378" spans="1:11 1916:1930" s="123" customFormat="1" x14ac:dyDescent="0.2">
      <c r="A378" s="142" t="s">
        <v>631</v>
      </c>
      <c r="B378" s="142" t="s">
        <v>1342</v>
      </c>
      <c r="C378" s="143">
        <v>1.91</v>
      </c>
      <c r="D378" s="144">
        <v>0.44795000000000001</v>
      </c>
      <c r="E378" s="144">
        <v>0.44795000000000001</v>
      </c>
      <c r="F378" s="143">
        <v>1</v>
      </c>
      <c r="G378" s="144">
        <f t="shared" si="10"/>
        <v>0.44795000000000001</v>
      </c>
      <c r="H378" s="143">
        <v>1.75</v>
      </c>
      <c r="I378" s="144">
        <f t="shared" si="11"/>
        <v>0.78391</v>
      </c>
      <c r="J378" s="145" t="s">
        <v>1268</v>
      </c>
      <c r="K378" s="142" t="s">
        <v>1273</v>
      </c>
      <c r="BUR378" s="124"/>
      <c r="BUS378" s="124"/>
      <c r="BUT378" s="124"/>
      <c r="BUU378" s="124"/>
      <c r="BUV378" s="124"/>
      <c r="BUW378" s="124"/>
      <c r="BUX378" s="124"/>
      <c r="BUY378" s="124"/>
      <c r="BUZ378" s="124"/>
      <c r="BVA378" s="124"/>
      <c r="BVB378" s="124"/>
      <c r="BVC378" s="124"/>
      <c r="BVD378" s="124"/>
      <c r="BVE378" s="124"/>
      <c r="BVF378" s="124"/>
    </row>
    <row r="379" spans="1:11 1916:1930" s="123" customFormat="1" x14ac:dyDescent="0.2">
      <c r="A379" s="146" t="s">
        <v>632</v>
      </c>
      <c r="B379" s="146" t="s">
        <v>1342</v>
      </c>
      <c r="C379" s="147">
        <v>2.39</v>
      </c>
      <c r="D379" s="148">
        <v>0.55145999999999995</v>
      </c>
      <c r="E379" s="148">
        <v>0.55145999999999995</v>
      </c>
      <c r="F379" s="147">
        <v>1</v>
      </c>
      <c r="G379" s="148">
        <f t="shared" si="10"/>
        <v>0.55145999999999995</v>
      </c>
      <c r="H379" s="147">
        <v>1.75</v>
      </c>
      <c r="I379" s="148">
        <f t="shared" si="11"/>
        <v>0.96506000000000003</v>
      </c>
      <c r="J379" s="149" t="s">
        <v>1268</v>
      </c>
      <c r="K379" s="146" t="s">
        <v>1273</v>
      </c>
      <c r="BUR379" s="124"/>
      <c r="BUS379" s="124"/>
      <c r="BUT379" s="124"/>
      <c r="BUU379" s="124"/>
      <c r="BUV379" s="124"/>
      <c r="BUW379" s="124"/>
      <c r="BUX379" s="124"/>
      <c r="BUY379" s="124"/>
      <c r="BUZ379" s="124"/>
      <c r="BVA379" s="124"/>
      <c r="BVB379" s="124"/>
      <c r="BVC379" s="124"/>
      <c r="BVD379" s="124"/>
      <c r="BVE379" s="124"/>
      <c r="BVF379" s="124"/>
    </row>
    <row r="380" spans="1:11 1916:1930" s="123" customFormat="1" x14ac:dyDescent="0.2">
      <c r="A380" s="146" t="s">
        <v>633</v>
      </c>
      <c r="B380" s="146" t="s">
        <v>1342</v>
      </c>
      <c r="C380" s="147">
        <v>3.35</v>
      </c>
      <c r="D380" s="148">
        <v>0.77568999999999999</v>
      </c>
      <c r="E380" s="148">
        <v>0.77568999999999999</v>
      </c>
      <c r="F380" s="147">
        <v>1</v>
      </c>
      <c r="G380" s="148">
        <f t="shared" si="10"/>
        <v>0.77568999999999999</v>
      </c>
      <c r="H380" s="147">
        <v>1.75</v>
      </c>
      <c r="I380" s="148">
        <f t="shared" si="11"/>
        <v>1.3574600000000001</v>
      </c>
      <c r="J380" s="149" t="s">
        <v>1268</v>
      </c>
      <c r="K380" s="146" t="s">
        <v>1273</v>
      </c>
      <c r="BUR380" s="124"/>
      <c r="BUS380" s="124"/>
      <c r="BUT380" s="124"/>
      <c r="BUU380" s="124"/>
      <c r="BUV380" s="124"/>
      <c r="BUW380" s="124"/>
      <c r="BUX380" s="124"/>
      <c r="BUY380" s="124"/>
      <c r="BUZ380" s="124"/>
      <c r="BVA380" s="124"/>
      <c r="BVB380" s="124"/>
      <c r="BVC380" s="124"/>
      <c r="BVD380" s="124"/>
      <c r="BVE380" s="124"/>
      <c r="BVF380" s="124"/>
    </row>
    <row r="381" spans="1:11 1916:1930" s="123" customFormat="1" x14ac:dyDescent="0.2">
      <c r="A381" s="150" t="s">
        <v>634</v>
      </c>
      <c r="B381" s="150" t="s">
        <v>1342</v>
      </c>
      <c r="C381" s="151">
        <v>4.6100000000000003</v>
      </c>
      <c r="D381" s="152">
        <v>1.86636</v>
      </c>
      <c r="E381" s="152">
        <v>1.86636</v>
      </c>
      <c r="F381" s="151">
        <v>1</v>
      </c>
      <c r="G381" s="152">
        <f t="shared" si="10"/>
        <v>1.86636</v>
      </c>
      <c r="H381" s="151">
        <v>1.75</v>
      </c>
      <c r="I381" s="152">
        <f t="shared" si="11"/>
        <v>3.26613</v>
      </c>
      <c r="J381" s="153" t="s">
        <v>1268</v>
      </c>
      <c r="K381" s="150" t="s">
        <v>1273</v>
      </c>
      <c r="BUR381" s="124"/>
      <c r="BUS381" s="124"/>
      <c r="BUT381" s="124"/>
      <c r="BUU381" s="124"/>
      <c r="BUV381" s="124"/>
      <c r="BUW381" s="124"/>
      <c r="BUX381" s="124"/>
      <c r="BUY381" s="124"/>
      <c r="BUZ381" s="124"/>
      <c r="BVA381" s="124"/>
      <c r="BVB381" s="124"/>
      <c r="BVC381" s="124"/>
      <c r="BVD381" s="124"/>
      <c r="BVE381" s="124"/>
      <c r="BVF381" s="124"/>
    </row>
    <row r="382" spans="1:11 1916:1930" s="123" customFormat="1" x14ac:dyDescent="0.2">
      <c r="A382" s="142" t="s">
        <v>635</v>
      </c>
      <c r="B382" s="142" t="s">
        <v>1490</v>
      </c>
      <c r="C382" s="143">
        <v>1.65</v>
      </c>
      <c r="D382" s="144">
        <v>0.46659</v>
      </c>
      <c r="E382" s="144">
        <v>0.46659</v>
      </c>
      <c r="F382" s="143">
        <v>1</v>
      </c>
      <c r="G382" s="144">
        <f t="shared" si="10"/>
        <v>0.46659</v>
      </c>
      <c r="H382" s="143">
        <v>1.75</v>
      </c>
      <c r="I382" s="144">
        <f t="shared" si="11"/>
        <v>0.81652999999999998</v>
      </c>
      <c r="J382" s="145" t="s">
        <v>1268</v>
      </c>
      <c r="K382" s="142" t="s">
        <v>1273</v>
      </c>
      <c r="BUR382" s="124"/>
      <c r="BUS382" s="124"/>
      <c r="BUT382" s="124"/>
      <c r="BUU382" s="124"/>
      <c r="BUV382" s="124"/>
      <c r="BUW382" s="124"/>
      <c r="BUX382" s="124"/>
      <c r="BUY382" s="124"/>
      <c r="BUZ382" s="124"/>
      <c r="BVA382" s="124"/>
      <c r="BVB382" s="124"/>
      <c r="BVC382" s="124"/>
      <c r="BVD382" s="124"/>
      <c r="BVE382" s="124"/>
      <c r="BVF382" s="124"/>
    </row>
    <row r="383" spans="1:11 1916:1930" s="123" customFormat="1" x14ac:dyDescent="0.2">
      <c r="A383" s="146" t="s">
        <v>636</v>
      </c>
      <c r="B383" s="146" t="s">
        <v>1490</v>
      </c>
      <c r="C383" s="147">
        <v>2.88</v>
      </c>
      <c r="D383" s="148">
        <v>0.57765</v>
      </c>
      <c r="E383" s="148">
        <v>0.57765</v>
      </c>
      <c r="F383" s="147">
        <v>1</v>
      </c>
      <c r="G383" s="148">
        <f t="shared" si="10"/>
        <v>0.57765</v>
      </c>
      <c r="H383" s="147">
        <v>1.75</v>
      </c>
      <c r="I383" s="148">
        <f t="shared" si="11"/>
        <v>1.0108900000000001</v>
      </c>
      <c r="J383" s="149" t="s">
        <v>1268</v>
      </c>
      <c r="K383" s="146" t="s">
        <v>1273</v>
      </c>
      <c r="BUR383" s="124"/>
      <c r="BUS383" s="124"/>
      <c r="BUT383" s="124"/>
      <c r="BUU383" s="124"/>
      <c r="BUV383" s="124"/>
      <c r="BUW383" s="124"/>
      <c r="BUX383" s="124"/>
      <c r="BUY383" s="124"/>
      <c r="BUZ383" s="124"/>
      <c r="BVA383" s="124"/>
      <c r="BVB383" s="124"/>
      <c r="BVC383" s="124"/>
      <c r="BVD383" s="124"/>
      <c r="BVE383" s="124"/>
      <c r="BVF383" s="124"/>
    </row>
    <row r="384" spans="1:11 1916:1930" s="123" customFormat="1" x14ac:dyDescent="0.2">
      <c r="A384" s="146" t="s">
        <v>637</v>
      </c>
      <c r="B384" s="146" t="s">
        <v>1490</v>
      </c>
      <c r="C384" s="147">
        <v>4.24</v>
      </c>
      <c r="D384" s="148">
        <v>0.90034000000000003</v>
      </c>
      <c r="E384" s="148">
        <v>0.90034000000000003</v>
      </c>
      <c r="F384" s="147">
        <v>1</v>
      </c>
      <c r="G384" s="148">
        <f t="shared" si="10"/>
        <v>0.90034000000000003</v>
      </c>
      <c r="H384" s="147">
        <v>1.75</v>
      </c>
      <c r="I384" s="148">
        <f t="shared" si="11"/>
        <v>1.5755999999999999</v>
      </c>
      <c r="J384" s="149" t="s">
        <v>1268</v>
      </c>
      <c r="K384" s="146" t="s">
        <v>1273</v>
      </c>
      <c r="BUR384" s="124"/>
      <c r="BUS384" s="124"/>
      <c r="BUT384" s="124"/>
      <c r="BUU384" s="124"/>
      <c r="BUV384" s="124"/>
      <c r="BUW384" s="124"/>
      <c r="BUX384" s="124"/>
      <c r="BUY384" s="124"/>
      <c r="BUZ384" s="124"/>
      <c r="BVA384" s="124"/>
      <c r="BVB384" s="124"/>
      <c r="BVC384" s="124"/>
      <c r="BVD384" s="124"/>
      <c r="BVE384" s="124"/>
      <c r="BVF384" s="124"/>
    </row>
    <row r="385" spans="1:11 1916:1930" s="123" customFormat="1" x14ac:dyDescent="0.2">
      <c r="A385" s="150" t="s">
        <v>638</v>
      </c>
      <c r="B385" s="150" t="s">
        <v>1490</v>
      </c>
      <c r="C385" s="151">
        <v>7.59</v>
      </c>
      <c r="D385" s="152">
        <v>1.96343</v>
      </c>
      <c r="E385" s="152">
        <v>1.96343</v>
      </c>
      <c r="F385" s="151">
        <v>1</v>
      </c>
      <c r="G385" s="152">
        <f t="shared" si="10"/>
        <v>1.96343</v>
      </c>
      <c r="H385" s="151">
        <v>1.75</v>
      </c>
      <c r="I385" s="152">
        <f t="shared" si="11"/>
        <v>3.4359999999999999</v>
      </c>
      <c r="J385" s="153" t="s">
        <v>1268</v>
      </c>
      <c r="K385" s="150" t="s">
        <v>1273</v>
      </c>
      <c r="BUR385" s="124"/>
      <c r="BUS385" s="124"/>
      <c r="BUT385" s="124"/>
      <c r="BUU385" s="124"/>
      <c r="BUV385" s="124"/>
      <c r="BUW385" s="124"/>
      <c r="BUX385" s="124"/>
      <c r="BUY385" s="124"/>
      <c r="BUZ385" s="124"/>
      <c r="BVA385" s="124"/>
      <c r="BVB385" s="124"/>
      <c r="BVC385" s="124"/>
      <c r="BVD385" s="124"/>
      <c r="BVE385" s="124"/>
      <c r="BVF385" s="124"/>
    </row>
    <row r="386" spans="1:11 1916:1930" s="123" customFormat="1" x14ac:dyDescent="0.2">
      <c r="A386" s="142" t="s">
        <v>639</v>
      </c>
      <c r="B386" s="142" t="s">
        <v>1491</v>
      </c>
      <c r="C386" s="143">
        <v>1.76</v>
      </c>
      <c r="D386" s="144">
        <v>0.42523</v>
      </c>
      <c r="E386" s="144">
        <v>0.42523</v>
      </c>
      <c r="F386" s="143">
        <v>1</v>
      </c>
      <c r="G386" s="144">
        <f t="shared" si="10"/>
        <v>0.42523</v>
      </c>
      <c r="H386" s="143">
        <v>1.75</v>
      </c>
      <c r="I386" s="144">
        <f t="shared" si="11"/>
        <v>0.74414999999999998</v>
      </c>
      <c r="J386" s="145" t="s">
        <v>1268</v>
      </c>
      <c r="K386" s="142" t="s">
        <v>1273</v>
      </c>
      <c r="BUR386" s="124"/>
      <c r="BUS386" s="124"/>
      <c r="BUT386" s="124"/>
      <c r="BUU386" s="124"/>
      <c r="BUV386" s="124"/>
      <c r="BUW386" s="124"/>
      <c r="BUX386" s="124"/>
      <c r="BUY386" s="124"/>
      <c r="BUZ386" s="124"/>
      <c r="BVA386" s="124"/>
      <c r="BVB386" s="124"/>
      <c r="BVC386" s="124"/>
      <c r="BVD386" s="124"/>
      <c r="BVE386" s="124"/>
      <c r="BVF386" s="124"/>
    </row>
    <row r="387" spans="1:11 1916:1930" s="123" customFormat="1" x14ac:dyDescent="0.2">
      <c r="A387" s="146" t="s">
        <v>640</v>
      </c>
      <c r="B387" s="146" t="s">
        <v>1491</v>
      </c>
      <c r="C387" s="147">
        <v>2.33</v>
      </c>
      <c r="D387" s="148">
        <v>0.55698000000000003</v>
      </c>
      <c r="E387" s="148">
        <v>0.55698000000000003</v>
      </c>
      <c r="F387" s="147">
        <v>1</v>
      </c>
      <c r="G387" s="148">
        <f t="shared" si="10"/>
        <v>0.55698000000000003</v>
      </c>
      <c r="H387" s="147">
        <v>1.75</v>
      </c>
      <c r="I387" s="148">
        <f t="shared" si="11"/>
        <v>0.97472000000000003</v>
      </c>
      <c r="J387" s="149" t="s">
        <v>1268</v>
      </c>
      <c r="K387" s="146" t="s">
        <v>1273</v>
      </c>
      <c r="BUR387" s="124"/>
      <c r="BUS387" s="124"/>
      <c r="BUT387" s="124"/>
      <c r="BUU387" s="124"/>
      <c r="BUV387" s="124"/>
      <c r="BUW387" s="124"/>
      <c r="BUX387" s="124"/>
      <c r="BUY387" s="124"/>
      <c r="BUZ387" s="124"/>
      <c r="BVA387" s="124"/>
      <c r="BVB387" s="124"/>
      <c r="BVC387" s="124"/>
      <c r="BVD387" s="124"/>
      <c r="BVE387" s="124"/>
      <c r="BVF387" s="124"/>
    </row>
    <row r="388" spans="1:11 1916:1930" s="123" customFormat="1" x14ac:dyDescent="0.2">
      <c r="A388" s="146" t="s">
        <v>641</v>
      </c>
      <c r="B388" s="146" t="s">
        <v>1491</v>
      </c>
      <c r="C388" s="147">
        <v>3.99</v>
      </c>
      <c r="D388" s="148">
        <v>0.84987999999999997</v>
      </c>
      <c r="E388" s="148">
        <v>0.84987999999999997</v>
      </c>
      <c r="F388" s="147">
        <v>1</v>
      </c>
      <c r="G388" s="148">
        <f t="shared" si="10"/>
        <v>0.84987999999999997</v>
      </c>
      <c r="H388" s="147">
        <v>1.75</v>
      </c>
      <c r="I388" s="148">
        <f t="shared" si="11"/>
        <v>1.48729</v>
      </c>
      <c r="J388" s="149" t="s">
        <v>1268</v>
      </c>
      <c r="K388" s="146" t="s">
        <v>1273</v>
      </c>
      <c r="BUR388" s="124"/>
      <c r="BUS388" s="124"/>
      <c r="BUT388" s="124"/>
      <c r="BUU388" s="124"/>
      <c r="BUV388" s="124"/>
      <c r="BUW388" s="124"/>
      <c r="BUX388" s="124"/>
      <c r="BUY388" s="124"/>
      <c r="BUZ388" s="124"/>
      <c r="BVA388" s="124"/>
      <c r="BVB388" s="124"/>
      <c r="BVC388" s="124"/>
      <c r="BVD388" s="124"/>
      <c r="BVE388" s="124"/>
      <c r="BVF388" s="124"/>
    </row>
    <row r="389" spans="1:11 1916:1930" s="123" customFormat="1" x14ac:dyDescent="0.2">
      <c r="A389" s="150" t="s">
        <v>642</v>
      </c>
      <c r="B389" s="150" t="s">
        <v>1491</v>
      </c>
      <c r="C389" s="151">
        <v>7.2</v>
      </c>
      <c r="D389" s="152">
        <v>1.7279800000000001</v>
      </c>
      <c r="E389" s="152">
        <v>1.7279800000000001</v>
      </c>
      <c r="F389" s="151">
        <v>1</v>
      </c>
      <c r="G389" s="152">
        <f t="shared" si="10"/>
        <v>1.7279800000000001</v>
      </c>
      <c r="H389" s="151">
        <v>1.75</v>
      </c>
      <c r="I389" s="152">
        <f t="shared" si="11"/>
        <v>3.0239699999999998</v>
      </c>
      <c r="J389" s="153" t="s">
        <v>1268</v>
      </c>
      <c r="K389" s="150" t="s">
        <v>1273</v>
      </c>
      <c r="BUR389" s="124"/>
      <c r="BUS389" s="124"/>
      <c r="BUT389" s="124"/>
      <c r="BUU389" s="124"/>
      <c r="BUV389" s="124"/>
      <c r="BUW389" s="124"/>
      <c r="BUX389" s="124"/>
      <c r="BUY389" s="124"/>
      <c r="BUZ389" s="124"/>
      <c r="BVA389" s="124"/>
      <c r="BVB389" s="124"/>
      <c r="BVC389" s="124"/>
      <c r="BVD389" s="124"/>
      <c r="BVE389" s="124"/>
      <c r="BVF389" s="124"/>
    </row>
    <row r="390" spans="1:11 1916:1930" s="123" customFormat="1" x14ac:dyDescent="0.2">
      <c r="A390" s="142" t="s">
        <v>643</v>
      </c>
      <c r="B390" s="142" t="s">
        <v>1343</v>
      </c>
      <c r="C390" s="143">
        <v>1.54</v>
      </c>
      <c r="D390" s="144">
        <v>0.42425000000000002</v>
      </c>
      <c r="E390" s="144">
        <v>0.42425000000000002</v>
      </c>
      <c r="F390" s="143">
        <v>1</v>
      </c>
      <c r="G390" s="144">
        <f t="shared" si="10"/>
        <v>0.42425000000000002</v>
      </c>
      <c r="H390" s="143">
        <v>1.75</v>
      </c>
      <c r="I390" s="144">
        <f t="shared" si="11"/>
        <v>0.74243999999999999</v>
      </c>
      <c r="J390" s="145" t="s">
        <v>1268</v>
      </c>
      <c r="K390" s="142" t="s">
        <v>1273</v>
      </c>
      <c r="BUR390" s="124"/>
      <c r="BUS390" s="124"/>
      <c r="BUT390" s="124"/>
      <c r="BUU390" s="124"/>
      <c r="BUV390" s="124"/>
      <c r="BUW390" s="124"/>
      <c r="BUX390" s="124"/>
      <c r="BUY390" s="124"/>
      <c r="BUZ390" s="124"/>
      <c r="BVA390" s="124"/>
      <c r="BVB390" s="124"/>
      <c r="BVC390" s="124"/>
      <c r="BVD390" s="124"/>
      <c r="BVE390" s="124"/>
      <c r="BVF390" s="124"/>
    </row>
    <row r="391" spans="1:11 1916:1930" s="123" customFormat="1" x14ac:dyDescent="0.2">
      <c r="A391" s="146" t="s">
        <v>644</v>
      </c>
      <c r="B391" s="146" t="s">
        <v>1343</v>
      </c>
      <c r="C391" s="147">
        <v>1.92</v>
      </c>
      <c r="D391" s="148">
        <v>0.51483999999999996</v>
      </c>
      <c r="E391" s="148">
        <v>0.51483999999999996</v>
      </c>
      <c r="F391" s="147">
        <v>1</v>
      </c>
      <c r="G391" s="148">
        <f t="shared" si="10"/>
        <v>0.51483999999999996</v>
      </c>
      <c r="H391" s="147">
        <v>1.75</v>
      </c>
      <c r="I391" s="148">
        <f t="shared" si="11"/>
        <v>0.90097000000000005</v>
      </c>
      <c r="J391" s="149" t="s">
        <v>1268</v>
      </c>
      <c r="K391" s="146" t="s">
        <v>1273</v>
      </c>
      <c r="BUR391" s="124"/>
      <c r="BUS391" s="124"/>
      <c r="BUT391" s="124"/>
      <c r="BUU391" s="124"/>
      <c r="BUV391" s="124"/>
      <c r="BUW391" s="124"/>
      <c r="BUX391" s="124"/>
      <c r="BUY391" s="124"/>
      <c r="BUZ391" s="124"/>
      <c r="BVA391" s="124"/>
      <c r="BVB391" s="124"/>
      <c r="BVC391" s="124"/>
      <c r="BVD391" s="124"/>
      <c r="BVE391" s="124"/>
      <c r="BVF391" s="124"/>
    </row>
    <row r="392" spans="1:11 1916:1930" s="123" customFormat="1" x14ac:dyDescent="0.2">
      <c r="A392" s="146" t="s">
        <v>645</v>
      </c>
      <c r="B392" s="146" t="s">
        <v>1343</v>
      </c>
      <c r="C392" s="147">
        <v>2.56</v>
      </c>
      <c r="D392" s="148">
        <v>0.67686999999999997</v>
      </c>
      <c r="E392" s="148">
        <v>0.67686999999999997</v>
      </c>
      <c r="F392" s="147">
        <v>1</v>
      </c>
      <c r="G392" s="148">
        <f t="shared" si="10"/>
        <v>0.67686999999999997</v>
      </c>
      <c r="H392" s="147">
        <v>1.75</v>
      </c>
      <c r="I392" s="148">
        <f t="shared" si="11"/>
        <v>1.18452</v>
      </c>
      <c r="J392" s="149" t="s">
        <v>1268</v>
      </c>
      <c r="K392" s="146" t="s">
        <v>1273</v>
      </c>
      <c r="BUR392" s="124"/>
      <c r="BUS392" s="124"/>
      <c r="BUT392" s="124"/>
      <c r="BUU392" s="124"/>
      <c r="BUV392" s="124"/>
      <c r="BUW392" s="124"/>
      <c r="BUX392" s="124"/>
      <c r="BUY392" s="124"/>
      <c r="BUZ392" s="124"/>
      <c r="BVA392" s="124"/>
      <c r="BVB392" s="124"/>
      <c r="BVC392" s="124"/>
      <c r="BVD392" s="124"/>
      <c r="BVE392" s="124"/>
      <c r="BVF392" s="124"/>
    </row>
    <row r="393" spans="1:11 1916:1930" s="123" customFormat="1" x14ac:dyDescent="0.2">
      <c r="A393" s="150" t="s">
        <v>646</v>
      </c>
      <c r="B393" s="150" t="s">
        <v>1343</v>
      </c>
      <c r="C393" s="151">
        <v>6.18</v>
      </c>
      <c r="D393" s="152">
        <v>1.0280499999999999</v>
      </c>
      <c r="E393" s="152">
        <v>1.0280499999999999</v>
      </c>
      <c r="F393" s="151">
        <v>1</v>
      </c>
      <c r="G393" s="152">
        <f t="shared" si="10"/>
        <v>1.0280499999999999</v>
      </c>
      <c r="H393" s="151">
        <v>1.75</v>
      </c>
      <c r="I393" s="152">
        <f t="shared" si="11"/>
        <v>1.7990900000000001</v>
      </c>
      <c r="J393" s="153" t="s">
        <v>1268</v>
      </c>
      <c r="K393" s="150" t="s">
        <v>1273</v>
      </c>
      <c r="BUR393" s="124"/>
      <c r="BUS393" s="124"/>
      <c r="BUT393" s="124"/>
      <c r="BUU393" s="124"/>
      <c r="BUV393" s="124"/>
      <c r="BUW393" s="124"/>
      <c r="BUX393" s="124"/>
      <c r="BUY393" s="124"/>
      <c r="BUZ393" s="124"/>
      <c r="BVA393" s="124"/>
      <c r="BVB393" s="124"/>
      <c r="BVC393" s="124"/>
      <c r="BVD393" s="124"/>
      <c r="BVE393" s="124"/>
      <c r="BVF393" s="124"/>
    </row>
    <row r="394" spans="1:11 1916:1930" s="123" customFormat="1" x14ac:dyDescent="0.2">
      <c r="A394" s="142" t="s">
        <v>647</v>
      </c>
      <c r="B394" s="142" t="s">
        <v>1344</v>
      </c>
      <c r="C394" s="143">
        <v>1.89</v>
      </c>
      <c r="D394" s="144">
        <v>0.48947000000000002</v>
      </c>
      <c r="E394" s="144">
        <v>0.48947000000000002</v>
      </c>
      <c r="F394" s="143">
        <v>1</v>
      </c>
      <c r="G394" s="144">
        <f t="shared" si="10"/>
        <v>0.48947000000000002</v>
      </c>
      <c r="H394" s="143">
        <v>1.75</v>
      </c>
      <c r="I394" s="144">
        <f t="shared" si="11"/>
        <v>0.85657000000000005</v>
      </c>
      <c r="J394" s="145" t="s">
        <v>1268</v>
      </c>
      <c r="K394" s="142" t="s">
        <v>1273</v>
      </c>
      <c r="BUR394" s="124"/>
      <c r="BUS394" s="124"/>
      <c r="BUT394" s="124"/>
      <c r="BUU394" s="124"/>
      <c r="BUV394" s="124"/>
      <c r="BUW394" s="124"/>
      <c r="BUX394" s="124"/>
      <c r="BUY394" s="124"/>
      <c r="BUZ394" s="124"/>
      <c r="BVA394" s="124"/>
      <c r="BVB394" s="124"/>
      <c r="BVC394" s="124"/>
      <c r="BVD394" s="124"/>
      <c r="BVE394" s="124"/>
      <c r="BVF394" s="124"/>
    </row>
    <row r="395" spans="1:11 1916:1930" s="123" customFormat="1" x14ac:dyDescent="0.2">
      <c r="A395" s="146" t="s">
        <v>648</v>
      </c>
      <c r="B395" s="146" t="s">
        <v>1344</v>
      </c>
      <c r="C395" s="147">
        <v>2.46</v>
      </c>
      <c r="D395" s="148">
        <v>0.57982999999999996</v>
      </c>
      <c r="E395" s="148">
        <v>0.57982999999999996</v>
      </c>
      <c r="F395" s="147">
        <v>1</v>
      </c>
      <c r="G395" s="148">
        <f t="shared" si="10"/>
        <v>0.57982999999999996</v>
      </c>
      <c r="H395" s="147">
        <v>1.75</v>
      </c>
      <c r="I395" s="148">
        <f t="shared" si="11"/>
        <v>1.0146999999999999</v>
      </c>
      <c r="J395" s="149" t="s">
        <v>1268</v>
      </c>
      <c r="K395" s="146" t="s">
        <v>1273</v>
      </c>
      <c r="BUR395" s="124"/>
      <c r="BUS395" s="124"/>
      <c r="BUT395" s="124"/>
      <c r="BUU395" s="124"/>
      <c r="BUV395" s="124"/>
      <c r="BUW395" s="124"/>
      <c r="BUX395" s="124"/>
      <c r="BUY395" s="124"/>
      <c r="BUZ395" s="124"/>
      <c r="BVA395" s="124"/>
      <c r="BVB395" s="124"/>
      <c r="BVC395" s="124"/>
      <c r="BVD395" s="124"/>
      <c r="BVE395" s="124"/>
      <c r="BVF395" s="124"/>
    </row>
    <row r="396" spans="1:11 1916:1930" s="123" customFormat="1" x14ac:dyDescent="0.2">
      <c r="A396" s="146" t="s">
        <v>649</v>
      </c>
      <c r="B396" s="146" t="s">
        <v>1344</v>
      </c>
      <c r="C396" s="147">
        <v>3.42</v>
      </c>
      <c r="D396" s="148">
        <v>0.74485999999999997</v>
      </c>
      <c r="E396" s="148">
        <v>0.74485999999999997</v>
      </c>
      <c r="F396" s="147">
        <v>1</v>
      </c>
      <c r="G396" s="148">
        <f t="shared" si="10"/>
        <v>0.74485999999999997</v>
      </c>
      <c r="H396" s="147">
        <v>1.75</v>
      </c>
      <c r="I396" s="148">
        <f t="shared" si="11"/>
        <v>1.3035099999999999</v>
      </c>
      <c r="J396" s="149" t="s">
        <v>1268</v>
      </c>
      <c r="K396" s="146" t="s">
        <v>1273</v>
      </c>
      <c r="BUR396" s="124"/>
      <c r="BUS396" s="124"/>
      <c r="BUT396" s="124"/>
      <c r="BUU396" s="124"/>
      <c r="BUV396" s="124"/>
      <c r="BUW396" s="124"/>
      <c r="BUX396" s="124"/>
      <c r="BUY396" s="124"/>
      <c r="BUZ396" s="124"/>
      <c r="BVA396" s="124"/>
      <c r="BVB396" s="124"/>
      <c r="BVC396" s="124"/>
      <c r="BVD396" s="124"/>
      <c r="BVE396" s="124"/>
      <c r="BVF396" s="124"/>
    </row>
    <row r="397" spans="1:11 1916:1930" s="123" customFormat="1" x14ac:dyDescent="0.2">
      <c r="A397" s="150" t="s">
        <v>650</v>
      </c>
      <c r="B397" s="150" t="s">
        <v>1344</v>
      </c>
      <c r="C397" s="151">
        <v>5.93</v>
      </c>
      <c r="D397" s="152">
        <v>1.3060099999999999</v>
      </c>
      <c r="E397" s="152">
        <v>1.3060099999999999</v>
      </c>
      <c r="F397" s="151">
        <v>1</v>
      </c>
      <c r="G397" s="152">
        <f t="shared" si="10"/>
        <v>1.3060099999999999</v>
      </c>
      <c r="H397" s="151">
        <v>1.75</v>
      </c>
      <c r="I397" s="152">
        <f t="shared" si="11"/>
        <v>2.28552</v>
      </c>
      <c r="J397" s="153" t="s">
        <v>1268</v>
      </c>
      <c r="K397" s="150" t="s">
        <v>1273</v>
      </c>
      <c r="BUR397" s="124"/>
      <c r="BUS397" s="124"/>
      <c r="BUT397" s="124"/>
      <c r="BUU397" s="124"/>
      <c r="BUV397" s="124"/>
      <c r="BUW397" s="124"/>
      <c r="BUX397" s="124"/>
      <c r="BUY397" s="124"/>
      <c r="BUZ397" s="124"/>
      <c r="BVA397" s="124"/>
      <c r="BVB397" s="124"/>
      <c r="BVC397" s="124"/>
      <c r="BVD397" s="124"/>
      <c r="BVE397" s="124"/>
      <c r="BVF397" s="124"/>
    </row>
    <row r="398" spans="1:11 1916:1930" s="123" customFormat="1" x14ac:dyDescent="0.2">
      <c r="A398" s="142" t="s">
        <v>651</v>
      </c>
      <c r="B398" s="142" t="s">
        <v>1345</v>
      </c>
      <c r="C398" s="143">
        <v>2</v>
      </c>
      <c r="D398" s="144">
        <v>0.44403999999999999</v>
      </c>
      <c r="E398" s="144">
        <v>0.44403999999999999</v>
      </c>
      <c r="F398" s="143">
        <v>1</v>
      </c>
      <c r="G398" s="144">
        <f t="shared" ref="G398:G461" si="12">ROUND((F398*E398),5)</f>
        <v>0.44403999999999999</v>
      </c>
      <c r="H398" s="143">
        <v>1.75</v>
      </c>
      <c r="I398" s="144">
        <f t="shared" ref="I398:I461" si="13">ROUND((E398*H398),5)</f>
        <v>0.77707000000000004</v>
      </c>
      <c r="J398" s="145" t="s">
        <v>1268</v>
      </c>
      <c r="K398" s="142" t="s">
        <v>1273</v>
      </c>
      <c r="BUR398" s="124"/>
      <c r="BUS398" s="124"/>
      <c r="BUT398" s="124"/>
      <c r="BUU398" s="124"/>
      <c r="BUV398" s="124"/>
      <c r="BUW398" s="124"/>
      <c r="BUX398" s="124"/>
      <c r="BUY398" s="124"/>
      <c r="BUZ398" s="124"/>
      <c r="BVA398" s="124"/>
      <c r="BVB398" s="124"/>
      <c r="BVC398" s="124"/>
      <c r="BVD398" s="124"/>
      <c r="BVE398" s="124"/>
      <c r="BVF398" s="124"/>
    </row>
    <row r="399" spans="1:11 1916:1930" s="123" customFormat="1" x14ac:dyDescent="0.2">
      <c r="A399" s="146" t="s">
        <v>652</v>
      </c>
      <c r="B399" s="146" t="s">
        <v>1345</v>
      </c>
      <c r="C399" s="147">
        <v>2.63</v>
      </c>
      <c r="D399" s="148">
        <v>0.58118999999999998</v>
      </c>
      <c r="E399" s="148">
        <v>0.58118999999999998</v>
      </c>
      <c r="F399" s="147">
        <v>1</v>
      </c>
      <c r="G399" s="148">
        <f t="shared" si="12"/>
        <v>0.58118999999999998</v>
      </c>
      <c r="H399" s="147">
        <v>1.75</v>
      </c>
      <c r="I399" s="148">
        <f t="shared" si="13"/>
        <v>1.01708</v>
      </c>
      <c r="J399" s="149" t="s">
        <v>1268</v>
      </c>
      <c r="K399" s="146" t="s">
        <v>1273</v>
      </c>
      <c r="BUR399" s="124"/>
      <c r="BUS399" s="124"/>
      <c r="BUT399" s="124"/>
      <c r="BUU399" s="124"/>
      <c r="BUV399" s="124"/>
      <c r="BUW399" s="124"/>
      <c r="BUX399" s="124"/>
      <c r="BUY399" s="124"/>
      <c r="BUZ399" s="124"/>
      <c r="BVA399" s="124"/>
      <c r="BVB399" s="124"/>
      <c r="BVC399" s="124"/>
      <c r="BVD399" s="124"/>
      <c r="BVE399" s="124"/>
      <c r="BVF399" s="124"/>
    </row>
    <row r="400" spans="1:11 1916:1930" s="123" customFormat="1" x14ac:dyDescent="0.2">
      <c r="A400" s="146" t="s">
        <v>653</v>
      </c>
      <c r="B400" s="146" t="s">
        <v>1345</v>
      </c>
      <c r="C400" s="147">
        <v>4.01</v>
      </c>
      <c r="D400" s="148">
        <v>0.86441000000000001</v>
      </c>
      <c r="E400" s="148">
        <v>0.86441000000000001</v>
      </c>
      <c r="F400" s="147">
        <v>1</v>
      </c>
      <c r="G400" s="148">
        <f t="shared" si="12"/>
        <v>0.86441000000000001</v>
      </c>
      <c r="H400" s="147">
        <v>1.75</v>
      </c>
      <c r="I400" s="148">
        <f t="shared" si="13"/>
        <v>1.5127200000000001</v>
      </c>
      <c r="J400" s="149" t="s">
        <v>1268</v>
      </c>
      <c r="K400" s="146" t="s">
        <v>1273</v>
      </c>
      <c r="BUR400" s="124"/>
      <c r="BUS400" s="124"/>
      <c r="BUT400" s="124"/>
      <c r="BUU400" s="124"/>
      <c r="BUV400" s="124"/>
      <c r="BUW400" s="124"/>
      <c r="BUX400" s="124"/>
      <c r="BUY400" s="124"/>
      <c r="BUZ400" s="124"/>
      <c r="BVA400" s="124"/>
      <c r="BVB400" s="124"/>
      <c r="BVC400" s="124"/>
      <c r="BVD400" s="124"/>
      <c r="BVE400" s="124"/>
      <c r="BVF400" s="124"/>
    </row>
    <row r="401" spans="1:11 1916:1930" s="123" customFormat="1" x14ac:dyDescent="0.2">
      <c r="A401" s="150" t="s">
        <v>654</v>
      </c>
      <c r="B401" s="150" t="s">
        <v>1345</v>
      </c>
      <c r="C401" s="151">
        <v>7.43</v>
      </c>
      <c r="D401" s="152">
        <v>2.1892499999999999</v>
      </c>
      <c r="E401" s="152">
        <v>2.1892499999999999</v>
      </c>
      <c r="F401" s="151">
        <v>1</v>
      </c>
      <c r="G401" s="152">
        <f t="shared" si="12"/>
        <v>2.1892499999999999</v>
      </c>
      <c r="H401" s="151">
        <v>1.75</v>
      </c>
      <c r="I401" s="152">
        <f t="shared" si="13"/>
        <v>3.8311899999999999</v>
      </c>
      <c r="J401" s="153" t="s">
        <v>1268</v>
      </c>
      <c r="K401" s="150" t="s">
        <v>1273</v>
      </c>
      <c r="BUR401" s="124"/>
      <c r="BUS401" s="124"/>
      <c r="BUT401" s="124"/>
      <c r="BUU401" s="124"/>
      <c r="BUV401" s="124"/>
      <c r="BUW401" s="124"/>
      <c r="BUX401" s="124"/>
      <c r="BUY401" s="124"/>
      <c r="BUZ401" s="124"/>
      <c r="BVA401" s="124"/>
      <c r="BVB401" s="124"/>
      <c r="BVC401" s="124"/>
      <c r="BVD401" s="124"/>
      <c r="BVE401" s="124"/>
      <c r="BVF401" s="124"/>
    </row>
    <row r="402" spans="1:11 1916:1930" s="123" customFormat="1" x14ac:dyDescent="0.2">
      <c r="A402" s="142" t="s">
        <v>655</v>
      </c>
      <c r="B402" s="142" t="s">
        <v>1492</v>
      </c>
      <c r="C402" s="143">
        <v>2.0299999999999998</v>
      </c>
      <c r="D402" s="144">
        <v>0.60172000000000003</v>
      </c>
      <c r="E402" s="144">
        <v>0.60172000000000003</v>
      </c>
      <c r="F402" s="143">
        <v>1</v>
      </c>
      <c r="G402" s="144">
        <f t="shared" si="12"/>
        <v>0.60172000000000003</v>
      </c>
      <c r="H402" s="143">
        <v>1.75</v>
      </c>
      <c r="I402" s="144">
        <f t="shared" si="13"/>
        <v>1.05301</v>
      </c>
      <c r="J402" s="145" t="s">
        <v>1268</v>
      </c>
      <c r="K402" s="142" t="s">
        <v>1273</v>
      </c>
      <c r="BUR402" s="124"/>
      <c r="BUS402" s="124"/>
      <c r="BUT402" s="124"/>
      <c r="BUU402" s="124"/>
      <c r="BUV402" s="124"/>
      <c r="BUW402" s="124"/>
      <c r="BUX402" s="124"/>
      <c r="BUY402" s="124"/>
      <c r="BUZ402" s="124"/>
      <c r="BVA402" s="124"/>
      <c r="BVB402" s="124"/>
      <c r="BVC402" s="124"/>
      <c r="BVD402" s="124"/>
      <c r="BVE402" s="124"/>
      <c r="BVF402" s="124"/>
    </row>
    <row r="403" spans="1:11 1916:1930" s="123" customFormat="1" x14ac:dyDescent="0.2">
      <c r="A403" s="146" t="s">
        <v>656</v>
      </c>
      <c r="B403" s="146" t="s">
        <v>1492</v>
      </c>
      <c r="C403" s="147">
        <v>2.97</v>
      </c>
      <c r="D403" s="148">
        <v>0.63666999999999996</v>
      </c>
      <c r="E403" s="148">
        <v>0.63666999999999996</v>
      </c>
      <c r="F403" s="147">
        <v>1</v>
      </c>
      <c r="G403" s="148">
        <f t="shared" si="12"/>
        <v>0.63666999999999996</v>
      </c>
      <c r="H403" s="147">
        <v>1.75</v>
      </c>
      <c r="I403" s="148">
        <f t="shared" si="13"/>
        <v>1.1141700000000001</v>
      </c>
      <c r="J403" s="149" t="s">
        <v>1268</v>
      </c>
      <c r="K403" s="146" t="s">
        <v>1273</v>
      </c>
      <c r="BUR403" s="124"/>
      <c r="BUS403" s="124"/>
      <c r="BUT403" s="124"/>
      <c r="BUU403" s="124"/>
      <c r="BUV403" s="124"/>
      <c r="BUW403" s="124"/>
      <c r="BUX403" s="124"/>
      <c r="BUY403" s="124"/>
      <c r="BUZ403" s="124"/>
      <c r="BVA403" s="124"/>
      <c r="BVB403" s="124"/>
      <c r="BVC403" s="124"/>
      <c r="BVD403" s="124"/>
      <c r="BVE403" s="124"/>
      <c r="BVF403" s="124"/>
    </row>
    <row r="404" spans="1:11 1916:1930" s="123" customFormat="1" x14ac:dyDescent="0.2">
      <c r="A404" s="146" t="s">
        <v>657</v>
      </c>
      <c r="B404" s="146" t="s">
        <v>1492</v>
      </c>
      <c r="C404" s="147">
        <v>5.2</v>
      </c>
      <c r="D404" s="148">
        <v>1.0699099999999999</v>
      </c>
      <c r="E404" s="148">
        <v>1.0699099999999999</v>
      </c>
      <c r="F404" s="147">
        <v>1</v>
      </c>
      <c r="G404" s="148">
        <f t="shared" si="12"/>
        <v>1.0699099999999999</v>
      </c>
      <c r="H404" s="147">
        <v>1.75</v>
      </c>
      <c r="I404" s="148">
        <f t="shared" si="13"/>
        <v>1.8723399999999999</v>
      </c>
      <c r="J404" s="149" t="s">
        <v>1268</v>
      </c>
      <c r="K404" s="146" t="s">
        <v>1273</v>
      </c>
      <c r="BUR404" s="124"/>
      <c r="BUS404" s="124"/>
      <c r="BUT404" s="124"/>
      <c r="BUU404" s="124"/>
      <c r="BUV404" s="124"/>
      <c r="BUW404" s="124"/>
      <c r="BUX404" s="124"/>
      <c r="BUY404" s="124"/>
      <c r="BUZ404" s="124"/>
      <c r="BVA404" s="124"/>
      <c r="BVB404" s="124"/>
      <c r="BVC404" s="124"/>
      <c r="BVD404" s="124"/>
      <c r="BVE404" s="124"/>
      <c r="BVF404" s="124"/>
    </row>
    <row r="405" spans="1:11 1916:1930" s="123" customFormat="1" x14ac:dyDescent="0.2">
      <c r="A405" s="150" t="s">
        <v>658</v>
      </c>
      <c r="B405" s="150" t="s">
        <v>1492</v>
      </c>
      <c r="C405" s="151">
        <v>8.6999999999999993</v>
      </c>
      <c r="D405" s="152">
        <v>2.0715499999999998</v>
      </c>
      <c r="E405" s="152">
        <v>2.0715499999999998</v>
      </c>
      <c r="F405" s="151">
        <v>1</v>
      </c>
      <c r="G405" s="152">
        <f t="shared" si="12"/>
        <v>2.0715499999999998</v>
      </c>
      <c r="H405" s="151">
        <v>1.75</v>
      </c>
      <c r="I405" s="152">
        <f t="shared" si="13"/>
        <v>3.62521</v>
      </c>
      <c r="J405" s="153" t="s">
        <v>1268</v>
      </c>
      <c r="K405" s="150" t="s">
        <v>1273</v>
      </c>
      <c r="BUR405" s="124"/>
      <c r="BUS405" s="124"/>
      <c r="BUT405" s="124"/>
      <c r="BUU405" s="124"/>
      <c r="BUV405" s="124"/>
      <c r="BUW405" s="124"/>
      <c r="BUX405" s="124"/>
      <c r="BUY405" s="124"/>
      <c r="BUZ405" s="124"/>
      <c r="BVA405" s="124"/>
      <c r="BVB405" s="124"/>
      <c r="BVC405" s="124"/>
      <c r="BVD405" s="124"/>
      <c r="BVE405" s="124"/>
      <c r="BVF405" s="124"/>
    </row>
    <row r="406" spans="1:11 1916:1930" s="123" customFormat="1" x14ac:dyDescent="0.2">
      <c r="A406" s="142" t="s">
        <v>659</v>
      </c>
      <c r="B406" s="142" t="s">
        <v>1493</v>
      </c>
      <c r="C406" s="143">
        <v>2.1</v>
      </c>
      <c r="D406" s="144">
        <v>0.48788999999999999</v>
      </c>
      <c r="E406" s="144">
        <v>0.48788999999999999</v>
      </c>
      <c r="F406" s="143">
        <v>1</v>
      </c>
      <c r="G406" s="144">
        <f t="shared" si="12"/>
        <v>0.48788999999999999</v>
      </c>
      <c r="H406" s="143">
        <v>1.75</v>
      </c>
      <c r="I406" s="144">
        <f t="shared" si="13"/>
        <v>0.85380999999999996</v>
      </c>
      <c r="J406" s="145" t="s">
        <v>1268</v>
      </c>
      <c r="K406" s="142" t="s">
        <v>1273</v>
      </c>
      <c r="BUR406" s="124"/>
      <c r="BUS406" s="124"/>
      <c r="BUT406" s="124"/>
      <c r="BUU406" s="124"/>
      <c r="BUV406" s="124"/>
      <c r="BUW406" s="124"/>
      <c r="BUX406" s="124"/>
      <c r="BUY406" s="124"/>
      <c r="BUZ406" s="124"/>
      <c r="BVA406" s="124"/>
      <c r="BVB406" s="124"/>
      <c r="BVC406" s="124"/>
      <c r="BVD406" s="124"/>
      <c r="BVE406" s="124"/>
      <c r="BVF406" s="124"/>
    </row>
    <row r="407" spans="1:11 1916:1930" s="123" customFormat="1" x14ac:dyDescent="0.2">
      <c r="A407" s="146" t="s">
        <v>660</v>
      </c>
      <c r="B407" s="146" t="s">
        <v>1493</v>
      </c>
      <c r="C407" s="147">
        <v>2.74</v>
      </c>
      <c r="D407" s="148">
        <v>0.63934000000000002</v>
      </c>
      <c r="E407" s="148">
        <v>0.63934000000000002</v>
      </c>
      <c r="F407" s="147">
        <v>1</v>
      </c>
      <c r="G407" s="148">
        <f t="shared" si="12"/>
        <v>0.63934000000000002</v>
      </c>
      <c r="H407" s="147">
        <v>1.75</v>
      </c>
      <c r="I407" s="148">
        <f t="shared" si="13"/>
        <v>1.1188499999999999</v>
      </c>
      <c r="J407" s="149" t="s">
        <v>1268</v>
      </c>
      <c r="K407" s="146" t="s">
        <v>1273</v>
      </c>
      <c r="BUR407" s="124"/>
      <c r="BUS407" s="124"/>
      <c r="BUT407" s="124"/>
      <c r="BUU407" s="124"/>
      <c r="BUV407" s="124"/>
      <c r="BUW407" s="124"/>
      <c r="BUX407" s="124"/>
      <c r="BUY407" s="124"/>
      <c r="BUZ407" s="124"/>
      <c r="BVA407" s="124"/>
      <c r="BVB407" s="124"/>
      <c r="BVC407" s="124"/>
      <c r="BVD407" s="124"/>
      <c r="BVE407" s="124"/>
      <c r="BVF407" s="124"/>
    </row>
    <row r="408" spans="1:11 1916:1930" s="123" customFormat="1" x14ac:dyDescent="0.2">
      <c r="A408" s="146" t="s">
        <v>661</v>
      </c>
      <c r="B408" s="146" t="s">
        <v>1493</v>
      </c>
      <c r="C408" s="147">
        <v>4.12</v>
      </c>
      <c r="D408" s="148">
        <v>0.93749000000000005</v>
      </c>
      <c r="E408" s="148">
        <v>0.93749000000000005</v>
      </c>
      <c r="F408" s="147">
        <v>1</v>
      </c>
      <c r="G408" s="148">
        <f t="shared" si="12"/>
        <v>0.93749000000000005</v>
      </c>
      <c r="H408" s="147">
        <v>1.75</v>
      </c>
      <c r="I408" s="148">
        <f t="shared" si="13"/>
        <v>1.6406099999999999</v>
      </c>
      <c r="J408" s="149" t="s">
        <v>1268</v>
      </c>
      <c r="K408" s="146" t="s">
        <v>1273</v>
      </c>
      <c r="BUR408" s="124"/>
      <c r="BUS408" s="124"/>
      <c r="BUT408" s="124"/>
      <c r="BUU408" s="124"/>
      <c r="BUV408" s="124"/>
      <c r="BUW408" s="124"/>
      <c r="BUX408" s="124"/>
      <c r="BUY408" s="124"/>
      <c r="BUZ408" s="124"/>
      <c r="BVA408" s="124"/>
      <c r="BVB408" s="124"/>
      <c r="BVC408" s="124"/>
      <c r="BVD408" s="124"/>
      <c r="BVE408" s="124"/>
      <c r="BVF408" s="124"/>
    </row>
    <row r="409" spans="1:11 1916:1930" s="123" customFormat="1" x14ac:dyDescent="0.2">
      <c r="A409" s="150" t="s">
        <v>662</v>
      </c>
      <c r="B409" s="150" t="s">
        <v>1493</v>
      </c>
      <c r="C409" s="151">
        <v>7.53</v>
      </c>
      <c r="D409" s="152">
        <v>1.92645</v>
      </c>
      <c r="E409" s="152">
        <v>1.92645</v>
      </c>
      <c r="F409" s="151">
        <v>1</v>
      </c>
      <c r="G409" s="152">
        <f t="shared" si="12"/>
        <v>1.92645</v>
      </c>
      <c r="H409" s="151">
        <v>1.75</v>
      </c>
      <c r="I409" s="152">
        <f t="shared" si="13"/>
        <v>3.3712900000000001</v>
      </c>
      <c r="J409" s="153" t="s">
        <v>1268</v>
      </c>
      <c r="K409" s="150" t="s">
        <v>1273</v>
      </c>
      <c r="BUR409" s="124"/>
      <c r="BUS409" s="124"/>
      <c r="BUT409" s="124"/>
      <c r="BUU409" s="124"/>
      <c r="BUV409" s="124"/>
      <c r="BUW409" s="124"/>
      <c r="BUX409" s="124"/>
      <c r="BUY409" s="124"/>
      <c r="BUZ409" s="124"/>
      <c r="BVA409" s="124"/>
      <c r="BVB409" s="124"/>
      <c r="BVC409" s="124"/>
      <c r="BVD409" s="124"/>
      <c r="BVE409" s="124"/>
      <c r="BVF409" s="124"/>
    </row>
    <row r="410" spans="1:11 1916:1930" s="123" customFormat="1" x14ac:dyDescent="0.2">
      <c r="A410" s="142" t="s">
        <v>663</v>
      </c>
      <c r="B410" s="142" t="s">
        <v>1494</v>
      </c>
      <c r="C410" s="143">
        <v>2.58</v>
      </c>
      <c r="D410" s="144">
        <v>1.29874</v>
      </c>
      <c r="E410" s="144">
        <v>1.29874</v>
      </c>
      <c r="F410" s="143">
        <v>1</v>
      </c>
      <c r="G410" s="144">
        <f t="shared" si="12"/>
        <v>1.29874</v>
      </c>
      <c r="H410" s="143">
        <v>1.75</v>
      </c>
      <c r="I410" s="144">
        <f t="shared" si="13"/>
        <v>2.2728000000000002</v>
      </c>
      <c r="J410" s="145" t="s">
        <v>1268</v>
      </c>
      <c r="K410" s="142" t="s">
        <v>1269</v>
      </c>
      <c r="BUR410" s="124"/>
      <c r="BUS410" s="124"/>
      <c r="BUT410" s="124"/>
      <c r="BUU410" s="124"/>
      <c r="BUV410" s="124"/>
      <c r="BUW410" s="124"/>
      <c r="BUX410" s="124"/>
      <c r="BUY410" s="124"/>
      <c r="BUZ410" s="124"/>
      <c r="BVA410" s="124"/>
      <c r="BVB410" s="124"/>
      <c r="BVC410" s="124"/>
      <c r="BVD410" s="124"/>
      <c r="BVE410" s="124"/>
      <c r="BVF410" s="124"/>
    </row>
    <row r="411" spans="1:11 1916:1930" s="123" customFormat="1" x14ac:dyDescent="0.2">
      <c r="A411" s="146" t="s">
        <v>664</v>
      </c>
      <c r="B411" s="146" t="s">
        <v>1494</v>
      </c>
      <c r="C411" s="147">
        <v>5.82</v>
      </c>
      <c r="D411" s="148">
        <v>1.8165500000000001</v>
      </c>
      <c r="E411" s="148">
        <v>1.8165500000000001</v>
      </c>
      <c r="F411" s="147">
        <v>1</v>
      </c>
      <c r="G411" s="148">
        <f t="shared" si="12"/>
        <v>1.8165500000000001</v>
      </c>
      <c r="H411" s="147">
        <v>1.75</v>
      </c>
      <c r="I411" s="148">
        <f t="shared" si="13"/>
        <v>3.17896</v>
      </c>
      <c r="J411" s="149" t="s">
        <v>1268</v>
      </c>
      <c r="K411" s="146" t="s">
        <v>1269</v>
      </c>
      <c r="BUR411" s="124"/>
      <c r="BUS411" s="124"/>
      <c r="BUT411" s="124"/>
      <c r="BUU411" s="124"/>
      <c r="BUV411" s="124"/>
      <c r="BUW411" s="124"/>
      <c r="BUX411" s="124"/>
      <c r="BUY411" s="124"/>
      <c r="BUZ411" s="124"/>
      <c r="BVA411" s="124"/>
      <c r="BVB411" s="124"/>
      <c r="BVC411" s="124"/>
      <c r="BVD411" s="124"/>
      <c r="BVE411" s="124"/>
      <c r="BVF411" s="124"/>
    </row>
    <row r="412" spans="1:11 1916:1930" s="123" customFormat="1" x14ac:dyDescent="0.2">
      <c r="A412" s="146" t="s">
        <v>665</v>
      </c>
      <c r="B412" s="146" t="s">
        <v>1494</v>
      </c>
      <c r="C412" s="147">
        <v>10.6</v>
      </c>
      <c r="D412" s="148">
        <v>2.99396</v>
      </c>
      <c r="E412" s="148">
        <v>2.99396</v>
      </c>
      <c r="F412" s="147">
        <v>1</v>
      </c>
      <c r="G412" s="148">
        <f t="shared" si="12"/>
        <v>2.99396</v>
      </c>
      <c r="H412" s="147">
        <v>1.75</v>
      </c>
      <c r="I412" s="148">
        <f t="shared" si="13"/>
        <v>5.2394299999999996</v>
      </c>
      <c r="J412" s="149" t="s">
        <v>1268</v>
      </c>
      <c r="K412" s="146" t="s">
        <v>1269</v>
      </c>
      <c r="BUR412" s="124"/>
      <c r="BUS412" s="124"/>
      <c r="BUT412" s="124"/>
      <c r="BUU412" s="124"/>
      <c r="BUV412" s="124"/>
      <c r="BUW412" s="124"/>
      <c r="BUX412" s="124"/>
      <c r="BUY412" s="124"/>
      <c r="BUZ412" s="124"/>
      <c r="BVA412" s="124"/>
      <c r="BVB412" s="124"/>
      <c r="BVC412" s="124"/>
      <c r="BVD412" s="124"/>
      <c r="BVE412" s="124"/>
      <c r="BVF412" s="124"/>
    </row>
    <row r="413" spans="1:11 1916:1930" s="123" customFormat="1" x14ac:dyDescent="0.2">
      <c r="A413" s="150" t="s">
        <v>666</v>
      </c>
      <c r="B413" s="150" t="s">
        <v>1494</v>
      </c>
      <c r="C413" s="151">
        <v>19.82</v>
      </c>
      <c r="D413" s="152">
        <v>5.6266400000000001</v>
      </c>
      <c r="E413" s="152">
        <v>5.6266400000000001</v>
      </c>
      <c r="F413" s="151">
        <v>1</v>
      </c>
      <c r="G413" s="152">
        <f t="shared" si="12"/>
        <v>5.6266400000000001</v>
      </c>
      <c r="H413" s="151">
        <v>1.75</v>
      </c>
      <c r="I413" s="152">
        <f t="shared" si="13"/>
        <v>9.8466199999999997</v>
      </c>
      <c r="J413" s="153" t="s">
        <v>1268</v>
      </c>
      <c r="K413" s="150" t="s">
        <v>1269</v>
      </c>
      <c r="BUR413" s="124"/>
      <c r="BUS413" s="124"/>
      <c r="BUT413" s="124"/>
      <c r="BUU413" s="124"/>
      <c r="BUV413" s="124"/>
      <c r="BUW413" s="124"/>
      <c r="BUX413" s="124"/>
      <c r="BUY413" s="124"/>
      <c r="BUZ413" s="124"/>
      <c r="BVA413" s="124"/>
      <c r="BVB413" s="124"/>
      <c r="BVC413" s="124"/>
      <c r="BVD413" s="124"/>
      <c r="BVE413" s="124"/>
      <c r="BVF413" s="124"/>
    </row>
    <row r="414" spans="1:11 1916:1930" s="123" customFormat="1" x14ac:dyDescent="0.2">
      <c r="A414" s="142" t="s">
        <v>667</v>
      </c>
      <c r="B414" s="142" t="s">
        <v>1495</v>
      </c>
      <c r="C414" s="143">
        <v>2.31</v>
      </c>
      <c r="D414" s="144">
        <v>1.04481</v>
      </c>
      <c r="E414" s="144">
        <v>1.04481</v>
      </c>
      <c r="F414" s="143">
        <v>1</v>
      </c>
      <c r="G414" s="144">
        <f t="shared" si="12"/>
        <v>1.04481</v>
      </c>
      <c r="H414" s="143">
        <v>1.75</v>
      </c>
      <c r="I414" s="144">
        <f t="shared" si="13"/>
        <v>1.8284199999999999</v>
      </c>
      <c r="J414" s="145" t="s">
        <v>1268</v>
      </c>
      <c r="K414" s="142" t="s">
        <v>1269</v>
      </c>
      <c r="BUR414" s="124"/>
      <c r="BUS414" s="124"/>
      <c r="BUT414" s="124"/>
      <c r="BUU414" s="124"/>
      <c r="BUV414" s="124"/>
      <c r="BUW414" s="124"/>
      <c r="BUX414" s="124"/>
      <c r="BUY414" s="124"/>
      <c r="BUZ414" s="124"/>
      <c r="BVA414" s="124"/>
      <c r="BVB414" s="124"/>
      <c r="BVC414" s="124"/>
      <c r="BVD414" s="124"/>
      <c r="BVE414" s="124"/>
      <c r="BVF414" s="124"/>
    </row>
    <row r="415" spans="1:11 1916:1930" s="123" customFormat="1" x14ac:dyDescent="0.2">
      <c r="A415" s="146" t="s">
        <v>668</v>
      </c>
      <c r="B415" s="146" t="s">
        <v>1495</v>
      </c>
      <c r="C415" s="147">
        <v>3.79</v>
      </c>
      <c r="D415" s="148">
        <v>1.3545199999999999</v>
      </c>
      <c r="E415" s="148">
        <v>1.3545199999999999</v>
      </c>
      <c r="F415" s="147">
        <v>1</v>
      </c>
      <c r="G415" s="148">
        <f t="shared" si="12"/>
        <v>1.3545199999999999</v>
      </c>
      <c r="H415" s="147">
        <v>1.75</v>
      </c>
      <c r="I415" s="148">
        <f t="shared" si="13"/>
        <v>2.3704100000000001</v>
      </c>
      <c r="J415" s="149" t="s">
        <v>1268</v>
      </c>
      <c r="K415" s="146" t="s">
        <v>1269</v>
      </c>
      <c r="BUR415" s="124"/>
      <c r="BUS415" s="124"/>
      <c r="BUT415" s="124"/>
      <c r="BUU415" s="124"/>
      <c r="BUV415" s="124"/>
      <c r="BUW415" s="124"/>
      <c r="BUX415" s="124"/>
      <c r="BUY415" s="124"/>
      <c r="BUZ415" s="124"/>
      <c r="BVA415" s="124"/>
      <c r="BVB415" s="124"/>
      <c r="BVC415" s="124"/>
      <c r="BVD415" s="124"/>
      <c r="BVE415" s="124"/>
      <c r="BVF415" s="124"/>
    </row>
    <row r="416" spans="1:11 1916:1930" s="123" customFormat="1" x14ac:dyDescent="0.2">
      <c r="A416" s="146" t="s">
        <v>669</v>
      </c>
      <c r="B416" s="146" t="s">
        <v>1495</v>
      </c>
      <c r="C416" s="147">
        <v>7.16</v>
      </c>
      <c r="D416" s="148">
        <v>2.33127</v>
      </c>
      <c r="E416" s="148">
        <v>2.33127</v>
      </c>
      <c r="F416" s="147">
        <v>1</v>
      </c>
      <c r="G416" s="148">
        <f t="shared" si="12"/>
        <v>2.33127</v>
      </c>
      <c r="H416" s="147">
        <v>1.75</v>
      </c>
      <c r="I416" s="148">
        <f t="shared" si="13"/>
        <v>4.07972</v>
      </c>
      <c r="J416" s="149" t="s">
        <v>1268</v>
      </c>
      <c r="K416" s="146" t="s">
        <v>1269</v>
      </c>
      <c r="BUR416" s="124"/>
      <c r="BUS416" s="124"/>
      <c r="BUT416" s="124"/>
      <c r="BUU416" s="124"/>
      <c r="BUV416" s="124"/>
      <c r="BUW416" s="124"/>
      <c r="BUX416" s="124"/>
      <c r="BUY416" s="124"/>
      <c r="BUZ416" s="124"/>
      <c r="BVA416" s="124"/>
      <c r="BVB416" s="124"/>
      <c r="BVC416" s="124"/>
      <c r="BVD416" s="124"/>
      <c r="BVE416" s="124"/>
      <c r="BVF416" s="124"/>
    </row>
    <row r="417" spans="1:11 1916:1930" s="123" customFormat="1" x14ac:dyDescent="0.2">
      <c r="A417" s="150" t="s">
        <v>670</v>
      </c>
      <c r="B417" s="150" t="s">
        <v>1495</v>
      </c>
      <c r="C417" s="151">
        <v>14.51</v>
      </c>
      <c r="D417" s="152">
        <v>4.6895600000000002</v>
      </c>
      <c r="E417" s="152">
        <v>4.6895600000000002</v>
      </c>
      <c r="F417" s="151">
        <v>1</v>
      </c>
      <c r="G417" s="152">
        <f t="shared" si="12"/>
        <v>4.6895600000000002</v>
      </c>
      <c r="H417" s="151">
        <v>1.75</v>
      </c>
      <c r="I417" s="152">
        <f t="shared" si="13"/>
        <v>8.2067300000000003</v>
      </c>
      <c r="J417" s="153" t="s">
        <v>1268</v>
      </c>
      <c r="K417" s="150" t="s">
        <v>1269</v>
      </c>
      <c r="BUR417" s="124"/>
      <c r="BUS417" s="124"/>
      <c r="BUT417" s="124"/>
      <c r="BUU417" s="124"/>
      <c r="BUV417" s="124"/>
      <c r="BUW417" s="124"/>
      <c r="BUX417" s="124"/>
      <c r="BUY417" s="124"/>
      <c r="BUZ417" s="124"/>
      <c r="BVA417" s="124"/>
      <c r="BVB417" s="124"/>
      <c r="BVC417" s="124"/>
      <c r="BVD417" s="124"/>
      <c r="BVE417" s="124"/>
      <c r="BVF417" s="124"/>
    </row>
    <row r="418" spans="1:11 1916:1930" s="123" customFormat="1" x14ac:dyDescent="0.2">
      <c r="A418" s="142" t="s">
        <v>671</v>
      </c>
      <c r="B418" s="142" t="s">
        <v>1496</v>
      </c>
      <c r="C418" s="143">
        <v>3.41</v>
      </c>
      <c r="D418" s="144">
        <v>1.10829</v>
      </c>
      <c r="E418" s="144">
        <v>1.10829</v>
      </c>
      <c r="F418" s="143">
        <v>1</v>
      </c>
      <c r="G418" s="144">
        <f t="shared" si="12"/>
        <v>1.10829</v>
      </c>
      <c r="H418" s="143">
        <v>1.75</v>
      </c>
      <c r="I418" s="144">
        <f t="shared" si="13"/>
        <v>1.9395100000000001</v>
      </c>
      <c r="J418" s="145" t="s">
        <v>1268</v>
      </c>
      <c r="K418" s="142" t="s">
        <v>1269</v>
      </c>
      <c r="BUR418" s="124"/>
      <c r="BUS418" s="124"/>
      <c r="BUT418" s="124"/>
      <c r="BUU418" s="124"/>
      <c r="BUV418" s="124"/>
      <c r="BUW418" s="124"/>
      <c r="BUX418" s="124"/>
      <c r="BUY418" s="124"/>
      <c r="BUZ418" s="124"/>
      <c r="BVA418" s="124"/>
      <c r="BVB418" s="124"/>
      <c r="BVC418" s="124"/>
      <c r="BVD418" s="124"/>
      <c r="BVE418" s="124"/>
      <c r="BVF418" s="124"/>
    </row>
    <row r="419" spans="1:11 1916:1930" s="123" customFormat="1" x14ac:dyDescent="0.2">
      <c r="A419" s="146" t="s">
        <v>672</v>
      </c>
      <c r="B419" s="146" t="s">
        <v>1496</v>
      </c>
      <c r="C419" s="147">
        <v>5.35</v>
      </c>
      <c r="D419" s="148">
        <v>1.4563200000000001</v>
      </c>
      <c r="E419" s="148">
        <v>1.4563200000000001</v>
      </c>
      <c r="F419" s="147">
        <v>1</v>
      </c>
      <c r="G419" s="148">
        <f t="shared" si="12"/>
        <v>1.4563200000000001</v>
      </c>
      <c r="H419" s="147">
        <v>1.75</v>
      </c>
      <c r="I419" s="148">
        <f t="shared" si="13"/>
        <v>2.5485600000000002</v>
      </c>
      <c r="J419" s="149" t="s">
        <v>1268</v>
      </c>
      <c r="K419" s="146" t="s">
        <v>1269</v>
      </c>
      <c r="BUR419" s="124"/>
      <c r="BUS419" s="124"/>
      <c r="BUT419" s="124"/>
      <c r="BUU419" s="124"/>
      <c r="BUV419" s="124"/>
      <c r="BUW419" s="124"/>
      <c r="BUX419" s="124"/>
      <c r="BUY419" s="124"/>
      <c r="BUZ419" s="124"/>
      <c r="BVA419" s="124"/>
      <c r="BVB419" s="124"/>
      <c r="BVC419" s="124"/>
      <c r="BVD419" s="124"/>
      <c r="BVE419" s="124"/>
      <c r="BVF419" s="124"/>
    </row>
    <row r="420" spans="1:11 1916:1930" s="123" customFormat="1" x14ac:dyDescent="0.2">
      <c r="A420" s="146" t="s">
        <v>673</v>
      </c>
      <c r="B420" s="146" t="s">
        <v>1496</v>
      </c>
      <c r="C420" s="147">
        <v>8.7200000000000006</v>
      </c>
      <c r="D420" s="148">
        <v>2.2682600000000002</v>
      </c>
      <c r="E420" s="148">
        <v>2.2682600000000002</v>
      </c>
      <c r="F420" s="147">
        <v>1</v>
      </c>
      <c r="G420" s="148">
        <f t="shared" si="12"/>
        <v>2.2682600000000002</v>
      </c>
      <c r="H420" s="147">
        <v>1.75</v>
      </c>
      <c r="I420" s="148">
        <f t="shared" si="13"/>
        <v>3.9694600000000002</v>
      </c>
      <c r="J420" s="149" t="s">
        <v>1268</v>
      </c>
      <c r="K420" s="146" t="s">
        <v>1269</v>
      </c>
      <c r="BUR420" s="124"/>
      <c r="BUS420" s="124"/>
      <c r="BUT420" s="124"/>
      <c r="BUU420" s="124"/>
      <c r="BUV420" s="124"/>
      <c r="BUW420" s="124"/>
      <c r="BUX420" s="124"/>
      <c r="BUY420" s="124"/>
      <c r="BUZ420" s="124"/>
      <c r="BVA420" s="124"/>
      <c r="BVB420" s="124"/>
      <c r="BVC420" s="124"/>
      <c r="BVD420" s="124"/>
      <c r="BVE420" s="124"/>
      <c r="BVF420" s="124"/>
    </row>
    <row r="421" spans="1:11 1916:1930" s="123" customFormat="1" x14ac:dyDescent="0.2">
      <c r="A421" s="150" t="s">
        <v>674</v>
      </c>
      <c r="B421" s="150" t="s">
        <v>1496</v>
      </c>
      <c r="C421" s="151">
        <v>15.54</v>
      </c>
      <c r="D421" s="152">
        <v>4.6327600000000002</v>
      </c>
      <c r="E421" s="152">
        <v>4.6327600000000002</v>
      </c>
      <c r="F421" s="151">
        <v>1</v>
      </c>
      <c r="G421" s="152">
        <f t="shared" si="12"/>
        <v>4.6327600000000002</v>
      </c>
      <c r="H421" s="151">
        <v>1.75</v>
      </c>
      <c r="I421" s="152">
        <f t="shared" si="13"/>
        <v>8.1073299999999993</v>
      </c>
      <c r="J421" s="153" t="s">
        <v>1268</v>
      </c>
      <c r="K421" s="150" t="s">
        <v>1269</v>
      </c>
      <c r="BUR421" s="124"/>
      <c r="BUS421" s="124"/>
      <c r="BUT421" s="124"/>
      <c r="BUU421" s="124"/>
      <c r="BUV421" s="124"/>
      <c r="BUW421" s="124"/>
      <c r="BUX421" s="124"/>
      <c r="BUY421" s="124"/>
      <c r="BUZ421" s="124"/>
      <c r="BVA421" s="124"/>
      <c r="BVB421" s="124"/>
      <c r="BVC421" s="124"/>
      <c r="BVD421" s="124"/>
      <c r="BVE421" s="124"/>
      <c r="BVF421" s="124"/>
    </row>
    <row r="422" spans="1:11 1916:1930" s="123" customFormat="1" x14ac:dyDescent="0.2">
      <c r="A422" s="142" t="s">
        <v>675</v>
      </c>
      <c r="B422" s="142" t="s">
        <v>1346</v>
      </c>
      <c r="C422" s="143">
        <v>4.6100000000000003</v>
      </c>
      <c r="D422" s="144">
        <v>1.1695</v>
      </c>
      <c r="E422" s="144">
        <v>1.1695</v>
      </c>
      <c r="F422" s="143">
        <v>1</v>
      </c>
      <c r="G422" s="144">
        <f t="shared" si="12"/>
        <v>1.1695</v>
      </c>
      <c r="H422" s="143">
        <v>1.75</v>
      </c>
      <c r="I422" s="144">
        <f t="shared" si="13"/>
        <v>2.0466299999999999</v>
      </c>
      <c r="J422" s="145" t="s">
        <v>1268</v>
      </c>
      <c r="K422" s="142" t="s">
        <v>1269</v>
      </c>
      <c r="BUR422" s="124"/>
      <c r="BUS422" s="124"/>
      <c r="BUT422" s="124"/>
      <c r="BUU422" s="124"/>
      <c r="BUV422" s="124"/>
      <c r="BUW422" s="124"/>
      <c r="BUX422" s="124"/>
      <c r="BUY422" s="124"/>
      <c r="BUZ422" s="124"/>
      <c r="BVA422" s="124"/>
      <c r="BVB422" s="124"/>
      <c r="BVC422" s="124"/>
      <c r="BVD422" s="124"/>
      <c r="BVE422" s="124"/>
      <c r="BVF422" s="124"/>
    </row>
    <row r="423" spans="1:11 1916:1930" s="123" customFormat="1" x14ac:dyDescent="0.2">
      <c r="A423" s="146" t="s">
        <v>676</v>
      </c>
      <c r="B423" s="146" t="s">
        <v>1346</v>
      </c>
      <c r="C423" s="147">
        <v>6.37</v>
      </c>
      <c r="D423" s="148">
        <v>1.5175399999999999</v>
      </c>
      <c r="E423" s="148">
        <v>1.5175399999999999</v>
      </c>
      <c r="F423" s="147">
        <v>1</v>
      </c>
      <c r="G423" s="148">
        <f t="shared" si="12"/>
        <v>1.5175399999999999</v>
      </c>
      <c r="H423" s="147">
        <v>1.75</v>
      </c>
      <c r="I423" s="148">
        <f t="shared" si="13"/>
        <v>2.6556999999999999</v>
      </c>
      <c r="J423" s="149" t="s">
        <v>1268</v>
      </c>
      <c r="K423" s="146" t="s">
        <v>1269</v>
      </c>
      <c r="BUR423" s="124"/>
      <c r="BUS423" s="124"/>
      <c r="BUT423" s="124"/>
      <c r="BUU423" s="124"/>
      <c r="BUV423" s="124"/>
      <c r="BUW423" s="124"/>
      <c r="BUX423" s="124"/>
      <c r="BUY423" s="124"/>
      <c r="BUZ423" s="124"/>
      <c r="BVA423" s="124"/>
      <c r="BVB423" s="124"/>
      <c r="BVC423" s="124"/>
      <c r="BVD423" s="124"/>
      <c r="BVE423" s="124"/>
      <c r="BVF423" s="124"/>
    </row>
    <row r="424" spans="1:11 1916:1930" s="123" customFormat="1" x14ac:dyDescent="0.2">
      <c r="A424" s="146" t="s">
        <v>677</v>
      </c>
      <c r="B424" s="146" t="s">
        <v>1346</v>
      </c>
      <c r="C424" s="147">
        <v>10.220000000000001</v>
      </c>
      <c r="D424" s="148">
        <v>2.1617000000000002</v>
      </c>
      <c r="E424" s="148">
        <v>2.1617000000000002</v>
      </c>
      <c r="F424" s="147">
        <v>1</v>
      </c>
      <c r="G424" s="148">
        <f t="shared" si="12"/>
        <v>2.1617000000000002</v>
      </c>
      <c r="H424" s="147">
        <v>1.75</v>
      </c>
      <c r="I424" s="148">
        <f t="shared" si="13"/>
        <v>3.7829799999999998</v>
      </c>
      <c r="J424" s="149" t="s">
        <v>1268</v>
      </c>
      <c r="K424" s="146" t="s">
        <v>1269</v>
      </c>
      <c r="BUR424" s="124"/>
      <c r="BUS424" s="124"/>
      <c r="BUT424" s="124"/>
      <c r="BUU424" s="124"/>
      <c r="BUV424" s="124"/>
      <c r="BUW424" s="124"/>
      <c r="BUX424" s="124"/>
      <c r="BUY424" s="124"/>
      <c r="BUZ424" s="124"/>
      <c r="BVA424" s="124"/>
      <c r="BVB424" s="124"/>
      <c r="BVC424" s="124"/>
      <c r="BVD424" s="124"/>
      <c r="BVE424" s="124"/>
      <c r="BVF424" s="124"/>
    </row>
    <row r="425" spans="1:11 1916:1930" s="123" customFormat="1" x14ac:dyDescent="0.2">
      <c r="A425" s="150" t="s">
        <v>678</v>
      </c>
      <c r="B425" s="150" t="s">
        <v>1346</v>
      </c>
      <c r="C425" s="151">
        <v>16.11</v>
      </c>
      <c r="D425" s="152">
        <v>4.2556700000000003</v>
      </c>
      <c r="E425" s="152">
        <v>4.2556700000000003</v>
      </c>
      <c r="F425" s="151">
        <v>1</v>
      </c>
      <c r="G425" s="152">
        <f t="shared" si="12"/>
        <v>4.2556700000000003</v>
      </c>
      <c r="H425" s="151">
        <v>1.75</v>
      </c>
      <c r="I425" s="152">
        <f t="shared" si="13"/>
        <v>7.4474200000000002</v>
      </c>
      <c r="J425" s="153" t="s">
        <v>1268</v>
      </c>
      <c r="K425" s="150" t="s">
        <v>1269</v>
      </c>
      <c r="BUR425" s="124"/>
      <c r="BUS425" s="124"/>
      <c r="BUT425" s="124"/>
      <c r="BUU425" s="124"/>
      <c r="BUV425" s="124"/>
      <c r="BUW425" s="124"/>
      <c r="BUX425" s="124"/>
      <c r="BUY425" s="124"/>
      <c r="BUZ425" s="124"/>
      <c r="BVA425" s="124"/>
      <c r="BVB425" s="124"/>
      <c r="BVC425" s="124"/>
      <c r="BVD425" s="124"/>
      <c r="BVE425" s="124"/>
      <c r="BVF425" s="124"/>
    </row>
    <row r="426" spans="1:11 1916:1930" s="123" customFormat="1" x14ac:dyDescent="0.2">
      <c r="A426" s="142" t="s">
        <v>679</v>
      </c>
      <c r="B426" s="142" t="s">
        <v>1497</v>
      </c>
      <c r="C426" s="143">
        <v>2.61</v>
      </c>
      <c r="D426" s="144">
        <v>0.65254999999999996</v>
      </c>
      <c r="E426" s="144">
        <v>0.65254999999999996</v>
      </c>
      <c r="F426" s="143">
        <v>1</v>
      </c>
      <c r="G426" s="144">
        <f t="shared" si="12"/>
        <v>0.65254999999999996</v>
      </c>
      <c r="H426" s="143">
        <v>1.75</v>
      </c>
      <c r="I426" s="144">
        <f t="shared" si="13"/>
        <v>1.1419600000000001</v>
      </c>
      <c r="J426" s="145" t="s">
        <v>1268</v>
      </c>
      <c r="K426" s="142" t="s">
        <v>1269</v>
      </c>
      <c r="BUR426" s="124"/>
      <c r="BUS426" s="124"/>
      <c r="BUT426" s="124"/>
      <c r="BUU426" s="124"/>
      <c r="BUV426" s="124"/>
      <c r="BUW426" s="124"/>
      <c r="BUX426" s="124"/>
      <c r="BUY426" s="124"/>
      <c r="BUZ426" s="124"/>
      <c r="BVA426" s="124"/>
      <c r="BVB426" s="124"/>
      <c r="BVC426" s="124"/>
      <c r="BVD426" s="124"/>
      <c r="BVE426" s="124"/>
      <c r="BVF426" s="124"/>
    </row>
    <row r="427" spans="1:11 1916:1930" s="123" customFormat="1" x14ac:dyDescent="0.2">
      <c r="A427" s="146" t="s">
        <v>680</v>
      </c>
      <c r="B427" s="146" t="s">
        <v>1497</v>
      </c>
      <c r="C427" s="147">
        <v>4.16</v>
      </c>
      <c r="D427" s="148">
        <v>0.88712000000000002</v>
      </c>
      <c r="E427" s="148">
        <v>0.88712000000000002</v>
      </c>
      <c r="F427" s="147">
        <v>1</v>
      </c>
      <c r="G427" s="148">
        <f t="shared" si="12"/>
        <v>0.88712000000000002</v>
      </c>
      <c r="H427" s="147">
        <v>1.75</v>
      </c>
      <c r="I427" s="148">
        <f t="shared" si="13"/>
        <v>1.55246</v>
      </c>
      <c r="J427" s="149" t="s">
        <v>1268</v>
      </c>
      <c r="K427" s="146" t="s">
        <v>1269</v>
      </c>
      <c r="BUR427" s="124"/>
      <c r="BUS427" s="124"/>
      <c r="BUT427" s="124"/>
      <c r="BUU427" s="124"/>
      <c r="BUV427" s="124"/>
      <c r="BUW427" s="124"/>
      <c r="BUX427" s="124"/>
      <c r="BUY427" s="124"/>
      <c r="BUZ427" s="124"/>
      <c r="BVA427" s="124"/>
      <c r="BVB427" s="124"/>
      <c r="BVC427" s="124"/>
      <c r="BVD427" s="124"/>
      <c r="BVE427" s="124"/>
      <c r="BVF427" s="124"/>
    </row>
    <row r="428" spans="1:11 1916:1930" s="123" customFormat="1" x14ac:dyDescent="0.2">
      <c r="A428" s="146" t="s">
        <v>681</v>
      </c>
      <c r="B428" s="146" t="s">
        <v>1497</v>
      </c>
      <c r="C428" s="147">
        <v>8.06</v>
      </c>
      <c r="D428" s="148">
        <v>1.43353</v>
      </c>
      <c r="E428" s="148">
        <v>1.43353</v>
      </c>
      <c r="F428" s="147">
        <v>1</v>
      </c>
      <c r="G428" s="148">
        <f t="shared" si="12"/>
        <v>1.43353</v>
      </c>
      <c r="H428" s="147">
        <v>1.75</v>
      </c>
      <c r="I428" s="148">
        <f t="shared" si="13"/>
        <v>2.50868</v>
      </c>
      <c r="J428" s="149" t="s">
        <v>1268</v>
      </c>
      <c r="K428" s="146" t="s">
        <v>1269</v>
      </c>
      <c r="BUR428" s="124"/>
      <c r="BUS428" s="124"/>
      <c r="BUT428" s="124"/>
      <c r="BUU428" s="124"/>
      <c r="BUV428" s="124"/>
      <c r="BUW428" s="124"/>
      <c r="BUX428" s="124"/>
      <c r="BUY428" s="124"/>
      <c r="BUZ428" s="124"/>
      <c r="BVA428" s="124"/>
      <c r="BVB428" s="124"/>
      <c r="BVC428" s="124"/>
      <c r="BVD428" s="124"/>
      <c r="BVE428" s="124"/>
      <c r="BVF428" s="124"/>
    </row>
    <row r="429" spans="1:11 1916:1930" s="123" customFormat="1" x14ac:dyDescent="0.2">
      <c r="A429" s="150" t="s">
        <v>682</v>
      </c>
      <c r="B429" s="150" t="s">
        <v>1497</v>
      </c>
      <c r="C429" s="151">
        <v>8.86</v>
      </c>
      <c r="D429" s="152">
        <v>2.6756099999999998</v>
      </c>
      <c r="E429" s="152">
        <v>2.6756099999999998</v>
      </c>
      <c r="F429" s="151">
        <v>1</v>
      </c>
      <c r="G429" s="152">
        <f t="shared" si="12"/>
        <v>2.6756099999999998</v>
      </c>
      <c r="H429" s="151">
        <v>1.75</v>
      </c>
      <c r="I429" s="152">
        <f t="shared" si="13"/>
        <v>4.6823199999999998</v>
      </c>
      <c r="J429" s="153" t="s">
        <v>1268</v>
      </c>
      <c r="K429" s="150" t="s">
        <v>1269</v>
      </c>
      <c r="BUR429" s="124"/>
      <c r="BUS429" s="124"/>
      <c r="BUT429" s="124"/>
      <c r="BUU429" s="124"/>
      <c r="BUV429" s="124"/>
      <c r="BUW429" s="124"/>
      <c r="BUX429" s="124"/>
      <c r="BUY429" s="124"/>
      <c r="BUZ429" s="124"/>
      <c r="BVA429" s="124"/>
      <c r="BVB429" s="124"/>
      <c r="BVC429" s="124"/>
      <c r="BVD429" s="124"/>
      <c r="BVE429" s="124"/>
      <c r="BVF429" s="124"/>
    </row>
    <row r="430" spans="1:11 1916:1930" s="123" customFormat="1" x14ac:dyDescent="0.2">
      <c r="A430" s="142" t="s">
        <v>683</v>
      </c>
      <c r="B430" s="142" t="s">
        <v>1498</v>
      </c>
      <c r="C430" s="143">
        <v>2.93</v>
      </c>
      <c r="D430" s="144">
        <v>1.0280400000000001</v>
      </c>
      <c r="E430" s="144">
        <v>1.0280400000000001</v>
      </c>
      <c r="F430" s="143">
        <v>1</v>
      </c>
      <c r="G430" s="144">
        <f t="shared" si="12"/>
        <v>1.0280400000000001</v>
      </c>
      <c r="H430" s="143">
        <v>1.75</v>
      </c>
      <c r="I430" s="144">
        <f t="shared" si="13"/>
        <v>1.7990699999999999</v>
      </c>
      <c r="J430" s="145" t="s">
        <v>1268</v>
      </c>
      <c r="K430" s="142" t="s">
        <v>1269</v>
      </c>
      <c r="BUR430" s="124"/>
      <c r="BUS430" s="124"/>
      <c r="BUT430" s="124"/>
      <c r="BUU430" s="124"/>
      <c r="BUV430" s="124"/>
      <c r="BUW430" s="124"/>
      <c r="BUX430" s="124"/>
      <c r="BUY430" s="124"/>
      <c r="BUZ430" s="124"/>
      <c r="BVA430" s="124"/>
      <c r="BVB430" s="124"/>
      <c r="BVC430" s="124"/>
      <c r="BVD430" s="124"/>
      <c r="BVE430" s="124"/>
      <c r="BVF430" s="124"/>
    </row>
    <row r="431" spans="1:11 1916:1930" s="123" customFormat="1" x14ac:dyDescent="0.2">
      <c r="A431" s="146" t="s">
        <v>685</v>
      </c>
      <c r="B431" s="146" t="s">
        <v>1498</v>
      </c>
      <c r="C431" s="147">
        <v>3.97</v>
      </c>
      <c r="D431" s="148">
        <v>1.32714</v>
      </c>
      <c r="E431" s="148">
        <v>1.32714</v>
      </c>
      <c r="F431" s="147">
        <v>1</v>
      </c>
      <c r="G431" s="148">
        <f t="shared" si="12"/>
        <v>1.32714</v>
      </c>
      <c r="H431" s="147">
        <v>1.75</v>
      </c>
      <c r="I431" s="148">
        <f t="shared" si="13"/>
        <v>2.3224999999999998</v>
      </c>
      <c r="J431" s="149" t="s">
        <v>1268</v>
      </c>
      <c r="K431" s="146" t="s">
        <v>1269</v>
      </c>
      <c r="BUR431" s="124"/>
      <c r="BUS431" s="124"/>
      <c r="BUT431" s="124"/>
      <c r="BUU431" s="124"/>
      <c r="BUV431" s="124"/>
      <c r="BUW431" s="124"/>
      <c r="BUX431" s="124"/>
      <c r="BUY431" s="124"/>
      <c r="BUZ431" s="124"/>
      <c r="BVA431" s="124"/>
      <c r="BVB431" s="124"/>
      <c r="BVC431" s="124"/>
      <c r="BVD431" s="124"/>
      <c r="BVE431" s="124"/>
      <c r="BVF431" s="124"/>
    </row>
    <row r="432" spans="1:11 1916:1930" s="123" customFormat="1" x14ac:dyDescent="0.2">
      <c r="A432" s="146" t="s">
        <v>686</v>
      </c>
      <c r="B432" s="146" t="s">
        <v>1498</v>
      </c>
      <c r="C432" s="147">
        <v>7.28</v>
      </c>
      <c r="D432" s="148">
        <v>2.0918600000000001</v>
      </c>
      <c r="E432" s="148">
        <v>2.0918600000000001</v>
      </c>
      <c r="F432" s="147">
        <v>1</v>
      </c>
      <c r="G432" s="148">
        <f t="shared" si="12"/>
        <v>2.0918600000000001</v>
      </c>
      <c r="H432" s="147">
        <v>1.75</v>
      </c>
      <c r="I432" s="148">
        <f t="shared" si="13"/>
        <v>3.6607599999999998</v>
      </c>
      <c r="J432" s="149" t="s">
        <v>1268</v>
      </c>
      <c r="K432" s="146" t="s">
        <v>1269</v>
      </c>
      <c r="BUR432" s="124"/>
      <c r="BUS432" s="124"/>
      <c r="BUT432" s="124"/>
      <c r="BUU432" s="124"/>
      <c r="BUV432" s="124"/>
      <c r="BUW432" s="124"/>
      <c r="BUX432" s="124"/>
      <c r="BUY432" s="124"/>
      <c r="BUZ432" s="124"/>
      <c r="BVA432" s="124"/>
      <c r="BVB432" s="124"/>
      <c r="BVC432" s="124"/>
      <c r="BVD432" s="124"/>
      <c r="BVE432" s="124"/>
      <c r="BVF432" s="124"/>
    </row>
    <row r="433" spans="1:11 1916:1930" s="123" customFormat="1" x14ac:dyDescent="0.2">
      <c r="A433" s="150" t="s">
        <v>687</v>
      </c>
      <c r="B433" s="150" t="s">
        <v>1498</v>
      </c>
      <c r="C433" s="151">
        <v>15.35</v>
      </c>
      <c r="D433" s="152">
        <v>3.94774</v>
      </c>
      <c r="E433" s="152">
        <v>3.94774</v>
      </c>
      <c r="F433" s="151">
        <v>1</v>
      </c>
      <c r="G433" s="152">
        <f t="shared" si="12"/>
        <v>3.94774</v>
      </c>
      <c r="H433" s="151">
        <v>1.75</v>
      </c>
      <c r="I433" s="152">
        <f t="shared" si="13"/>
        <v>6.90855</v>
      </c>
      <c r="J433" s="153" t="s">
        <v>1268</v>
      </c>
      <c r="K433" s="150" t="s">
        <v>1269</v>
      </c>
      <c r="BUR433" s="124"/>
      <c r="BUS433" s="124"/>
      <c r="BUT433" s="124"/>
      <c r="BUU433" s="124"/>
      <c r="BUV433" s="124"/>
      <c r="BUW433" s="124"/>
      <c r="BUX433" s="124"/>
      <c r="BUY433" s="124"/>
      <c r="BUZ433" s="124"/>
      <c r="BVA433" s="124"/>
      <c r="BVB433" s="124"/>
      <c r="BVC433" s="124"/>
      <c r="BVD433" s="124"/>
      <c r="BVE433" s="124"/>
      <c r="BVF433" s="124"/>
    </row>
    <row r="434" spans="1:11 1916:1930" s="123" customFormat="1" x14ac:dyDescent="0.2">
      <c r="A434" s="142" t="s">
        <v>688</v>
      </c>
      <c r="B434" s="142" t="s">
        <v>1499</v>
      </c>
      <c r="C434" s="143">
        <v>1.87</v>
      </c>
      <c r="D434" s="144">
        <v>0.76500000000000001</v>
      </c>
      <c r="E434" s="144">
        <v>0.76500000000000001</v>
      </c>
      <c r="F434" s="143">
        <v>1</v>
      </c>
      <c r="G434" s="144">
        <f t="shared" si="12"/>
        <v>0.76500000000000001</v>
      </c>
      <c r="H434" s="143">
        <v>1.75</v>
      </c>
      <c r="I434" s="144">
        <f t="shared" si="13"/>
        <v>1.3387500000000001</v>
      </c>
      <c r="J434" s="145" t="s">
        <v>1268</v>
      </c>
      <c r="K434" s="142" t="s">
        <v>1269</v>
      </c>
      <c r="BUR434" s="124"/>
      <c r="BUS434" s="124"/>
      <c r="BUT434" s="124"/>
      <c r="BUU434" s="124"/>
      <c r="BUV434" s="124"/>
      <c r="BUW434" s="124"/>
      <c r="BUX434" s="124"/>
      <c r="BUY434" s="124"/>
      <c r="BUZ434" s="124"/>
      <c r="BVA434" s="124"/>
      <c r="BVB434" s="124"/>
      <c r="BVC434" s="124"/>
      <c r="BVD434" s="124"/>
      <c r="BVE434" s="124"/>
      <c r="BVF434" s="124"/>
    </row>
    <row r="435" spans="1:11 1916:1930" s="123" customFormat="1" x14ac:dyDescent="0.2">
      <c r="A435" s="146" t="s">
        <v>689</v>
      </c>
      <c r="B435" s="146" t="s">
        <v>1499</v>
      </c>
      <c r="C435" s="147">
        <v>3.16</v>
      </c>
      <c r="D435" s="148">
        <v>1.00264</v>
      </c>
      <c r="E435" s="148">
        <v>1.00264</v>
      </c>
      <c r="F435" s="147">
        <v>1</v>
      </c>
      <c r="G435" s="148">
        <f t="shared" si="12"/>
        <v>1.00264</v>
      </c>
      <c r="H435" s="147">
        <v>1.75</v>
      </c>
      <c r="I435" s="148">
        <f t="shared" si="13"/>
        <v>1.7546200000000001</v>
      </c>
      <c r="J435" s="149" t="s">
        <v>1268</v>
      </c>
      <c r="K435" s="146" t="s">
        <v>1269</v>
      </c>
      <c r="BUR435" s="124"/>
      <c r="BUS435" s="124"/>
      <c r="BUT435" s="124"/>
      <c r="BUU435" s="124"/>
      <c r="BUV435" s="124"/>
      <c r="BUW435" s="124"/>
      <c r="BUX435" s="124"/>
      <c r="BUY435" s="124"/>
      <c r="BUZ435" s="124"/>
      <c r="BVA435" s="124"/>
      <c r="BVB435" s="124"/>
      <c r="BVC435" s="124"/>
      <c r="BVD435" s="124"/>
      <c r="BVE435" s="124"/>
      <c r="BVF435" s="124"/>
    </row>
    <row r="436" spans="1:11 1916:1930" s="123" customFormat="1" x14ac:dyDescent="0.2">
      <c r="A436" s="146" t="s">
        <v>690</v>
      </c>
      <c r="B436" s="146" t="s">
        <v>1499</v>
      </c>
      <c r="C436" s="147">
        <v>5.41</v>
      </c>
      <c r="D436" s="148">
        <v>1.51223</v>
      </c>
      <c r="E436" s="148">
        <v>1.51223</v>
      </c>
      <c r="F436" s="147">
        <v>1</v>
      </c>
      <c r="G436" s="148">
        <f t="shared" si="12"/>
        <v>1.51223</v>
      </c>
      <c r="H436" s="147">
        <v>1.75</v>
      </c>
      <c r="I436" s="148">
        <f t="shared" si="13"/>
        <v>2.6463999999999999</v>
      </c>
      <c r="J436" s="149" t="s">
        <v>1268</v>
      </c>
      <c r="K436" s="146" t="s">
        <v>1269</v>
      </c>
      <c r="BUR436" s="124"/>
      <c r="BUS436" s="124"/>
      <c r="BUT436" s="124"/>
      <c r="BUU436" s="124"/>
      <c r="BUV436" s="124"/>
      <c r="BUW436" s="124"/>
      <c r="BUX436" s="124"/>
      <c r="BUY436" s="124"/>
      <c r="BUZ436" s="124"/>
      <c r="BVA436" s="124"/>
      <c r="BVB436" s="124"/>
      <c r="BVC436" s="124"/>
      <c r="BVD436" s="124"/>
      <c r="BVE436" s="124"/>
      <c r="BVF436" s="124"/>
    </row>
    <row r="437" spans="1:11 1916:1930" s="123" customFormat="1" x14ac:dyDescent="0.2">
      <c r="A437" s="150" t="s">
        <v>691</v>
      </c>
      <c r="B437" s="150" t="s">
        <v>1499</v>
      </c>
      <c r="C437" s="151">
        <v>14.13</v>
      </c>
      <c r="D437" s="152">
        <v>3.22411</v>
      </c>
      <c r="E437" s="152">
        <v>3.22411</v>
      </c>
      <c r="F437" s="151">
        <v>1</v>
      </c>
      <c r="G437" s="152">
        <f t="shared" si="12"/>
        <v>3.22411</v>
      </c>
      <c r="H437" s="151">
        <v>1.75</v>
      </c>
      <c r="I437" s="152">
        <f t="shared" si="13"/>
        <v>5.6421900000000003</v>
      </c>
      <c r="J437" s="153" t="s">
        <v>1268</v>
      </c>
      <c r="K437" s="150" t="s">
        <v>1269</v>
      </c>
      <c r="BUR437" s="124"/>
      <c r="BUS437" s="124"/>
      <c r="BUT437" s="124"/>
      <c r="BUU437" s="124"/>
      <c r="BUV437" s="124"/>
      <c r="BUW437" s="124"/>
      <c r="BUX437" s="124"/>
      <c r="BUY437" s="124"/>
      <c r="BUZ437" s="124"/>
      <c r="BVA437" s="124"/>
      <c r="BVB437" s="124"/>
      <c r="BVC437" s="124"/>
      <c r="BVD437" s="124"/>
      <c r="BVE437" s="124"/>
      <c r="BVF437" s="124"/>
    </row>
    <row r="438" spans="1:11 1916:1930" s="123" customFormat="1" x14ac:dyDescent="0.2">
      <c r="A438" s="142" t="s">
        <v>692</v>
      </c>
      <c r="B438" s="142" t="s">
        <v>1500</v>
      </c>
      <c r="C438" s="143">
        <v>3.4</v>
      </c>
      <c r="D438" s="144">
        <v>1.0534600000000001</v>
      </c>
      <c r="E438" s="144">
        <v>1.0534600000000001</v>
      </c>
      <c r="F438" s="143">
        <v>1</v>
      </c>
      <c r="G438" s="144">
        <f t="shared" si="12"/>
        <v>1.0534600000000001</v>
      </c>
      <c r="H438" s="143">
        <v>1.75</v>
      </c>
      <c r="I438" s="144">
        <f t="shared" si="13"/>
        <v>1.8435600000000001</v>
      </c>
      <c r="J438" s="145" t="s">
        <v>1268</v>
      </c>
      <c r="K438" s="142" t="s">
        <v>1269</v>
      </c>
      <c r="BUR438" s="124"/>
      <c r="BUS438" s="124"/>
      <c r="BUT438" s="124"/>
      <c r="BUU438" s="124"/>
      <c r="BUV438" s="124"/>
      <c r="BUW438" s="124"/>
      <c r="BUX438" s="124"/>
      <c r="BUY438" s="124"/>
      <c r="BUZ438" s="124"/>
      <c r="BVA438" s="124"/>
      <c r="BVB438" s="124"/>
      <c r="BVC438" s="124"/>
      <c r="BVD438" s="124"/>
      <c r="BVE438" s="124"/>
      <c r="BVF438" s="124"/>
    </row>
    <row r="439" spans="1:11 1916:1930" s="123" customFormat="1" x14ac:dyDescent="0.2">
      <c r="A439" s="146" t="s">
        <v>693</v>
      </c>
      <c r="B439" s="146" t="s">
        <v>1500</v>
      </c>
      <c r="C439" s="147">
        <v>4.49</v>
      </c>
      <c r="D439" s="148">
        <v>1.4099600000000001</v>
      </c>
      <c r="E439" s="148">
        <v>1.4099600000000001</v>
      </c>
      <c r="F439" s="147">
        <v>1</v>
      </c>
      <c r="G439" s="148">
        <f t="shared" si="12"/>
        <v>1.4099600000000001</v>
      </c>
      <c r="H439" s="147">
        <v>1.75</v>
      </c>
      <c r="I439" s="148">
        <f t="shared" si="13"/>
        <v>2.4674299999999998</v>
      </c>
      <c r="J439" s="149" t="s">
        <v>1268</v>
      </c>
      <c r="K439" s="146" t="s">
        <v>1269</v>
      </c>
      <c r="BUR439" s="124"/>
      <c r="BUS439" s="124"/>
      <c r="BUT439" s="124"/>
      <c r="BUU439" s="124"/>
      <c r="BUV439" s="124"/>
      <c r="BUW439" s="124"/>
      <c r="BUX439" s="124"/>
      <c r="BUY439" s="124"/>
      <c r="BUZ439" s="124"/>
      <c r="BVA439" s="124"/>
      <c r="BVB439" s="124"/>
      <c r="BVC439" s="124"/>
      <c r="BVD439" s="124"/>
      <c r="BVE439" s="124"/>
      <c r="BVF439" s="124"/>
    </row>
    <row r="440" spans="1:11 1916:1930" s="123" customFormat="1" x14ac:dyDescent="0.2">
      <c r="A440" s="146" t="s">
        <v>694</v>
      </c>
      <c r="B440" s="146" t="s">
        <v>1500</v>
      </c>
      <c r="C440" s="147">
        <v>7.02</v>
      </c>
      <c r="D440" s="148">
        <v>2.2408600000000001</v>
      </c>
      <c r="E440" s="148">
        <v>2.2408600000000001</v>
      </c>
      <c r="F440" s="147">
        <v>1</v>
      </c>
      <c r="G440" s="148">
        <f t="shared" si="12"/>
        <v>2.2408600000000001</v>
      </c>
      <c r="H440" s="147">
        <v>1.75</v>
      </c>
      <c r="I440" s="148">
        <f t="shared" si="13"/>
        <v>3.9215100000000001</v>
      </c>
      <c r="J440" s="149" t="s">
        <v>1268</v>
      </c>
      <c r="K440" s="146" t="s">
        <v>1269</v>
      </c>
      <c r="BUR440" s="124"/>
      <c r="BUS440" s="124"/>
      <c r="BUT440" s="124"/>
      <c r="BUU440" s="124"/>
      <c r="BUV440" s="124"/>
      <c r="BUW440" s="124"/>
      <c r="BUX440" s="124"/>
      <c r="BUY440" s="124"/>
      <c r="BUZ440" s="124"/>
      <c r="BVA440" s="124"/>
      <c r="BVB440" s="124"/>
      <c r="BVC440" s="124"/>
      <c r="BVD440" s="124"/>
      <c r="BVE440" s="124"/>
      <c r="BVF440" s="124"/>
    </row>
    <row r="441" spans="1:11 1916:1930" s="123" customFormat="1" x14ac:dyDescent="0.2">
      <c r="A441" s="150" t="s">
        <v>695</v>
      </c>
      <c r="B441" s="150" t="s">
        <v>1500</v>
      </c>
      <c r="C441" s="151">
        <v>16.21</v>
      </c>
      <c r="D441" s="152">
        <v>4.4959499999999997</v>
      </c>
      <c r="E441" s="152">
        <v>4.4959499999999997</v>
      </c>
      <c r="F441" s="151">
        <v>1</v>
      </c>
      <c r="G441" s="152">
        <f t="shared" si="12"/>
        <v>4.4959499999999997</v>
      </c>
      <c r="H441" s="151">
        <v>1.75</v>
      </c>
      <c r="I441" s="152">
        <f t="shared" si="13"/>
        <v>7.8679100000000002</v>
      </c>
      <c r="J441" s="153" t="s">
        <v>1268</v>
      </c>
      <c r="K441" s="150" t="s">
        <v>1269</v>
      </c>
      <c r="BUR441" s="124"/>
      <c r="BUS441" s="124"/>
      <c r="BUT441" s="124"/>
      <c r="BUU441" s="124"/>
      <c r="BUV441" s="124"/>
      <c r="BUW441" s="124"/>
      <c r="BUX441" s="124"/>
      <c r="BUY441" s="124"/>
      <c r="BUZ441" s="124"/>
      <c r="BVA441" s="124"/>
      <c r="BVB441" s="124"/>
      <c r="BVC441" s="124"/>
      <c r="BVD441" s="124"/>
      <c r="BVE441" s="124"/>
      <c r="BVF441" s="124"/>
    </row>
    <row r="442" spans="1:11 1916:1930" s="123" customFormat="1" x14ac:dyDescent="0.2">
      <c r="A442" s="142" t="s">
        <v>1501</v>
      </c>
      <c r="B442" s="142" t="s">
        <v>1502</v>
      </c>
      <c r="C442" s="143">
        <v>4.49</v>
      </c>
      <c r="D442" s="144">
        <v>1.3758600000000001</v>
      </c>
      <c r="E442" s="144">
        <v>1.3758600000000001</v>
      </c>
      <c r="F442" s="143">
        <v>1</v>
      </c>
      <c r="G442" s="144">
        <f t="shared" si="12"/>
        <v>1.3758600000000001</v>
      </c>
      <c r="H442" s="143">
        <v>1.75</v>
      </c>
      <c r="I442" s="144">
        <f t="shared" si="13"/>
        <v>2.4077600000000001</v>
      </c>
      <c r="J442" s="145" t="s">
        <v>1268</v>
      </c>
      <c r="K442" s="142" t="s">
        <v>1269</v>
      </c>
      <c r="BUR442" s="124"/>
      <c r="BUS442" s="124"/>
      <c r="BUT442" s="124"/>
      <c r="BUU442" s="124"/>
      <c r="BUV442" s="124"/>
      <c r="BUW442" s="124"/>
      <c r="BUX442" s="124"/>
      <c r="BUY442" s="124"/>
      <c r="BUZ442" s="124"/>
      <c r="BVA442" s="124"/>
      <c r="BVB442" s="124"/>
      <c r="BVC442" s="124"/>
      <c r="BVD442" s="124"/>
      <c r="BVE442" s="124"/>
      <c r="BVF442" s="124"/>
    </row>
    <row r="443" spans="1:11 1916:1930" s="123" customFormat="1" x14ac:dyDescent="0.2">
      <c r="A443" s="146" t="s">
        <v>1503</v>
      </c>
      <c r="B443" s="146" t="s">
        <v>1502</v>
      </c>
      <c r="C443" s="147">
        <v>6.22</v>
      </c>
      <c r="D443" s="148">
        <v>1.7388999999999999</v>
      </c>
      <c r="E443" s="148">
        <v>1.7388999999999999</v>
      </c>
      <c r="F443" s="147">
        <v>1</v>
      </c>
      <c r="G443" s="148">
        <f t="shared" si="12"/>
        <v>1.7388999999999999</v>
      </c>
      <c r="H443" s="147">
        <v>1.75</v>
      </c>
      <c r="I443" s="148">
        <f t="shared" si="13"/>
        <v>3.0430799999999998</v>
      </c>
      <c r="J443" s="149" t="s">
        <v>1268</v>
      </c>
      <c r="K443" s="146" t="s">
        <v>1269</v>
      </c>
      <c r="BUR443" s="124"/>
      <c r="BUS443" s="124"/>
      <c r="BUT443" s="124"/>
      <c r="BUU443" s="124"/>
      <c r="BUV443" s="124"/>
      <c r="BUW443" s="124"/>
      <c r="BUX443" s="124"/>
      <c r="BUY443" s="124"/>
      <c r="BUZ443" s="124"/>
      <c r="BVA443" s="124"/>
      <c r="BVB443" s="124"/>
      <c r="BVC443" s="124"/>
      <c r="BVD443" s="124"/>
      <c r="BVE443" s="124"/>
      <c r="BVF443" s="124"/>
    </row>
    <row r="444" spans="1:11 1916:1930" s="123" customFormat="1" x14ac:dyDescent="0.2">
      <c r="A444" s="146" t="s">
        <v>1504</v>
      </c>
      <c r="B444" s="146" t="s">
        <v>1502</v>
      </c>
      <c r="C444" s="147">
        <v>10.28</v>
      </c>
      <c r="D444" s="148">
        <v>2.5750299999999999</v>
      </c>
      <c r="E444" s="148">
        <v>2.5750299999999999</v>
      </c>
      <c r="F444" s="147">
        <v>1</v>
      </c>
      <c r="G444" s="148">
        <f t="shared" si="12"/>
        <v>2.5750299999999999</v>
      </c>
      <c r="H444" s="147">
        <v>1.75</v>
      </c>
      <c r="I444" s="148">
        <f t="shared" si="13"/>
        <v>4.5063000000000004</v>
      </c>
      <c r="J444" s="149" t="s">
        <v>1268</v>
      </c>
      <c r="K444" s="146" t="s">
        <v>1269</v>
      </c>
      <c r="BUR444" s="124"/>
      <c r="BUS444" s="124"/>
      <c r="BUT444" s="124"/>
      <c r="BUU444" s="124"/>
      <c r="BUV444" s="124"/>
      <c r="BUW444" s="124"/>
      <c r="BUX444" s="124"/>
      <c r="BUY444" s="124"/>
      <c r="BUZ444" s="124"/>
      <c r="BVA444" s="124"/>
      <c r="BVB444" s="124"/>
      <c r="BVC444" s="124"/>
      <c r="BVD444" s="124"/>
      <c r="BVE444" s="124"/>
      <c r="BVF444" s="124"/>
    </row>
    <row r="445" spans="1:11 1916:1930" s="123" customFormat="1" x14ac:dyDescent="0.2">
      <c r="A445" s="150" t="s">
        <v>1505</v>
      </c>
      <c r="B445" s="150" t="s">
        <v>1502</v>
      </c>
      <c r="C445" s="151">
        <v>18.45</v>
      </c>
      <c r="D445" s="152">
        <v>4.8620099999999997</v>
      </c>
      <c r="E445" s="152">
        <v>4.8620099999999997</v>
      </c>
      <c r="F445" s="151">
        <v>1</v>
      </c>
      <c r="G445" s="152">
        <f t="shared" si="12"/>
        <v>4.8620099999999997</v>
      </c>
      <c r="H445" s="151">
        <v>1.75</v>
      </c>
      <c r="I445" s="152">
        <f t="shared" si="13"/>
        <v>8.5085200000000007</v>
      </c>
      <c r="J445" s="153" t="s">
        <v>1268</v>
      </c>
      <c r="K445" s="150" t="s">
        <v>1269</v>
      </c>
      <c r="BUR445" s="124"/>
      <c r="BUS445" s="124"/>
      <c r="BUT445" s="124"/>
      <c r="BUU445" s="124"/>
      <c r="BUV445" s="124"/>
      <c r="BUW445" s="124"/>
      <c r="BUX445" s="124"/>
      <c r="BUY445" s="124"/>
      <c r="BUZ445" s="124"/>
      <c r="BVA445" s="124"/>
      <c r="BVB445" s="124"/>
      <c r="BVC445" s="124"/>
      <c r="BVD445" s="124"/>
      <c r="BVE445" s="124"/>
      <c r="BVF445" s="124"/>
    </row>
    <row r="446" spans="1:11 1916:1930" s="123" customFormat="1" x14ac:dyDescent="0.2">
      <c r="A446" s="142" t="s">
        <v>1506</v>
      </c>
      <c r="B446" s="142" t="s">
        <v>1507</v>
      </c>
      <c r="C446" s="143">
        <v>4.0599999999999996</v>
      </c>
      <c r="D446" s="144">
        <v>1.4738100000000001</v>
      </c>
      <c r="E446" s="144">
        <v>1.4738100000000001</v>
      </c>
      <c r="F446" s="143">
        <v>1</v>
      </c>
      <c r="G446" s="144">
        <f t="shared" si="12"/>
        <v>1.4738100000000001</v>
      </c>
      <c r="H446" s="143">
        <v>1.75</v>
      </c>
      <c r="I446" s="144">
        <f t="shared" si="13"/>
        <v>2.57917</v>
      </c>
      <c r="J446" s="145" t="s">
        <v>1268</v>
      </c>
      <c r="K446" s="142" t="s">
        <v>1269</v>
      </c>
      <c r="BUR446" s="124"/>
      <c r="BUS446" s="124"/>
      <c r="BUT446" s="124"/>
      <c r="BUU446" s="124"/>
      <c r="BUV446" s="124"/>
      <c r="BUW446" s="124"/>
      <c r="BUX446" s="124"/>
      <c r="BUY446" s="124"/>
      <c r="BUZ446" s="124"/>
      <c r="BVA446" s="124"/>
      <c r="BVB446" s="124"/>
      <c r="BVC446" s="124"/>
      <c r="BVD446" s="124"/>
      <c r="BVE446" s="124"/>
      <c r="BVF446" s="124"/>
    </row>
    <row r="447" spans="1:11 1916:1930" s="123" customFormat="1" x14ac:dyDescent="0.2">
      <c r="A447" s="146" t="s">
        <v>1508</v>
      </c>
      <c r="B447" s="146" t="s">
        <v>1507</v>
      </c>
      <c r="C447" s="147">
        <v>5.55</v>
      </c>
      <c r="D447" s="148">
        <v>1.82463</v>
      </c>
      <c r="E447" s="148">
        <v>1.82463</v>
      </c>
      <c r="F447" s="147">
        <v>1</v>
      </c>
      <c r="G447" s="148">
        <f t="shared" si="12"/>
        <v>1.82463</v>
      </c>
      <c r="H447" s="147">
        <v>1.75</v>
      </c>
      <c r="I447" s="148">
        <f t="shared" si="13"/>
        <v>3.1930999999999998</v>
      </c>
      <c r="J447" s="149" t="s">
        <v>1268</v>
      </c>
      <c r="K447" s="146" t="s">
        <v>1269</v>
      </c>
      <c r="BUR447" s="124"/>
      <c r="BUS447" s="124"/>
      <c r="BUT447" s="124"/>
      <c r="BUU447" s="124"/>
      <c r="BUV447" s="124"/>
      <c r="BUW447" s="124"/>
      <c r="BUX447" s="124"/>
      <c r="BUY447" s="124"/>
      <c r="BUZ447" s="124"/>
      <c r="BVA447" s="124"/>
      <c r="BVB447" s="124"/>
      <c r="BVC447" s="124"/>
      <c r="BVD447" s="124"/>
      <c r="BVE447" s="124"/>
      <c r="BVF447" s="124"/>
    </row>
    <row r="448" spans="1:11 1916:1930" s="123" customFormat="1" x14ac:dyDescent="0.2">
      <c r="A448" s="146" t="s">
        <v>1509</v>
      </c>
      <c r="B448" s="146" t="s">
        <v>1507</v>
      </c>
      <c r="C448" s="147">
        <v>9.75</v>
      </c>
      <c r="D448" s="148">
        <v>2.66547</v>
      </c>
      <c r="E448" s="148">
        <v>2.66547</v>
      </c>
      <c r="F448" s="147">
        <v>1</v>
      </c>
      <c r="G448" s="148">
        <f t="shared" si="12"/>
        <v>2.66547</v>
      </c>
      <c r="H448" s="147">
        <v>1.75</v>
      </c>
      <c r="I448" s="148">
        <f t="shared" si="13"/>
        <v>4.6645700000000003</v>
      </c>
      <c r="J448" s="149" t="s">
        <v>1268</v>
      </c>
      <c r="K448" s="146" t="s">
        <v>1269</v>
      </c>
      <c r="BUR448" s="124"/>
      <c r="BUS448" s="124"/>
      <c r="BUT448" s="124"/>
      <c r="BUU448" s="124"/>
      <c r="BUV448" s="124"/>
      <c r="BUW448" s="124"/>
      <c r="BUX448" s="124"/>
      <c r="BUY448" s="124"/>
      <c r="BUZ448" s="124"/>
      <c r="BVA448" s="124"/>
      <c r="BVB448" s="124"/>
      <c r="BVC448" s="124"/>
      <c r="BVD448" s="124"/>
      <c r="BVE448" s="124"/>
      <c r="BVF448" s="124"/>
    </row>
    <row r="449" spans="1:11 1916:1930" s="123" customFormat="1" x14ac:dyDescent="0.2">
      <c r="A449" s="150" t="s">
        <v>1510</v>
      </c>
      <c r="B449" s="150" t="s">
        <v>1507</v>
      </c>
      <c r="C449" s="151">
        <v>17.97</v>
      </c>
      <c r="D449" s="152">
        <v>4.99099</v>
      </c>
      <c r="E449" s="152">
        <v>4.99099</v>
      </c>
      <c r="F449" s="151">
        <v>1</v>
      </c>
      <c r="G449" s="152">
        <f t="shared" si="12"/>
        <v>4.99099</v>
      </c>
      <c r="H449" s="151">
        <v>1.75</v>
      </c>
      <c r="I449" s="152">
        <f t="shared" si="13"/>
        <v>8.7342300000000002</v>
      </c>
      <c r="J449" s="153" t="s">
        <v>1268</v>
      </c>
      <c r="K449" s="150" t="s">
        <v>1269</v>
      </c>
      <c r="BUR449" s="124"/>
      <c r="BUS449" s="124"/>
      <c r="BUT449" s="124"/>
      <c r="BUU449" s="124"/>
      <c r="BUV449" s="124"/>
      <c r="BUW449" s="124"/>
      <c r="BUX449" s="124"/>
      <c r="BUY449" s="124"/>
      <c r="BUZ449" s="124"/>
      <c r="BVA449" s="124"/>
      <c r="BVB449" s="124"/>
      <c r="BVC449" s="124"/>
      <c r="BVD449" s="124"/>
      <c r="BVE449" s="124"/>
      <c r="BVF449" s="124"/>
    </row>
    <row r="450" spans="1:11 1916:1930" s="123" customFormat="1" x14ac:dyDescent="0.2">
      <c r="A450" s="142" t="s">
        <v>1511</v>
      </c>
      <c r="B450" s="142" t="s">
        <v>1512</v>
      </c>
      <c r="C450" s="143">
        <v>1.89</v>
      </c>
      <c r="D450" s="144">
        <v>1.06165</v>
      </c>
      <c r="E450" s="144">
        <v>1.06165</v>
      </c>
      <c r="F450" s="143">
        <v>1</v>
      </c>
      <c r="G450" s="144">
        <f t="shared" si="12"/>
        <v>1.06165</v>
      </c>
      <c r="H450" s="143">
        <v>1.75</v>
      </c>
      <c r="I450" s="144">
        <f t="shared" si="13"/>
        <v>1.85789</v>
      </c>
      <c r="J450" s="145" t="s">
        <v>1268</v>
      </c>
      <c r="K450" s="142" t="s">
        <v>1269</v>
      </c>
      <c r="BUR450" s="124"/>
      <c r="BUS450" s="124"/>
      <c r="BUT450" s="124"/>
      <c r="BUU450" s="124"/>
      <c r="BUV450" s="124"/>
      <c r="BUW450" s="124"/>
      <c r="BUX450" s="124"/>
      <c r="BUY450" s="124"/>
      <c r="BUZ450" s="124"/>
      <c r="BVA450" s="124"/>
      <c r="BVB450" s="124"/>
      <c r="BVC450" s="124"/>
      <c r="BVD450" s="124"/>
      <c r="BVE450" s="124"/>
      <c r="BVF450" s="124"/>
    </row>
    <row r="451" spans="1:11 1916:1930" s="123" customFormat="1" x14ac:dyDescent="0.2">
      <c r="A451" s="146" t="s">
        <v>1513</v>
      </c>
      <c r="B451" s="146" t="s">
        <v>1512</v>
      </c>
      <c r="C451" s="147">
        <v>2.83</v>
      </c>
      <c r="D451" s="148">
        <v>1.2518899999999999</v>
      </c>
      <c r="E451" s="148">
        <v>1.2518899999999999</v>
      </c>
      <c r="F451" s="147">
        <v>1</v>
      </c>
      <c r="G451" s="148">
        <f t="shared" si="12"/>
        <v>1.2518899999999999</v>
      </c>
      <c r="H451" s="147">
        <v>1.75</v>
      </c>
      <c r="I451" s="148">
        <f t="shared" si="13"/>
        <v>2.1908099999999999</v>
      </c>
      <c r="J451" s="149" t="s">
        <v>1268</v>
      </c>
      <c r="K451" s="146" t="s">
        <v>1269</v>
      </c>
      <c r="BUR451" s="124"/>
      <c r="BUS451" s="124"/>
      <c r="BUT451" s="124"/>
      <c r="BUU451" s="124"/>
      <c r="BUV451" s="124"/>
      <c r="BUW451" s="124"/>
      <c r="BUX451" s="124"/>
      <c r="BUY451" s="124"/>
      <c r="BUZ451" s="124"/>
      <c r="BVA451" s="124"/>
      <c r="BVB451" s="124"/>
      <c r="BVC451" s="124"/>
      <c r="BVD451" s="124"/>
      <c r="BVE451" s="124"/>
      <c r="BVF451" s="124"/>
    </row>
    <row r="452" spans="1:11 1916:1930" s="123" customFormat="1" x14ac:dyDescent="0.2">
      <c r="A452" s="146" t="s">
        <v>1514</v>
      </c>
      <c r="B452" s="146" t="s">
        <v>1512</v>
      </c>
      <c r="C452" s="147">
        <v>5.48</v>
      </c>
      <c r="D452" s="148">
        <v>2.0020600000000002</v>
      </c>
      <c r="E452" s="148">
        <v>2.0020600000000002</v>
      </c>
      <c r="F452" s="147">
        <v>1</v>
      </c>
      <c r="G452" s="148">
        <f t="shared" si="12"/>
        <v>2.0020600000000002</v>
      </c>
      <c r="H452" s="147">
        <v>1.75</v>
      </c>
      <c r="I452" s="148">
        <f t="shared" si="13"/>
        <v>3.5036100000000001</v>
      </c>
      <c r="J452" s="149" t="s">
        <v>1268</v>
      </c>
      <c r="K452" s="146" t="s">
        <v>1269</v>
      </c>
      <c r="BUR452" s="124"/>
      <c r="BUS452" s="124"/>
      <c r="BUT452" s="124"/>
      <c r="BUU452" s="124"/>
      <c r="BUV452" s="124"/>
      <c r="BUW452" s="124"/>
      <c r="BUX452" s="124"/>
      <c r="BUY452" s="124"/>
      <c r="BUZ452" s="124"/>
      <c r="BVA452" s="124"/>
      <c r="BVB452" s="124"/>
      <c r="BVC452" s="124"/>
      <c r="BVD452" s="124"/>
      <c r="BVE452" s="124"/>
      <c r="BVF452" s="124"/>
    </row>
    <row r="453" spans="1:11 1916:1930" s="123" customFormat="1" x14ac:dyDescent="0.2">
      <c r="A453" s="150" t="s">
        <v>1515</v>
      </c>
      <c r="B453" s="150" t="s">
        <v>1512</v>
      </c>
      <c r="C453" s="151">
        <v>9.4600000000000009</v>
      </c>
      <c r="D453" s="152">
        <v>4.4598300000000002</v>
      </c>
      <c r="E453" s="152">
        <v>4.4598300000000002</v>
      </c>
      <c r="F453" s="151">
        <v>1</v>
      </c>
      <c r="G453" s="152">
        <f t="shared" si="12"/>
        <v>4.4598300000000002</v>
      </c>
      <c r="H453" s="151">
        <v>1.75</v>
      </c>
      <c r="I453" s="152">
        <f t="shared" si="13"/>
        <v>7.8047000000000004</v>
      </c>
      <c r="J453" s="153" t="s">
        <v>1268</v>
      </c>
      <c r="K453" s="150" t="s">
        <v>1269</v>
      </c>
      <c r="BUR453" s="124"/>
      <c r="BUS453" s="124"/>
      <c r="BUT453" s="124"/>
      <c r="BUU453" s="124"/>
      <c r="BUV453" s="124"/>
      <c r="BUW453" s="124"/>
      <c r="BUX453" s="124"/>
      <c r="BUY453" s="124"/>
      <c r="BUZ453" s="124"/>
      <c r="BVA453" s="124"/>
      <c r="BVB453" s="124"/>
      <c r="BVC453" s="124"/>
      <c r="BVD453" s="124"/>
      <c r="BVE453" s="124"/>
      <c r="BVF453" s="124"/>
    </row>
    <row r="454" spans="1:11 1916:1930" s="123" customFormat="1" x14ac:dyDescent="0.2">
      <c r="A454" s="142" t="s">
        <v>1516</v>
      </c>
      <c r="B454" s="142" t="s">
        <v>1517</v>
      </c>
      <c r="C454" s="143">
        <v>3.09</v>
      </c>
      <c r="D454" s="144">
        <v>1.10399</v>
      </c>
      <c r="E454" s="144">
        <v>1.10399</v>
      </c>
      <c r="F454" s="143">
        <v>1</v>
      </c>
      <c r="G454" s="144">
        <f t="shared" si="12"/>
        <v>1.10399</v>
      </c>
      <c r="H454" s="143">
        <v>1.75</v>
      </c>
      <c r="I454" s="144">
        <f t="shared" si="13"/>
        <v>1.93198</v>
      </c>
      <c r="J454" s="145" t="s">
        <v>1268</v>
      </c>
      <c r="K454" s="142" t="s">
        <v>1269</v>
      </c>
      <c r="BUR454" s="124"/>
      <c r="BUS454" s="124"/>
      <c r="BUT454" s="124"/>
      <c r="BUU454" s="124"/>
      <c r="BUV454" s="124"/>
      <c r="BUW454" s="124"/>
      <c r="BUX454" s="124"/>
      <c r="BUY454" s="124"/>
      <c r="BUZ454" s="124"/>
      <c r="BVA454" s="124"/>
      <c r="BVB454" s="124"/>
      <c r="BVC454" s="124"/>
      <c r="BVD454" s="124"/>
      <c r="BVE454" s="124"/>
      <c r="BVF454" s="124"/>
    </row>
    <row r="455" spans="1:11 1916:1930" s="123" customFormat="1" x14ac:dyDescent="0.2">
      <c r="A455" s="146" t="s">
        <v>1518</v>
      </c>
      <c r="B455" s="146" t="s">
        <v>1517</v>
      </c>
      <c r="C455" s="147">
        <v>4.13</v>
      </c>
      <c r="D455" s="148">
        <v>1.1045100000000001</v>
      </c>
      <c r="E455" s="148">
        <v>1.1045100000000001</v>
      </c>
      <c r="F455" s="147">
        <v>1</v>
      </c>
      <c r="G455" s="148">
        <f t="shared" si="12"/>
        <v>1.1045100000000001</v>
      </c>
      <c r="H455" s="147">
        <v>1.75</v>
      </c>
      <c r="I455" s="148">
        <f t="shared" si="13"/>
        <v>1.93289</v>
      </c>
      <c r="J455" s="149" t="s">
        <v>1268</v>
      </c>
      <c r="K455" s="146" t="s">
        <v>1269</v>
      </c>
      <c r="BUR455" s="124"/>
      <c r="BUS455" s="124"/>
      <c r="BUT455" s="124"/>
      <c r="BUU455" s="124"/>
      <c r="BUV455" s="124"/>
      <c r="BUW455" s="124"/>
      <c r="BUX455" s="124"/>
      <c r="BUY455" s="124"/>
      <c r="BUZ455" s="124"/>
      <c r="BVA455" s="124"/>
      <c r="BVB455" s="124"/>
      <c r="BVC455" s="124"/>
      <c r="BVD455" s="124"/>
      <c r="BVE455" s="124"/>
      <c r="BVF455" s="124"/>
    </row>
    <row r="456" spans="1:11 1916:1930" s="123" customFormat="1" x14ac:dyDescent="0.2">
      <c r="A456" s="146" t="s">
        <v>1519</v>
      </c>
      <c r="B456" s="146" t="s">
        <v>1517</v>
      </c>
      <c r="C456" s="147">
        <v>6.82</v>
      </c>
      <c r="D456" s="148">
        <v>1.8413299999999999</v>
      </c>
      <c r="E456" s="148">
        <v>1.8413299999999999</v>
      </c>
      <c r="F456" s="147">
        <v>1</v>
      </c>
      <c r="G456" s="148">
        <f t="shared" si="12"/>
        <v>1.8413299999999999</v>
      </c>
      <c r="H456" s="147">
        <v>1.75</v>
      </c>
      <c r="I456" s="148">
        <f t="shared" si="13"/>
        <v>3.2223299999999999</v>
      </c>
      <c r="J456" s="149" t="s">
        <v>1268</v>
      </c>
      <c r="K456" s="146" t="s">
        <v>1269</v>
      </c>
      <c r="BUR456" s="124"/>
      <c r="BUS456" s="124"/>
      <c r="BUT456" s="124"/>
      <c r="BUU456" s="124"/>
      <c r="BUV456" s="124"/>
      <c r="BUW456" s="124"/>
      <c r="BUX456" s="124"/>
      <c r="BUY456" s="124"/>
      <c r="BUZ456" s="124"/>
      <c r="BVA456" s="124"/>
      <c r="BVB456" s="124"/>
      <c r="BVC456" s="124"/>
      <c r="BVD456" s="124"/>
      <c r="BVE456" s="124"/>
      <c r="BVF456" s="124"/>
    </row>
    <row r="457" spans="1:11 1916:1930" s="123" customFormat="1" x14ac:dyDescent="0.2">
      <c r="A457" s="150" t="s">
        <v>1520</v>
      </c>
      <c r="B457" s="150" t="s">
        <v>1517</v>
      </c>
      <c r="C457" s="151">
        <v>12</v>
      </c>
      <c r="D457" s="152">
        <v>3.42746</v>
      </c>
      <c r="E457" s="152">
        <v>3.42746</v>
      </c>
      <c r="F457" s="151">
        <v>1</v>
      </c>
      <c r="G457" s="152">
        <f t="shared" si="12"/>
        <v>3.42746</v>
      </c>
      <c r="H457" s="151">
        <v>1.75</v>
      </c>
      <c r="I457" s="152">
        <f t="shared" si="13"/>
        <v>5.9980599999999997</v>
      </c>
      <c r="J457" s="153" t="s">
        <v>1268</v>
      </c>
      <c r="K457" s="150" t="s">
        <v>1269</v>
      </c>
      <c r="BUR457" s="124"/>
      <c r="BUS457" s="124"/>
      <c r="BUT457" s="124"/>
      <c r="BUU457" s="124"/>
      <c r="BUV457" s="124"/>
      <c r="BUW457" s="124"/>
      <c r="BUX457" s="124"/>
      <c r="BUY457" s="124"/>
      <c r="BUZ457" s="124"/>
      <c r="BVA457" s="124"/>
      <c r="BVB457" s="124"/>
      <c r="BVC457" s="124"/>
      <c r="BVD457" s="124"/>
      <c r="BVE457" s="124"/>
      <c r="BVF457" s="124"/>
    </row>
    <row r="458" spans="1:11 1916:1930" s="123" customFormat="1" x14ac:dyDescent="0.2">
      <c r="A458" s="142" t="s">
        <v>1521</v>
      </c>
      <c r="B458" s="142" t="s">
        <v>1522</v>
      </c>
      <c r="C458" s="143">
        <v>1.52</v>
      </c>
      <c r="D458" s="144">
        <v>0.78761999999999999</v>
      </c>
      <c r="E458" s="144">
        <v>0.78761999999999999</v>
      </c>
      <c r="F458" s="143">
        <v>1</v>
      </c>
      <c r="G458" s="144">
        <f t="shared" si="12"/>
        <v>0.78761999999999999</v>
      </c>
      <c r="H458" s="143">
        <v>1.75</v>
      </c>
      <c r="I458" s="144">
        <f t="shared" si="13"/>
        <v>1.3783399999999999</v>
      </c>
      <c r="J458" s="145" t="s">
        <v>1268</v>
      </c>
      <c r="K458" s="142" t="s">
        <v>1269</v>
      </c>
      <c r="BUR458" s="124"/>
      <c r="BUS458" s="124"/>
      <c r="BUT458" s="124"/>
      <c r="BUU458" s="124"/>
      <c r="BUV458" s="124"/>
      <c r="BUW458" s="124"/>
      <c r="BUX458" s="124"/>
      <c r="BUY458" s="124"/>
      <c r="BUZ458" s="124"/>
      <c r="BVA458" s="124"/>
      <c r="BVB458" s="124"/>
      <c r="BVC458" s="124"/>
      <c r="BVD458" s="124"/>
      <c r="BVE458" s="124"/>
      <c r="BVF458" s="124"/>
    </row>
    <row r="459" spans="1:11 1916:1930" s="123" customFormat="1" x14ac:dyDescent="0.2">
      <c r="A459" s="146" t="s">
        <v>1523</v>
      </c>
      <c r="B459" s="146" t="s">
        <v>1522</v>
      </c>
      <c r="C459" s="147">
        <v>2.2400000000000002</v>
      </c>
      <c r="D459" s="148">
        <v>1.09857</v>
      </c>
      <c r="E459" s="148">
        <v>1.09857</v>
      </c>
      <c r="F459" s="147">
        <v>1</v>
      </c>
      <c r="G459" s="148">
        <f t="shared" si="12"/>
        <v>1.09857</v>
      </c>
      <c r="H459" s="147">
        <v>1.75</v>
      </c>
      <c r="I459" s="148">
        <f t="shared" si="13"/>
        <v>1.9225000000000001</v>
      </c>
      <c r="J459" s="149" t="s">
        <v>1268</v>
      </c>
      <c r="K459" s="146" t="s">
        <v>1269</v>
      </c>
      <c r="BUR459" s="124"/>
      <c r="BUS459" s="124"/>
      <c r="BUT459" s="124"/>
      <c r="BUU459" s="124"/>
      <c r="BUV459" s="124"/>
      <c r="BUW459" s="124"/>
      <c r="BUX459" s="124"/>
      <c r="BUY459" s="124"/>
      <c r="BUZ459" s="124"/>
      <c r="BVA459" s="124"/>
      <c r="BVB459" s="124"/>
      <c r="BVC459" s="124"/>
      <c r="BVD459" s="124"/>
      <c r="BVE459" s="124"/>
      <c r="BVF459" s="124"/>
    </row>
    <row r="460" spans="1:11 1916:1930" s="123" customFormat="1" x14ac:dyDescent="0.2">
      <c r="A460" s="146" t="s">
        <v>1524</v>
      </c>
      <c r="B460" s="146" t="s">
        <v>1522</v>
      </c>
      <c r="C460" s="147">
        <v>4.41</v>
      </c>
      <c r="D460" s="148">
        <v>1.80565</v>
      </c>
      <c r="E460" s="148">
        <v>1.80565</v>
      </c>
      <c r="F460" s="147">
        <v>1</v>
      </c>
      <c r="G460" s="148">
        <f t="shared" si="12"/>
        <v>1.80565</v>
      </c>
      <c r="H460" s="147">
        <v>1.75</v>
      </c>
      <c r="I460" s="148">
        <f t="shared" si="13"/>
        <v>3.1598899999999999</v>
      </c>
      <c r="J460" s="149" t="s">
        <v>1268</v>
      </c>
      <c r="K460" s="146" t="s">
        <v>1269</v>
      </c>
      <c r="BUR460" s="124"/>
      <c r="BUS460" s="124"/>
      <c r="BUT460" s="124"/>
      <c r="BUU460" s="124"/>
      <c r="BUV460" s="124"/>
      <c r="BUW460" s="124"/>
      <c r="BUX460" s="124"/>
      <c r="BUY460" s="124"/>
      <c r="BUZ460" s="124"/>
      <c r="BVA460" s="124"/>
      <c r="BVB460" s="124"/>
      <c r="BVC460" s="124"/>
      <c r="BVD460" s="124"/>
      <c r="BVE460" s="124"/>
      <c r="BVF460" s="124"/>
    </row>
    <row r="461" spans="1:11 1916:1930" s="123" customFormat="1" x14ac:dyDescent="0.2">
      <c r="A461" s="150" t="s">
        <v>1525</v>
      </c>
      <c r="B461" s="150" t="s">
        <v>1522</v>
      </c>
      <c r="C461" s="151">
        <v>12</v>
      </c>
      <c r="D461" s="152">
        <v>3.3086000000000002</v>
      </c>
      <c r="E461" s="152">
        <v>3.3086000000000002</v>
      </c>
      <c r="F461" s="151">
        <v>1</v>
      </c>
      <c r="G461" s="152">
        <f t="shared" si="12"/>
        <v>3.3086000000000002</v>
      </c>
      <c r="H461" s="151">
        <v>1.75</v>
      </c>
      <c r="I461" s="152">
        <f t="shared" si="13"/>
        <v>5.7900499999999999</v>
      </c>
      <c r="J461" s="153" t="s">
        <v>1268</v>
      </c>
      <c r="K461" s="150" t="s">
        <v>1269</v>
      </c>
      <c r="BUR461" s="124"/>
      <c r="BUS461" s="124"/>
      <c r="BUT461" s="124"/>
      <c r="BUU461" s="124"/>
      <c r="BUV461" s="124"/>
      <c r="BUW461" s="124"/>
      <c r="BUX461" s="124"/>
      <c r="BUY461" s="124"/>
      <c r="BUZ461" s="124"/>
      <c r="BVA461" s="124"/>
      <c r="BVB461" s="124"/>
      <c r="BVC461" s="124"/>
      <c r="BVD461" s="124"/>
      <c r="BVE461" s="124"/>
      <c r="BVF461" s="124"/>
    </row>
    <row r="462" spans="1:11 1916:1930" s="123" customFormat="1" x14ac:dyDescent="0.2">
      <c r="A462" s="142" t="s">
        <v>696</v>
      </c>
      <c r="B462" s="142" t="s">
        <v>1526</v>
      </c>
      <c r="C462" s="143">
        <v>3.2</v>
      </c>
      <c r="D462" s="144">
        <v>0.60475000000000001</v>
      </c>
      <c r="E462" s="144">
        <v>0.60475000000000001</v>
      </c>
      <c r="F462" s="143">
        <v>1</v>
      </c>
      <c r="G462" s="144">
        <f t="shared" ref="G462:G525" si="14">ROUND((F462*E462),5)</f>
        <v>0.60475000000000001</v>
      </c>
      <c r="H462" s="143">
        <v>1.75</v>
      </c>
      <c r="I462" s="144">
        <f t="shared" ref="I462:I525" si="15">ROUND((E462*H462),5)</f>
        <v>1.0583100000000001</v>
      </c>
      <c r="J462" s="145" t="s">
        <v>1268</v>
      </c>
      <c r="K462" s="142" t="s">
        <v>1269</v>
      </c>
      <c r="BUR462" s="124"/>
      <c r="BUS462" s="124"/>
      <c r="BUT462" s="124"/>
      <c r="BUU462" s="124"/>
      <c r="BUV462" s="124"/>
      <c r="BUW462" s="124"/>
      <c r="BUX462" s="124"/>
      <c r="BUY462" s="124"/>
      <c r="BUZ462" s="124"/>
      <c r="BVA462" s="124"/>
      <c r="BVB462" s="124"/>
      <c r="BVC462" s="124"/>
      <c r="BVD462" s="124"/>
      <c r="BVE462" s="124"/>
      <c r="BVF462" s="124"/>
    </row>
    <row r="463" spans="1:11 1916:1930" s="123" customFormat="1" x14ac:dyDescent="0.2">
      <c r="A463" s="146" t="s">
        <v>697</v>
      </c>
      <c r="B463" s="146" t="s">
        <v>1526</v>
      </c>
      <c r="C463" s="147">
        <v>3.86</v>
      </c>
      <c r="D463" s="148">
        <v>0.79566999999999999</v>
      </c>
      <c r="E463" s="148">
        <v>0.79566999999999999</v>
      </c>
      <c r="F463" s="147">
        <v>1</v>
      </c>
      <c r="G463" s="148">
        <f t="shared" si="14"/>
        <v>0.79566999999999999</v>
      </c>
      <c r="H463" s="147">
        <v>1.75</v>
      </c>
      <c r="I463" s="148">
        <f t="shared" si="15"/>
        <v>1.39242</v>
      </c>
      <c r="J463" s="149" t="s">
        <v>1268</v>
      </c>
      <c r="K463" s="146" t="s">
        <v>1269</v>
      </c>
      <c r="BUR463" s="124"/>
      <c r="BUS463" s="124"/>
      <c r="BUT463" s="124"/>
      <c r="BUU463" s="124"/>
      <c r="BUV463" s="124"/>
      <c r="BUW463" s="124"/>
      <c r="BUX463" s="124"/>
      <c r="BUY463" s="124"/>
      <c r="BUZ463" s="124"/>
      <c r="BVA463" s="124"/>
      <c r="BVB463" s="124"/>
      <c r="BVC463" s="124"/>
      <c r="BVD463" s="124"/>
      <c r="BVE463" s="124"/>
      <c r="BVF463" s="124"/>
    </row>
    <row r="464" spans="1:11 1916:1930" s="123" customFormat="1" x14ac:dyDescent="0.2">
      <c r="A464" s="146" t="s">
        <v>698</v>
      </c>
      <c r="B464" s="146" t="s">
        <v>1526</v>
      </c>
      <c r="C464" s="147">
        <v>6.09</v>
      </c>
      <c r="D464" s="148">
        <v>1.2290300000000001</v>
      </c>
      <c r="E464" s="148">
        <v>1.2290300000000001</v>
      </c>
      <c r="F464" s="147">
        <v>1</v>
      </c>
      <c r="G464" s="148">
        <f t="shared" si="14"/>
        <v>1.2290300000000001</v>
      </c>
      <c r="H464" s="147">
        <v>1.75</v>
      </c>
      <c r="I464" s="148">
        <f t="shared" si="15"/>
        <v>2.1507999999999998</v>
      </c>
      <c r="J464" s="149" t="s">
        <v>1268</v>
      </c>
      <c r="K464" s="146" t="s">
        <v>1269</v>
      </c>
      <c r="BUR464" s="124"/>
      <c r="BUS464" s="124"/>
      <c r="BUT464" s="124"/>
      <c r="BUU464" s="124"/>
      <c r="BUV464" s="124"/>
      <c r="BUW464" s="124"/>
      <c r="BUX464" s="124"/>
      <c r="BUY464" s="124"/>
      <c r="BUZ464" s="124"/>
      <c r="BVA464" s="124"/>
      <c r="BVB464" s="124"/>
      <c r="BVC464" s="124"/>
      <c r="BVD464" s="124"/>
      <c r="BVE464" s="124"/>
      <c r="BVF464" s="124"/>
    </row>
    <row r="465" spans="1:11 1916:1930" s="123" customFormat="1" x14ac:dyDescent="0.2">
      <c r="A465" s="150" t="s">
        <v>699</v>
      </c>
      <c r="B465" s="150" t="s">
        <v>1526</v>
      </c>
      <c r="C465" s="151">
        <v>11.04</v>
      </c>
      <c r="D465" s="152">
        <v>2.26607</v>
      </c>
      <c r="E465" s="152">
        <v>2.26607</v>
      </c>
      <c r="F465" s="151">
        <v>1</v>
      </c>
      <c r="G465" s="152">
        <f t="shared" si="14"/>
        <v>2.26607</v>
      </c>
      <c r="H465" s="151">
        <v>1.75</v>
      </c>
      <c r="I465" s="152">
        <f t="shared" si="15"/>
        <v>3.9656199999999999</v>
      </c>
      <c r="J465" s="153" t="s">
        <v>1268</v>
      </c>
      <c r="K465" s="150" t="s">
        <v>1269</v>
      </c>
      <c r="BUR465" s="124"/>
      <c r="BUS465" s="124"/>
      <c r="BUT465" s="124"/>
      <c r="BUU465" s="124"/>
      <c r="BUV465" s="124"/>
      <c r="BUW465" s="124"/>
      <c r="BUX465" s="124"/>
      <c r="BUY465" s="124"/>
      <c r="BUZ465" s="124"/>
      <c r="BVA465" s="124"/>
      <c r="BVB465" s="124"/>
      <c r="BVC465" s="124"/>
      <c r="BVD465" s="124"/>
      <c r="BVE465" s="124"/>
      <c r="BVF465" s="124"/>
    </row>
    <row r="466" spans="1:11 1916:1930" s="123" customFormat="1" x14ac:dyDescent="0.2">
      <c r="A466" s="142" t="s">
        <v>700</v>
      </c>
      <c r="B466" s="142" t="s">
        <v>1347</v>
      </c>
      <c r="C466" s="143">
        <v>2.41</v>
      </c>
      <c r="D466" s="144">
        <v>0.59953000000000001</v>
      </c>
      <c r="E466" s="144">
        <v>0.59953000000000001</v>
      </c>
      <c r="F466" s="143">
        <v>1</v>
      </c>
      <c r="G466" s="144">
        <f t="shared" si="14"/>
        <v>0.59953000000000001</v>
      </c>
      <c r="H466" s="143">
        <v>1.75</v>
      </c>
      <c r="I466" s="144">
        <f t="shared" si="15"/>
        <v>1.04918</v>
      </c>
      <c r="J466" s="145" t="s">
        <v>1268</v>
      </c>
      <c r="K466" s="142" t="s">
        <v>1269</v>
      </c>
      <c r="BUR466" s="124"/>
      <c r="BUS466" s="124"/>
      <c r="BUT466" s="124"/>
      <c r="BUU466" s="124"/>
      <c r="BUV466" s="124"/>
      <c r="BUW466" s="124"/>
      <c r="BUX466" s="124"/>
      <c r="BUY466" s="124"/>
      <c r="BUZ466" s="124"/>
      <c r="BVA466" s="124"/>
      <c r="BVB466" s="124"/>
      <c r="BVC466" s="124"/>
      <c r="BVD466" s="124"/>
      <c r="BVE466" s="124"/>
      <c r="BVF466" s="124"/>
    </row>
    <row r="467" spans="1:11 1916:1930" s="123" customFormat="1" x14ac:dyDescent="0.2">
      <c r="A467" s="146" t="s">
        <v>701</v>
      </c>
      <c r="B467" s="146" t="s">
        <v>1347</v>
      </c>
      <c r="C467" s="147">
        <v>2.97</v>
      </c>
      <c r="D467" s="148">
        <v>0.78688000000000002</v>
      </c>
      <c r="E467" s="148">
        <v>0.78688000000000002</v>
      </c>
      <c r="F467" s="147">
        <v>1</v>
      </c>
      <c r="G467" s="148">
        <f t="shared" si="14"/>
        <v>0.78688000000000002</v>
      </c>
      <c r="H467" s="147">
        <v>1.75</v>
      </c>
      <c r="I467" s="148">
        <f t="shared" si="15"/>
        <v>1.37704</v>
      </c>
      <c r="J467" s="149" t="s">
        <v>1268</v>
      </c>
      <c r="K467" s="146" t="s">
        <v>1269</v>
      </c>
      <c r="BUR467" s="124"/>
      <c r="BUS467" s="124"/>
      <c r="BUT467" s="124"/>
      <c r="BUU467" s="124"/>
      <c r="BUV467" s="124"/>
      <c r="BUW467" s="124"/>
      <c r="BUX467" s="124"/>
      <c r="BUY467" s="124"/>
      <c r="BUZ467" s="124"/>
      <c r="BVA467" s="124"/>
      <c r="BVB467" s="124"/>
      <c r="BVC467" s="124"/>
      <c r="BVD467" s="124"/>
      <c r="BVE467" s="124"/>
      <c r="BVF467" s="124"/>
    </row>
    <row r="468" spans="1:11 1916:1930" s="123" customFormat="1" x14ac:dyDescent="0.2">
      <c r="A468" s="146" t="s">
        <v>702</v>
      </c>
      <c r="B468" s="146" t="s">
        <v>1347</v>
      </c>
      <c r="C468" s="147">
        <v>4.58</v>
      </c>
      <c r="D468" s="148">
        <v>1.19608</v>
      </c>
      <c r="E468" s="148">
        <v>1.19608</v>
      </c>
      <c r="F468" s="147">
        <v>1</v>
      </c>
      <c r="G468" s="148">
        <f t="shared" si="14"/>
        <v>1.19608</v>
      </c>
      <c r="H468" s="147">
        <v>1.75</v>
      </c>
      <c r="I468" s="148">
        <f t="shared" si="15"/>
        <v>2.09314</v>
      </c>
      <c r="J468" s="149" t="s">
        <v>1268</v>
      </c>
      <c r="K468" s="146" t="s">
        <v>1269</v>
      </c>
      <c r="BUR468" s="124"/>
      <c r="BUS468" s="124"/>
      <c r="BUT468" s="124"/>
      <c r="BUU468" s="124"/>
      <c r="BUV468" s="124"/>
      <c r="BUW468" s="124"/>
      <c r="BUX468" s="124"/>
      <c r="BUY468" s="124"/>
      <c r="BUZ468" s="124"/>
      <c r="BVA468" s="124"/>
      <c r="BVB468" s="124"/>
      <c r="BVC468" s="124"/>
      <c r="BVD468" s="124"/>
      <c r="BVE468" s="124"/>
      <c r="BVF468" s="124"/>
    </row>
    <row r="469" spans="1:11 1916:1930" s="123" customFormat="1" x14ac:dyDescent="0.2">
      <c r="A469" s="150" t="s">
        <v>703</v>
      </c>
      <c r="B469" s="150" t="s">
        <v>1347</v>
      </c>
      <c r="C469" s="151">
        <v>9.57</v>
      </c>
      <c r="D469" s="152">
        <v>2.9541499999999998</v>
      </c>
      <c r="E469" s="152">
        <v>2.9541499999999998</v>
      </c>
      <c r="F469" s="151">
        <v>1</v>
      </c>
      <c r="G469" s="152">
        <f t="shared" si="14"/>
        <v>2.9541499999999998</v>
      </c>
      <c r="H469" s="151">
        <v>1.75</v>
      </c>
      <c r="I469" s="152">
        <f t="shared" si="15"/>
        <v>5.1697600000000001</v>
      </c>
      <c r="J469" s="153" t="s">
        <v>1268</v>
      </c>
      <c r="K469" s="150" t="s">
        <v>1269</v>
      </c>
      <c r="BUR469" s="124"/>
      <c r="BUS469" s="124"/>
      <c r="BUT469" s="124"/>
      <c r="BUU469" s="124"/>
      <c r="BUV469" s="124"/>
      <c r="BUW469" s="124"/>
      <c r="BUX469" s="124"/>
      <c r="BUY469" s="124"/>
      <c r="BUZ469" s="124"/>
      <c r="BVA469" s="124"/>
      <c r="BVB469" s="124"/>
      <c r="BVC469" s="124"/>
      <c r="BVD469" s="124"/>
      <c r="BVE469" s="124"/>
      <c r="BVF469" s="124"/>
    </row>
    <row r="470" spans="1:11 1916:1930" s="123" customFormat="1" x14ac:dyDescent="0.2">
      <c r="A470" s="142" t="s">
        <v>704</v>
      </c>
      <c r="B470" s="142" t="s">
        <v>1527</v>
      </c>
      <c r="C470" s="143">
        <v>2.37</v>
      </c>
      <c r="D470" s="144">
        <v>0.52849000000000002</v>
      </c>
      <c r="E470" s="144">
        <v>0.52849000000000002</v>
      </c>
      <c r="F470" s="143">
        <v>1</v>
      </c>
      <c r="G470" s="144">
        <f t="shared" si="14"/>
        <v>0.52849000000000002</v>
      </c>
      <c r="H470" s="143">
        <v>1.75</v>
      </c>
      <c r="I470" s="144">
        <f t="shared" si="15"/>
        <v>0.92486000000000002</v>
      </c>
      <c r="J470" s="145" t="s">
        <v>1268</v>
      </c>
      <c r="K470" s="142" t="s">
        <v>1269</v>
      </c>
      <c r="BUR470" s="124"/>
      <c r="BUS470" s="124"/>
      <c r="BUT470" s="124"/>
      <c r="BUU470" s="124"/>
      <c r="BUV470" s="124"/>
      <c r="BUW470" s="124"/>
      <c r="BUX470" s="124"/>
      <c r="BUY470" s="124"/>
      <c r="BUZ470" s="124"/>
      <c r="BVA470" s="124"/>
      <c r="BVB470" s="124"/>
      <c r="BVC470" s="124"/>
      <c r="BVD470" s="124"/>
      <c r="BVE470" s="124"/>
      <c r="BVF470" s="124"/>
    </row>
    <row r="471" spans="1:11 1916:1930" s="123" customFormat="1" x14ac:dyDescent="0.2">
      <c r="A471" s="146" t="s">
        <v>705</v>
      </c>
      <c r="B471" s="146" t="s">
        <v>1527</v>
      </c>
      <c r="C471" s="147">
        <v>2.7</v>
      </c>
      <c r="D471" s="148">
        <v>0.68662999999999996</v>
      </c>
      <c r="E471" s="148">
        <v>0.68662999999999996</v>
      </c>
      <c r="F471" s="147">
        <v>1</v>
      </c>
      <c r="G471" s="148">
        <f t="shared" si="14"/>
        <v>0.68662999999999996</v>
      </c>
      <c r="H471" s="147">
        <v>1.75</v>
      </c>
      <c r="I471" s="148">
        <f t="shared" si="15"/>
        <v>1.2016</v>
      </c>
      <c r="J471" s="149" t="s">
        <v>1268</v>
      </c>
      <c r="K471" s="146" t="s">
        <v>1269</v>
      </c>
      <c r="BUR471" s="124"/>
      <c r="BUS471" s="124"/>
      <c r="BUT471" s="124"/>
      <c r="BUU471" s="124"/>
      <c r="BUV471" s="124"/>
      <c r="BUW471" s="124"/>
      <c r="BUX471" s="124"/>
      <c r="BUY471" s="124"/>
      <c r="BUZ471" s="124"/>
      <c r="BVA471" s="124"/>
      <c r="BVB471" s="124"/>
      <c r="BVC471" s="124"/>
      <c r="BVD471" s="124"/>
      <c r="BVE471" s="124"/>
      <c r="BVF471" s="124"/>
    </row>
    <row r="472" spans="1:11 1916:1930" s="123" customFormat="1" x14ac:dyDescent="0.2">
      <c r="A472" s="146" t="s">
        <v>706</v>
      </c>
      <c r="B472" s="146" t="s">
        <v>1527</v>
      </c>
      <c r="C472" s="147">
        <v>4.58</v>
      </c>
      <c r="D472" s="148">
        <v>1.0447299999999999</v>
      </c>
      <c r="E472" s="148">
        <v>1.0447299999999999</v>
      </c>
      <c r="F472" s="147">
        <v>1</v>
      </c>
      <c r="G472" s="148">
        <f t="shared" si="14"/>
        <v>1.0447299999999999</v>
      </c>
      <c r="H472" s="147">
        <v>1.75</v>
      </c>
      <c r="I472" s="148">
        <f t="shared" si="15"/>
        <v>1.8282799999999999</v>
      </c>
      <c r="J472" s="149" t="s">
        <v>1268</v>
      </c>
      <c r="K472" s="146" t="s">
        <v>1269</v>
      </c>
      <c r="BUR472" s="124"/>
      <c r="BUS472" s="124"/>
      <c r="BUT472" s="124"/>
      <c r="BUU472" s="124"/>
      <c r="BUV472" s="124"/>
      <c r="BUW472" s="124"/>
      <c r="BUX472" s="124"/>
      <c r="BUY472" s="124"/>
      <c r="BUZ472" s="124"/>
      <c r="BVA472" s="124"/>
      <c r="BVB472" s="124"/>
      <c r="BVC472" s="124"/>
      <c r="BVD472" s="124"/>
      <c r="BVE472" s="124"/>
      <c r="BVF472" s="124"/>
    </row>
    <row r="473" spans="1:11 1916:1930" s="123" customFormat="1" x14ac:dyDescent="0.2">
      <c r="A473" s="150" t="s">
        <v>707</v>
      </c>
      <c r="B473" s="150" t="s">
        <v>1527</v>
      </c>
      <c r="C473" s="151">
        <v>9.24</v>
      </c>
      <c r="D473" s="152">
        <v>2.5549599999999999</v>
      </c>
      <c r="E473" s="152">
        <v>2.5549599999999999</v>
      </c>
      <c r="F473" s="151">
        <v>1</v>
      </c>
      <c r="G473" s="152">
        <f t="shared" si="14"/>
        <v>2.5549599999999999</v>
      </c>
      <c r="H473" s="151">
        <v>1.75</v>
      </c>
      <c r="I473" s="152">
        <f t="shared" si="15"/>
        <v>4.4711800000000004</v>
      </c>
      <c r="J473" s="153" t="s">
        <v>1268</v>
      </c>
      <c r="K473" s="150" t="s">
        <v>1269</v>
      </c>
      <c r="BUR473" s="124"/>
      <c r="BUS473" s="124"/>
      <c r="BUT473" s="124"/>
      <c r="BUU473" s="124"/>
      <c r="BUV473" s="124"/>
      <c r="BUW473" s="124"/>
      <c r="BUX473" s="124"/>
      <c r="BUY473" s="124"/>
      <c r="BUZ473" s="124"/>
      <c r="BVA473" s="124"/>
      <c r="BVB473" s="124"/>
      <c r="BVC473" s="124"/>
      <c r="BVD473" s="124"/>
      <c r="BVE473" s="124"/>
      <c r="BVF473" s="124"/>
    </row>
    <row r="474" spans="1:11 1916:1930" s="123" customFormat="1" x14ac:dyDescent="0.2">
      <c r="A474" s="142" t="s">
        <v>708</v>
      </c>
      <c r="B474" s="142" t="s">
        <v>1528</v>
      </c>
      <c r="C474" s="143">
        <v>1.9</v>
      </c>
      <c r="D474" s="144">
        <v>0.51673999999999998</v>
      </c>
      <c r="E474" s="144">
        <v>0.51673999999999998</v>
      </c>
      <c r="F474" s="143">
        <v>1</v>
      </c>
      <c r="G474" s="144">
        <f t="shared" si="14"/>
        <v>0.51673999999999998</v>
      </c>
      <c r="H474" s="143">
        <v>1.75</v>
      </c>
      <c r="I474" s="144">
        <f t="shared" si="15"/>
        <v>0.90429999999999999</v>
      </c>
      <c r="J474" s="145" t="s">
        <v>1268</v>
      </c>
      <c r="K474" s="142" t="s">
        <v>1269</v>
      </c>
      <c r="BUR474" s="124"/>
      <c r="BUS474" s="124"/>
      <c r="BUT474" s="124"/>
      <c r="BUU474" s="124"/>
      <c r="BUV474" s="124"/>
      <c r="BUW474" s="124"/>
      <c r="BUX474" s="124"/>
      <c r="BUY474" s="124"/>
      <c r="BUZ474" s="124"/>
      <c r="BVA474" s="124"/>
      <c r="BVB474" s="124"/>
      <c r="BVC474" s="124"/>
      <c r="BVD474" s="124"/>
      <c r="BVE474" s="124"/>
      <c r="BVF474" s="124"/>
    </row>
    <row r="475" spans="1:11 1916:1930" s="123" customFormat="1" x14ac:dyDescent="0.2">
      <c r="A475" s="146" t="s">
        <v>709</v>
      </c>
      <c r="B475" s="146" t="s">
        <v>1528</v>
      </c>
      <c r="C475" s="147">
        <v>2.59</v>
      </c>
      <c r="D475" s="148">
        <v>0.64168000000000003</v>
      </c>
      <c r="E475" s="148">
        <v>0.64168000000000003</v>
      </c>
      <c r="F475" s="147">
        <v>1</v>
      </c>
      <c r="G475" s="148">
        <f t="shared" si="14"/>
        <v>0.64168000000000003</v>
      </c>
      <c r="H475" s="147">
        <v>1.75</v>
      </c>
      <c r="I475" s="148">
        <f t="shared" si="15"/>
        <v>1.12294</v>
      </c>
      <c r="J475" s="149" t="s">
        <v>1268</v>
      </c>
      <c r="K475" s="146" t="s">
        <v>1269</v>
      </c>
      <c r="BUR475" s="124"/>
      <c r="BUS475" s="124"/>
      <c r="BUT475" s="124"/>
      <c r="BUU475" s="124"/>
      <c r="BUV475" s="124"/>
      <c r="BUW475" s="124"/>
      <c r="BUX475" s="124"/>
      <c r="BUY475" s="124"/>
      <c r="BUZ475" s="124"/>
      <c r="BVA475" s="124"/>
      <c r="BVB475" s="124"/>
      <c r="BVC475" s="124"/>
      <c r="BVD475" s="124"/>
      <c r="BVE475" s="124"/>
      <c r="BVF475" s="124"/>
    </row>
    <row r="476" spans="1:11 1916:1930" s="123" customFormat="1" x14ac:dyDescent="0.2">
      <c r="A476" s="146" t="s">
        <v>710</v>
      </c>
      <c r="B476" s="146" t="s">
        <v>1528</v>
      </c>
      <c r="C476" s="147">
        <v>4.4800000000000004</v>
      </c>
      <c r="D476" s="148">
        <v>0.92552000000000001</v>
      </c>
      <c r="E476" s="148">
        <v>0.92552000000000001</v>
      </c>
      <c r="F476" s="147">
        <v>1</v>
      </c>
      <c r="G476" s="148">
        <f t="shared" si="14"/>
        <v>0.92552000000000001</v>
      </c>
      <c r="H476" s="147">
        <v>1.75</v>
      </c>
      <c r="I476" s="148">
        <f t="shared" si="15"/>
        <v>1.6196600000000001</v>
      </c>
      <c r="J476" s="149" t="s">
        <v>1268</v>
      </c>
      <c r="K476" s="146" t="s">
        <v>1269</v>
      </c>
      <c r="BUR476" s="124"/>
      <c r="BUS476" s="124"/>
      <c r="BUT476" s="124"/>
      <c r="BUU476" s="124"/>
      <c r="BUV476" s="124"/>
      <c r="BUW476" s="124"/>
      <c r="BUX476" s="124"/>
      <c r="BUY476" s="124"/>
      <c r="BUZ476" s="124"/>
      <c r="BVA476" s="124"/>
      <c r="BVB476" s="124"/>
      <c r="BVC476" s="124"/>
      <c r="BVD476" s="124"/>
      <c r="BVE476" s="124"/>
      <c r="BVF476" s="124"/>
    </row>
    <row r="477" spans="1:11 1916:1930" s="123" customFormat="1" x14ac:dyDescent="0.2">
      <c r="A477" s="150" t="s">
        <v>711</v>
      </c>
      <c r="B477" s="150" t="s">
        <v>1528</v>
      </c>
      <c r="C477" s="151">
        <v>9.48</v>
      </c>
      <c r="D477" s="152">
        <v>2.0487899999999999</v>
      </c>
      <c r="E477" s="152">
        <v>2.0487899999999999</v>
      </c>
      <c r="F477" s="151">
        <v>1</v>
      </c>
      <c r="G477" s="152">
        <f t="shared" si="14"/>
        <v>2.0487899999999999</v>
      </c>
      <c r="H477" s="151">
        <v>1.75</v>
      </c>
      <c r="I477" s="152">
        <f t="shared" si="15"/>
        <v>3.5853799999999998</v>
      </c>
      <c r="J477" s="153" t="s">
        <v>1268</v>
      </c>
      <c r="K477" s="150" t="s">
        <v>1269</v>
      </c>
      <c r="BUR477" s="124"/>
      <c r="BUS477" s="124"/>
      <c r="BUT477" s="124"/>
      <c r="BUU477" s="124"/>
      <c r="BUV477" s="124"/>
      <c r="BUW477" s="124"/>
      <c r="BUX477" s="124"/>
      <c r="BUY477" s="124"/>
      <c r="BUZ477" s="124"/>
      <c r="BVA477" s="124"/>
      <c r="BVB477" s="124"/>
      <c r="BVC477" s="124"/>
      <c r="BVD477" s="124"/>
      <c r="BVE477" s="124"/>
      <c r="BVF477" s="124"/>
    </row>
    <row r="478" spans="1:11 1916:1930" s="123" customFormat="1" x14ac:dyDescent="0.2">
      <c r="A478" s="142" t="s">
        <v>712</v>
      </c>
      <c r="B478" s="142" t="s">
        <v>1348</v>
      </c>
      <c r="C478" s="143">
        <v>2.87</v>
      </c>
      <c r="D478" s="144">
        <v>0.51154999999999995</v>
      </c>
      <c r="E478" s="144">
        <v>0.51154999999999995</v>
      </c>
      <c r="F478" s="143">
        <v>1</v>
      </c>
      <c r="G478" s="144">
        <f t="shared" si="14"/>
        <v>0.51154999999999995</v>
      </c>
      <c r="H478" s="143">
        <v>1.75</v>
      </c>
      <c r="I478" s="144">
        <f t="shared" si="15"/>
        <v>0.89520999999999995</v>
      </c>
      <c r="J478" s="145" t="s">
        <v>1268</v>
      </c>
      <c r="K478" s="142" t="s">
        <v>1269</v>
      </c>
      <c r="BUR478" s="124"/>
      <c r="BUS478" s="124"/>
      <c r="BUT478" s="124"/>
      <c r="BUU478" s="124"/>
      <c r="BUV478" s="124"/>
      <c r="BUW478" s="124"/>
      <c r="BUX478" s="124"/>
      <c r="BUY478" s="124"/>
      <c r="BUZ478" s="124"/>
      <c r="BVA478" s="124"/>
      <c r="BVB478" s="124"/>
      <c r="BVC478" s="124"/>
      <c r="BVD478" s="124"/>
      <c r="BVE478" s="124"/>
      <c r="BVF478" s="124"/>
    </row>
    <row r="479" spans="1:11 1916:1930" s="123" customFormat="1" x14ac:dyDescent="0.2">
      <c r="A479" s="146" t="s">
        <v>713</v>
      </c>
      <c r="B479" s="146" t="s">
        <v>1348</v>
      </c>
      <c r="C479" s="147">
        <v>3.2</v>
      </c>
      <c r="D479" s="148">
        <v>0.65902000000000005</v>
      </c>
      <c r="E479" s="148">
        <v>0.65902000000000005</v>
      </c>
      <c r="F479" s="147">
        <v>1</v>
      </c>
      <c r="G479" s="148">
        <f t="shared" si="14"/>
        <v>0.65902000000000005</v>
      </c>
      <c r="H479" s="147">
        <v>1.75</v>
      </c>
      <c r="I479" s="148">
        <f t="shared" si="15"/>
        <v>1.1532899999999999</v>
      </c>
      <c r="J479" s="149" t="s">
        <v>1268</v>
      </c>
      <c r="K479" s="146" t="s">
        <v>1269</v>
      </c>
      <c r="BUR479" s="124"/>
      <c r="BUS479" s="124"/>
      <c r="BUT479" s="124"/>
      <c r="BUU479" s="124"/>
      <c r="BUV479" s="124"/>
      <c r="BUW479" s="124"/>
      <c r="BUX479" s="124"/>
      <c r="BUY479" s="124"/>
      <c r="BUZ479" s="124"/>
      <c r="BVA479" s="124"/>
      <c r="BVB479" s="124"/>
      <c r="BVC479" s="124"/>
      <c r="BVD479" s="124"/>
      <c r="BVE479" s="124"/>
      <c r="BVF479" s="124"/>
    </row>
    <row r="480" spans="1:11 1916:1930" s="123" customFormat="1" x14ac:dyDescent="0.2">
      <c r="A480" s="146" t="s">
        <v>714</v>
      </c>
      <c r="B480" s="146" t="s">
        <v>1348</v>
      </c>
      <c r="C480" s="147">
        <v>4.7300000000000004</v>
      </c>
      <c r="D480" s="148">
        <v>1.00562</v>
      </c>
      <c r="E480" s="148">
        <v>1.00562</v>
      </c>
      <c r="F480" s="147">
        <v>1</v>
      </c>
      <c r="G480" s="148">
        <f t="shared" si="14"/>
        <v>1.00562</v>
      </c>
      <c r="H480" s="147">
        <v>1.75</v>
      </c>
      <c r="I480" s="148">
        <f t="shared" si="15"/>
        <v>1.7598400000000001</v>
      </c>
      <c r="J480" s="149" t="s">
        <v>1268</v>
      </c>
      <c r="K480" s="146" t="s">
        <v>1269</v>
      </c>
      <c r="BUR480" s="124"/>
      <c r="BUS480" s="124"/>
      <c r="BUT480" s="124"/>
      <c r="BUU480" s="124"/>
      <c r="BUV480" s="124"/>
      <c r="BUW480" s="124"/>
      <c r="BUX480" s="124"/>
      <c r="BUY480" s="124"/>
      <c r="BUZ480" s="124"/>
      <c r="BVA480" s="124"/>
      <c r="BVB480" s="124"/>
      <c r="BVC480" s="124"/>
      <c r="BVD480" s="124"/>
      <c r="BVE480" s="124"/>
      <c r="BVF480" s="124"/>
    </row>
    <row r="481" spans="1:11 1916:1930" s="123" customFormat="1" x14ac:dyDescent="0.2">
      <c r="A481" s="150" t="s">
        <v>715</v>
      </c>
      <c r="B481" s="150" t="s">
        <v>1348</v>
      </c>
      <c r="C481" s="151">
        <v>10.94</v>
      </c>
      <c r="D481" s="152">
        <v>2.1782499999999998</v>
      </c>
      <c r="E481" s="152">
        <v>2.1782499999999998</v>
      </c>
      <c r="F481" s="151">
        <v>1</v>
      </c>
      <c r="G481" s="152">
        <f t="shared" si="14"/>
        <v>2.1782499999999998</v>
      </c>
      <c r="H481" s="151">
        <v>1.75</v>
      </c>
      <c r="I481" s="152">
        <f t="shared" si="15"/>
        <v>3.8119399999999999</v>
      </c>
      <c r="J481" s="153" t="s">
        <v>1268</v>
      </c>
      <c r="K481" s="150" t="s">
        <v>1269</v>
      </c>
      <c r="BUR481" s="124"/>
      <c r="BUS481" s="124"/>
      <c r="BUT481" s="124"/>
      <c r="BUU481" s="124"/>
      <c r="BUV481" s="124"/>
      <c r="BUW481" s="124"/>
      <c r="BUX481" s="124"/>
      <c r="BUY481" s="124"/>
      <c r="BUZ481" s="124"/>
      <c r="BVA481" s="124"/>
      <c r="BVB481" s="124"/>
      <c r="BVC481" s="124"/>
      <c r="BVD481" s="124"/>
      <c r="BVE481" s="124"/>
      <c r="BVF481" s="124"/>
    </row>
    <row r="482" spans="1:11 1916:1930" s="123" customFormat="1" x14ac:dyDescent="0.2">
      <c r="A482" s="142" t="s">
        <v>716</v>
      </c>
      <c r="B482" s="142" t="s">
        <v>1349</v>
      </c>
      <c r="C482" s="143">
        <v>2.97</v>
      </c>
      <c r="D482" s="144">
        <v>0.56350999999999996</v>
      </c>
      <c r="E482" s="144">
        <v>0.56350999999999996</v>
      </c>
      <c r="F482" s="143">
        <v>1</v>
      </c>
      <c r="G482" s="144">
        <f t="shared" si="14"/>
        <v>0.56350999999999996</v>
      </c>
      <c r="H482" s="143">
        <v>1.75</v>
      </c>
      <c r="I482" s="144">
        <f t="shared" si="15"/>
        <v>0.98614000000000002</v>
      </c>
      <c r="J482" s="145" t="s">
        <v>1268</v>
      </c>
      <c r="K482" s="142" t="s">
        <v>1269</v>
      </c>
      <c r="BUR482" s="124"/>
      <c r="BUS482" s="124"/>
      <c r="BUT482" s="124"/>
      <c r="BUU482" s="124"/>
      <c r="BUV482" s="124"/>
      <c r="BUW482" s="124"/>
      <c r="BUX482" s="124"/>
      <c r="BUY482" s="124"/>
      <c r="BUZ482" s="124"/>
      <c r="BVA482" s="124"/>
      <c r="BVB482" s="124"/>
      <c r="BVC482" s="124"/>
      <c r="BVD482" s="124"/>
      <c r="BVE482" s="124"/>
      <c r="BVF482" s="124"/>
    </row>
    <row r="483" spans="1:11 1916:1930" s="123" customFormat="1" x14ac:dyDescent="0.2">
      <c r="A483" s="146" t="s">
        <v>717</v>
      </c>
      <c r="B483" s="146" t="s">
        <v>1349</v>
      </c>
      <c r="C483" s="147">
        <v>3.75</v>
      </c>
      <c r="D483" s="148">
        <v>0.68420000000000003</v>
      </c>
      <c r="E483" s="148">
        <v>0.68420000000000003</v>
      </c>
      <c r="F483" s="147">
        <v>1</v>
      </c>
      <c r="G483" s="148">
        <f t="shared" si="14"/>
        <v>0.68420000000000003</v>
      </c>
      <c r="H483" s="147">
        <v>1.75</v>
      </c>
      <c r="I483" s="148">
        <f t="shared" si="15"/>
        <v>1.1973499999999999</v>
      </c>
      <c r="J483" s="149" t="s">
        <v>1268</v>
      </c>
      <c r="K483" s="146" t="s">
        <v>1269</v>
      </c>
      <c r="BUR483" s="124"/>
      <c r="BUS483" s="124"/>
      <c r="BUT483" s="124"/>
      <c r="BUU483" s="124"/>
      <c r="BUV483" s="124"/>
      <c r="BUW483" s="124"/>
      <c r="BUX483" s="124"/>
      <c r="BUY483" s="124"/>
      <c r="BUZ483" s="124"/>
      <c r="BVA483" s="124"/>
      <c r="BVB483" s="124"/>
      <c r="BVC483" s="124"/>
      <c r="BVD483" s="124"/>
      <c r="BVE483" s="124"/>
      <c r="BVF483" s="124"/>
    </row>
    <row r="484" spans="1:11 1916:1930" s="123" customFormat="1" x14ac:dyDescent="0.2">
      <c r="A484" s="146" t="s">
        <v>718</v>
      </c>
      <c r="B484" s="146" t="s">
        <v>1349</v>
      </c>
      <c r="C484" s="147">
        <v>5.58</v>
      </c>
      <c r="D484" s="148">
        <v>1.01285</v>
      </c>
      <c r="E484" s="148">
        <v>1.01285</v>
      </c>
      <c r="F484" s="147">
        <v>1</v>
      </c>
      <c r="G484" s="148">
        <f t="shared" si="14"/>
        <v>1.01285</v>
      </c>
      <c r="H484" s="147">
        <v>1.75</v>
      </c>
      <c r="I484" s="148">
        <f t="shared" si="15"/>
        <v>1.7724899999999999</v>
      </c>
      <c r="J484" s="149" t="s">
        <v>1268</v>
      </c>
      <c r="K484" s="146" t="s">
        <v>1269</v>
      </c>
      <c r="BUR484" s="124"/>
      <c r="BUS484" s="124"/>
      <c r="BUT484" s="124"/>
      <c r="BUU484" s="124"/>
      <c r="BUV484" s="124"/>
      <c r="BUW484" s="124"/>
      <c r="BUX484" s="124"/>
      <c r="BUY484" s="124"/>
      <c r="BUZ484" s="124"/>
      <c r="BVA484" s="124"/>
      <c r="BVB484" s="124"/>
      <c r="BVC484" s="124"/>
      <c r="BVD484" s="124"/>
      <c r="BVE484" s="124"/>
      <c r="BVF484" s="124"/>
    </row>
    <row r="485" spans="1:11 1916:1930" s="123" customFormat="1" x14ac:dyDescent="0.2">
      <c r="A485" s="150" t="s">
        <v>719</v>
      </c>
      <c r="B485" s="150" t="s">
        <v>1349</v>
      </c>
      <c r="C485" s="151">
        <v>8.51</v>
      </c>
      <c r="D485" s="152">
        <v>1.82117</v>
      </c>
      <c r="E485" s="152">
        <v>1.82117</v>
      </c>
      <c r="F485" s="151">
        <v>1</v>
      </c>
      <c r="G485" s="152">
        <f t="shared" si="14"/>
        <v>1.82117</v>
      </c>
      <c r="H485" s="151">
        <v>1.75</v>
      </c>
      <c r="I485" s="152">
        <f t="shared" si="15"/>
        <v>3.1870500000000002</v>
      </c>
      <c r="J485" s="153" t="s">
        <v>1268</v>
      </c>
      <c r="K485" s="150" t="s">
        <v>1269</v>
      </c>
      <c r="BUR485" s="124"/>
      <c r="BUS485" s="124"/>
      <c r="BUT485" s="124"/>
      <c r="BUU485" s="124"/>
      <c r="BUV485" s="124"/>
      <c r="BUW485" s="124"/>
      <c r="BUX485" s="124"/>
      <c r="BUY485" s="124"/>
      <c r="BUZ485" s="124"/>
      <c r="BVA485" s="124"/>
      <c r="BVB485" s="124"/>
      <c r="BVC485" s="124"/>
      <c r="BVD485" s="124"/>
      <c r="BVE485" s="124"/>
      <c r="BVF485" s="124"/>
    </row>
    <row r="486" spans="1:11 1916:1930" s="123" customFormat="1" x14ac:dyDescent="0.2">
      <c r="A486" s="142" t="s">
        <v>720</v>
      </c>
      <c r="B486" s="142" t="s">
        <v>1529</v>
      </c>
      <c r="C486" s="143">
        <v>2.64</v>
      </c>
      <c r="D486" s="144">
        <v>0.62543000000000004</v>
      </c>
      <c r="E486" s="144">
        <v>0.62543000000000004</v>
      </c>
      <c r="F486" s="143">
        <v>1</v>
      </c>
      <c r="G486" s="144">
        <f t="shared" si="14"/>
        <v>0.62543000000000004</v>
      </c>
      <c r="H486" s="143">
        <v>1.75</v>
      </c>
      <c r="I486" s="144">
        <f t="shared" si="15"/>
        <v>1.0945</v>
      </c>
      <c r="J486" s="145" t="s">
        <v>1268</v>
      </c>
      <c r="K486" s="142" t="s">
        <v>1269</v>
      </c>
      <c r="BUR486" s="124"/>
      <c r="BUS486" s="124"/>
      <c r="BUT486" s="124"/>
      <c r="BUU486" s="124"/>
      <c r="BUV486" s="124"/>
      <c r="BUW486" s="124"/>
      <c r="BUX486" s="124"/>
      <c r="BUY486" s="124"/>
      <c r="BUZ486" s="124"/>
      <c r="BVA486" s="124"/>
      <c r="BVB486" s="124"/>
      <c r="BVC486" s="124"/>
      <c r="BVD486" s="124"/>
      <c r="BVE486" s="124"/>
      <c r="BVF486" s="124"/>
    </row>
    <row r="487" spans="1:11 1916:1930" s="123" customFormat="1" x14ac:dyDescent="0.2">
      <c r="A487" s="146" t="s">
        <v>721</v>
      </c>
      <c r="B487" s="146" t="s">
        <v>1529</v>
      </c>
      <c r="C487" s="147">
        <v>3.3</v>
      </c>
      <c r="D487" s="148">
        <v>0.76375000000000004</v>
      </c>
      <c r="E487" s="148">
        <v>0.76375000000000004</v>
      </c>
      <c r="F487" s="147">
        <v>1</v>
      </c>
      <c r="G487" s="148">
        <f t="shared" si="14"/>
        <v>0.76375000000000004</v>
      </c>
      <c r="H487" s="147">
        <v>1.75</v>
      </c>
      <c r="I487" s="148">
        <f t="shared" si="15"/>
        <v>1.33656</v>
      </c>
      <c r="J487" s="149" t="s">
        <v>1268</v>
      </c>
      <c r="K487" s="146" t="s">
        <v>1269</v>
      </c>
      <c r="BUR487" s="124"/>
      <c r="BUS487" s="124"/>
      <c r="BUT487" s="124"/>
      <c r="BUU487" s="124"/>
      <c r="BUV487" s="124"/>
      <c r="BUW487" s="124"/>
      <c r="BUX487" s="124"/>
      <c r="BUY487" s="124"/>
      <c r="BUZ487" s="124"/>
      <c r="BVA487" s="124"/>
      <c r="BVB487" s="124"/>
      <c r="BVC487" s="124"/>
      <c r="BVD487" s="124"/>
      <c r="BVE487" s="124"/>
      <c r="BVF487" s="124"/>
    </row>
    <row r="488" spans="1:11 1916:1930" s="123" customFormat="1" x14ac:dyDescent="0.2">
      <c r="A488" s="146" t="s">
        <v>722</v>
      </c>
      <c r="B488" s="146" t="s">
        <v>1529</v>
      </c>
      <c r="C488" s="147">
        <v>5.39</v>
      </c>
      <c r="D488" s="148">
        <v>1.12897</v>
      </c>
      <c r="E488" s="148">
        <v>1.12897</v>
      </c>
      <c r="F488" s="147">
        <v>1</v>
      </c>
      <c r="G488" s="148">
        <f t="shared" si="14"/>
        <v>1.12897</v>
      </c>
      <c r="H488" s="147">
        <v>1.75</v>
      </c>
      <c r="I488" s="148">
        <f t="shared" si="15"/>
        <v>1.9757</v>
      </c>
      <c r="J488" s="149" t="s">
        <v>1268</v>
      </c>
      <c r="K488" s="146" t="s">
        <v>1269</v>
      </c>
      <c r="BUR488" s="124"/>
      <c r="BUS488" s="124"/>
      <c r="BUT488" s="124"/>
      <c r="BUU488" s="124"/>
      <c r="BUV488" s="124"/>
      <c r="BUW488" s="124"/>
      <c r="BUX488" s="124"/>
      <c r="BUY488" s="124"/>
      <c r="BUZ488" s="124"/>
      <c r="BVA488" s="124"/>
      <c r="BVB488" s="124"/>
      <c r="BVC488" s="124"/>
      <c r="BVD488" s="124"/>
      <c r="BVE488" s="124"/>
      <c r="BVF488" s="124"/>
    </row>
    <row r="489" spans="1:11 1916:1930" s="123" customFormat="1" x14ac:dyDescent="0.2">
      <c r="A489" s="150" t="s">
        <v>723</v>
      </c>
      <c r="B489" s="150" t="s">
        <v>1529</v>
      </c>
      <c r="C489" s="151">
        <v>10.07</v>
      </c>
      <c r="D489" s="152">
        <v>2.1714000000000002</v>
      </c>
      <c r="E489" s="152">
        <v>2.1714000000000002</v>
      </c>
      <c r="F489" s="151">
        <v>1</v>
      </c>
      <c r="G489" s="152">
        <f t="shared" si="14"/>
        <v>2.1714000000000002</v>
      </c>
      <c r="H489" s="151">
        <v>1.75</v>
      </c>
      <c r="I489" s="152">
        <f t="shared" si="15"/>
        <v>3.7999499999999999</v>
      </c>
      <c r="J489" s="153" t="s">
        <v>1268</v>
      </c>
      <c r="K489" s="150" t="s">
        <v>1269</v>
      </c>
      <c r="BUR489" s="124"/>
      <c r="BUS489" s="124"/>
      <c r="BUT489" s="124"/>
      <c r="BUU489" s="124"/>
      <c r="BUV489" s="124"/>
      <c r="BUW489" s="124"/>
      <c r="BUX489" s="124"/>
      <c r="BUY489" s="124"/>
      <c r="BUZ489" s="124"/>
      <c r="BVA489" s="124"/>
      <c r="BVB489" s="124"/>
      <c r="BVC489" s="124"/>
      <c r="BVD489" s="124"/>
      <c r="BVE489" s="124"/>
      <c r="BVF489" s="124"/>
    </row>
    <row r="490" spans="1:11 1916:1930" s="123" customFormat="1" x14ac:dyDescent="0.2">
      <c r="A490" s="142" t="s">
        <v>724</v>
      </c>
      <c r="B490" s="142" t="s">
        <v>1350</v>
      </c>
      <c r="C490" s="143">
        <v>2.65</v>
      </c>
      <c r="D490" s="144">
        <v>0.48912</v>
      </c>
      <c r="E490" s="144">
        <v>0.48912</v>
      </c>
      <c r="F490" s="143">
        <v>1</v>
      </c>
      <c r="G490" s="144">
        <f t="shared" si="14"/>
        <v>0.48912</v>
      </c>
      <c r="H490" s="143">
        <v>1.75</v>
      </c>
      <c r="I490" s="144">
        <f t="shared" si="15"/>
        <v>0.85596000000000005</v>
      </c>
      <c r="J490" s="145" t="s">
        <v>1268</v>
      </c>
      <c r="K490" s="142" t="s">
        <v>1269</v>
      </c>
      <c r="BUR490" s="124"/>
      <c r="BUS490" s="124"/>
      <c r="BUT490" s="124"/>
      <c r="BUU490" s="124"/>
      <c r="BUV490" s="124"/>
      <c r="BUW490" s="124"/>
      <c r="BUX490" s="124"/>
      <c r="BUY490" s="124"/>
      <c r="BUZ490" s="124"/>
      <c r="BVA490" s="124"/>
      <c r="BVB490" s="124"/>
      <c r="BVC490" s="124"/>
      <c r="BVD490" s="124"/>
      <c r="BVE490" s="124"/>
      <c r="BVF490" s="124"/>
    </row>
    <row r="491" spans="1:11 1916:1930" s="123" customFormat="1" x14ac:dyDescent="0.2">
      <c r="A491" s="146" t="s">
        <v>725</v>
      </c>
      <c r="B491" s="146" t="s">
        <v>1350</v>
      </c>
      <c r="C491" s="147">
        <v>3.38</v>
      </c>
      <c r="D491" s="148">
        <v>0.61550000000000005</v>
      </c>
      <c r="E491" s="148">
        <v>0.61550000000000005</v>
      </c>
      <c r="F491" s="147">
        <v>1</v>
      </c>
      <c r="G491" s="148">
        <f t="shared" si="14"/>
        <v>0.61550000000000005</v>
      </c>
      <c r="H491" s="147">
        <v>1.75</v>
      </c>
      <c r="I491" s="148">
        <f t="shared" si="15"/>
        <v>1.0771299999999999</v>
      </c>
      <c r="J491" s="149" t="s">
        <v>1268</v>
      </c>
      <c r="K491" s="146" t="s">
        <v>1269</v>
      </c>
      <c r="BUR491" s="124"/>
      <c r="BUS491" s="124"/>
      <c r="BUT491" s="124"/>
      <c r="BUU491" s="124"/>
      <c r="BUV491" s="124"/>
      <c r="BUW491" s="124"/>
      <c r="BUX491" s="124"/>
      <c r="BUY491" s="124"/>
      <c r="BUZ491" s="124"/>
      <c r="BVA491" s="124"/>
      <c r="BVB491" s="124"/>
      <c r="BVC491" s="124"/>
      <c r="BVD491" s="124"/>
      <c r="BVE491" s="124"/>
      <c r="BVF491" s="124"/>
    </row>
    <row r="492" spans="1:11 1916:1930" s="123" customFormat="1" x14ac:dyDescent="0.2">
      <c r="A492" s="146" t="s">
        <v>726</v>
      </c>
      <c r="B492" s="146" t="s">
        <v>1350</v>
      </c>
      <c r="C492" s="147">
        <v>5.39</v>
      </c>
      <c r="D492" s="148">
        <v>0.94108999999999998</v>
      </c>
      <c r="E492" s="148">
        <v>0.94108999999999998</v>
      </c>
      <c r="F492" s="147">
        <v>1</v>
      </c>
      <c r="G492" s="148">
        <f t="shared" si="14"/>
        <v>0.94108999999999998</v>
      </c>
      <c r="H492" s="147">
        <v>1.75</v>
      </c>
      <c r="I492" s="148">
        <f t="shared" si="15"/>
        <v>1.6469100000000001</v>
      </c>
      <c r="J492" s="149" t="s">
        <v>1268</v>
      </c>
      <c r="K492" s="146" t="s">
        <v>1269</v>
      </c>
      <c r="BUR492" s="124"/>
      <c r="BUS492" s="124"/>
      <c r="BUT492" s="124"/>
      <c r="BUU492" s="124"/>
      <c r="BUV492" s="124"/>
      <c r="BUW492" s="124"/>
      <c r="BUX492" s="124"/>
      <c r="BUY492" s="124"/>
      <c r="BUZ492" s="124"/>
      <c r="BVA492" s="124"/>
      <c r="BVB492" s="124"/>
      <c r="BVC492" s="124"/>
      <c r="BVD492" s="124"/>
      <c r="BVE492" s="124"/>
      <c r="BVF492" s="124"/>
    </row>
    <row r="493" spans="1:11 1916:1930" s="123" customFormat="1" x14ac:dyDescent="0.2">
      <c r="A493" s="150" t="s">
        <v>727</v>
      </c>
      <c r="B493" s="150" t="s">
        <v>1350</v>
      </c>
      <c r="C493" s="151">
        <v>9.68</v>
      </c>
      <c r="D493" s="152">
        <v>2.1165600000000002</v>
      </c>
      <c r="E493" s="152">
        <v>2.1165600000000002</v>
      </c>
      <c r="F493" s="151">
        <v>1</v>
      </c>
      <c r="G493" s="152">
        <f t="shared" si="14"/>
        <v>2.1165600000000002</v>
      </c>
      <c r="H493" s="151">
        <v>1.75</v>
      </c>
      <c r="I493" s="152">
        <f t="shared" si="15"/>
        <v>3.7039800000000001</v>
      </c>
      <c r="J493" s="153" t="s">
        <v>1268</v>
      </c>
      <c r="K493" s="150" t="s">
        <v>1269</v>
      </c>
      <c r="BUR493" s="124"/>
      <c r="BUS493" s="124"/>
      <c r="BUT493" s="124"/>
      <c r="BUU493" s="124"/>
      <c r="BUV493" s="124"/>
      <c r="BUW493" s="124"/>
      <c r="BUX493" s="124"/>
      <c r="BUY493" s="124"/>
      <c r="BUZ493" s="124"/>
      <c r="BVA493" s="124"/>
      <c r="BVB493" s="124"/>
      <c r="BVC493" s="124"/>
      <c r="BVD493" s="124"/>
      <c r="BVE493" s="124"/>
      <c r="BVF493" s="124"/>
    </row>
    <row r="494" spans="1:11 1916:1930" s="123" customFormat="1" x14ac:dyDescent="0.2">
      <c r="A494" s="142" t="s">
        <v>728</v>
      </c>
      <c r="B494" s="142" t="s">
        <v>1530</v>
      </c>
      <c r="C494" s="143">
        <v>2.84</v>
      </c>
      <c r="D494" s="144">
        <v>0.51754</v>
      </c>
      <c r="E494" s="144">
        <v>0.51754</v>
      </c>
      <c r="F494" s="143">
        <v>1</v>
      </c>
      <c r="G494" s="144">
        <f t="shared" si="14"/>
        <v>0.51754</v>
      </c>
      <c r="H494" s="143">
        <v>1.75</v>
      </c>
      <c r="I494" s="144">
        <f t="shared" si="15"/>
        <v>0.90569999999999995</v>
      </c>
      <c r="J494" s="145" t="s">
        <v>1268</v>
      </c>
      <c r="K494" s="142" t="s">
        <v>1269</v>
      </c>
      <c r="BUR494" s="124"/>
      <c r="BUS494" s="124"/>
      <c r="BUT494" s="124"/>
      <c r="BUU494" s="124"/>
      <c r="BUV494" s="124"/>
      <c r="BUW494" s="124"/>
      <c r="BUX494" s="124"/>
      <c r="BUY494" s="124"/>
      <c r="BUZ494" s="124"/>
      <c r="BVA494" s="124"/>
      <c r="BVB494" s="124"/>
      <c r="BVC494" s="124"/>
      <c r="BVD494" s="124"/>
      <c r="BVE494" s="124"/>
      <c r="BVF494" s="124"/>
    </row>
    <row r="495" spans="1:11 1916:1930" s="123" customFormat="1" x14ac:dyDescent="0.2">
      <c r="A495" s="146" t="s">
        <v>729</v>
      </c>
      <c r="B495" s="146" t="s">
        <v>1530</v>
      </c>
      <c r="C495" s="147">
        <v>3.97</v>
      </c>
      <c r="D495" s="148">
        <v>0.71687999999999996</v>
      </c>
      <c r="E495" s="148">
        <v>0.71687999999999996</v>
      </c>
      <c r="F495" s="147">
        <v>1</v>
      </c>
      <c r="G495" s="148">
        <f t="shared" si="14"/>
        <v>0.71687999999999996</v>
      </c>
      <c r="H495" s="147">
        <v>1.75</v>
      </c>
      <c r="I495" s="148">
        <f t="shared" si="15"/>
        <v>1.25454</v>
      </c>
      <c r="J495" s="149" t="s">
        <v>1268</v>
      </c>
      <c r="K495" s="146" t="s">
        <v>1269</v>
      </c>
      <c r="BUR495" s="124"/>
      <c r="BUS495" s="124"/>
      <c r="BUT495" s="124"/>
      <c r="BUU495" s="124"/>
      <c r="BUV495" s="124"/>
      <c r="BUW495" s="124"/>
      <c r="BUX495" s="124"/>
      <c r="BUY495" s="124"/>
      <c r="BUZ495" s="124"/>
      <c r="BVA495" s="124"/>
      <c r="BVB495" s="124"/>
      <c r="BVC495" s="124"/>
      <c r="BVD495" s="124"/>
      <c r="BVE495" s="124"/>
      <c r="BVF495" s="124"/>
    </row>
    <row r="496" spans="1:11 1916:1930" s="123" customFormat="1" x14ac:dyDescent="0.2">
      <c r="A496" s="146" t="s">
        <v>730</v>
      </c>
      <c r="B496" s="146" t="s">
        <v>1530</v>
      </c>
      <c r="C496" s="147">
        <v>5.63</v>
      </c>
      <c r="D496" s="148">
        <v>1.03678</v>
      </c>
      <c r="E496" s="148">
        <v>1.03678</v>
      </c>
      <c r="F496" s="147">
        <v>1</v>
      </c>
      <c r="G496" s="148">
        <f t="shared" si="14"/>
        <v>1.03678</v>
      </c>
      <c r="H496" s="147">
        <v>1.75</v>
      </c>
      <c r="I496" s="148">
        <f t="shared" si="15"/>
        <v>1.81437</v>
      </c>
      <c r="J496" s="149" t="s">
        <v>1268</v>
      </c>
      <c r="K496" s="146" t="s">
        <v>1269</v>
      </c>
      <c r="BUR496" s="124"/>
      <c r="BUS496" s="124"/>
      <c r="BUT496" s="124"/>
      <c r="BUU496" s="124"/>
      <c r="BUV496" s="124"/>
      <c r="BUW496" s="124"/>
      <c r="BUX496" s="124"/>
      <c r="BUY496" s="124"/>
      <c r="BUZ496" s="124"/>
      <c r="BVA496" s="124"/>
      <c r="BVB496" s="124"/>
      <c r="BVC496" s="124"/>
      <c r="BVD496" s="124"/>
      <c r="BVE496" s="124"/>
      <c r="BVF496" s="124"/>
    </row>
    <row r="497" spans="1:11 1916:1930" s="123" customFormat="1" x14ac:dyDescent="0.2">
      <c r="A497" s="150" t="s">
        <v>731</v>
      </c>
      <c r="B497" s="150" t="s">
        <v>1530</v>
      </c>
      <c r="C497" s="151">
        <v>10.55</v>
      </c>
      <c r="D497" s="152">
        <v>2.1507999999999998</v>
      </c>
      <c r="E497" s="152">
        <v>2.1507999999999998</v>
      </c>
      <c r="F497" s="151">
        <v>1</v>
      </c>
      <c r="G497" s="152">
        <f t="shared" si="14"/>
        <v>2.1507999999999998</v>
      </c>
      <c r="H497" s="151">
        <v>1.75</v>
      </c>
      <c r="I497" s="152">
        <f t="shared" si="15"/>
        <v>3.7639</v>
      </c>
      <c r="J497" s="153" t="s">
        <v>1268</v>
      </c>
      <c r="K497" s="150" t="s">
        <v>1269</v>
      </c>
      <c r="BUR497" s="124"/>
      <c r="BUS497" s="124"/>
      <c r="BUT497" s="124"/>
      <c r="BUU497" s="124"/>
      <c r="BUV497" s="124"/>
      <c r="BUW497" s="124"/>
      <c r="BUX497" s="124"/>
      <c r="BUY497" s="124"/>
      <c r="BUZ497" s="124"/>
      <c r="BVA497" s="124"/>
      <c r="BVB497" s="124"/>
      <c r="BVC497" s="124"/>
      <c r="BVD497" s="124"/>
      <c r="BVE497" s="124"/>
      <c r="BVF497" s="124"/>
    </row>
    <row r="498" spans="1:11 1916:1930" s="123" customFormat="1" x14ac:dyDescent="0.2">
      <c r="A498" s="142" t="s">
        <v>732</v>
      </c>
      <c r="B498" s="142" t="s">
        <v>1531</v>
      </c>
      <c r="C498" s="143">
        <v>2.0499999999999998</v>
      </c>
      <c r="D498" s="144">
        <v>0.39656000000000002</v>
      </c>
      <c r="E498" s="144">
        <v>0.39656000000000002</v>
      </c>
      <c r="F498" s="143">
        <v>1</v>
      </c>
      <c r="G498" s="144">
        <f t="shared" si="14"/>
        <v>0.39656000000000002</v>
      </c>
      <c r="H498" s="143">
        <v>1.75</v>
      </c>
      <c r="I498" s="144">
        <f t="shared" si="15"/>
        <v>0.69398000000000004</v>
      </c>
      <c r="J498" s="145" t="s">
        <v>1268</v>
      </c>
      <c r="K498" s="142" t="s">
        <v>1269</v>
      </c>
      <c r="BUR498" s="124"/>
      <c r="BUS498" s="124"/>
      <c r="BUT498" s="124"/>
      <c r="BUU498" s="124"/>
      <c r="BUV498" s="124"/>
      <c r="BUW498" s="124"/>
      <c r="BUX498" s="124"/>
      <c r="BUY498" s="124"/>
      <c r="BUZ498" s="124"/>
      <c r="BVA498" s="124"/>
      <c r="BVB498" s="124"/>
      <c r="BVC498" s="124"/>
      <c r="BVD498" s="124"/>
      <c r="BVE498" s="124"/>
      <c r="BVF498" s="124"/>
    </row>
    <row r="499" spans="1:11 1916:1930" s="123" customFormat="1" x14ac:dyDescent="0.2">
      <c r="A499" s="146" t="s">
        <v>733</v>
      </c>
      <c r="B499" s="146" t="s">
        <v>1531</v>
      </c>
      <c r="C499" s="147">
        <v>2.65</v>
      </c>
      <c r="D499" s="148">
        <v>0.50902999999999998</v>
      </c>
      <c r="E499" s="148">
        <v>0.50902999999999998</v>
      </c>
      <c r="F499" s="147">
        <v>1</v>
      </c>
      <c r="G499" s="148">
        <f t="shared" si="14"/>
        <v>0.50902999999999998</v>
      </c>
      <c r="H499" s="147">
        <v>1.75</v>
      </c>
      <c r="I499" s="148">
        <f t="shared" si="15"/>
        <v>0.89080000000000004</v>
      </c>
      <c r="J499" s="149" t="s">
        <v>1268</v>
      </c>
      <c r="K499" s="146" t="s">
        <v>1269</v>
      </c>
      <c r="BUR499" s="124"/>
      <c r="BUS499" s="124"/>
      <c r="BUT499" s="124"/>
      <c r="BUU499" s="124"/>
      <c r="BUV499" s="124"/>
      <c r="BUW499" s="124"/>
      <c r="BUX499" s="124"/>
      <c r="BUY499" s="124"/>
      <c r="BUZ499" s="124"/>
      <c r="BVA499" s="124"/>
      <c r="BVB499" s="124"/>
      <c r="BVC499" s="124"/>
      <c r="BVD499" s="124"/>
      <c r="BVE499" s="124"/>
      <c r="BVF499" s="124"/>
    </row>
    <row r="500" spans="1:11 1916:1930" s="123" customFormat="1" x14ac:dyDescent="0.2">
      <c r="A500" s="146" t="s">
        <v>734</v>
      </c>
      <c r="B500" s="146" t="s">
        <v>1531</v>
      </c>
      <c r="C500" s="147">
        <v>3.78</v>
      </c>
      <c r="D500" s="148">
        <v>0.70816000000000001</v>
      </c>
      <c r="E500" s="148">
        <v>0.70816000000000001</v>
      </c>
      <c r="F500" s="147">
        <v>1</v>
      </c>
      <c r="G500" s="148">
        <f t="shared" si="14"/>
        <v>0.70816000000000001</v>
      </c>
      <c r="H500" s="147">
        <v>1.75</v>
      </c>
      <c r="I500" s="148">
        <f t="shared" si="15"/>
        <v>1.2392799999999999</v>
      </c>
      <c r="J500" s="149" t="s">
        <v>1268</v>
      </c>
      <c r="K500" s="146" t="s">
        <v>1269</v>
      </c>
      <c r="BUR500" s="124"/>
      <c r="BUS500" s="124"/>
      <c r="BUT500" s="124"/>
      <c r="BUU500" s="124"/>
      <c r="BUV500" s="124"/>
      <c r="BUW500" s="124"/>
      <c r="BUX500" s="124"/>
      <c r="BUY500" s="124"/>
      <c r="BUZ500" s="124"/>
      <c r="BVA500" s="124"/>
      <c r="BVB500" s="124"/>
      <c r="BVC500" s="124"/>
      <c r="BVD500" s="124"/>
      <c r="BVE500" s="124"/>
      <c r="BVF500" s="124"/>
    </row>
    <row r="501" spans="1:11 1916:1930" s="123" customFormat="1" x14ac:dyDescent="0.2">
      <c r="A501" s="150" t="s">
        <v>735</v>
      </c>
      <c r="B501" s="150" t="s">
        <v>1531</v>
      </c>
      <c r="C501" s="151">
        <v>7.75</v>
      </c>
      <c r="D501" s="152">
        <v>1.59039</v>
      </c>
      <c r="E501" s="152">
        <v>1.59039</v>
      </c>
      <c r="F501" s="151">
        <v>1</v>
      </c>
      <c r="G501" s="152">
        <f t="shared" si="14"/>
        <v>1.59039</v>
      </c>
      <c r="H501" s="151">
        <v>1.75</v>
      </c>
      <c r="I501" s="152">
        <f t="shared" si="15"/>
        <v>2.7831800000000002</v>
      </c>
      <c r="J501" s="153" t="s">
        <v>1268</v>
      </c>
      <c r="K501" s="150" t="s">
        <v>1269</v>
      </c>
      <c r="BUR501" s="124"/>
      <c r="BUS501" s="124"/>
      <c r="BUT501" s="124"/>
      <c r="BUU501" s="124"/>
      <c r="BUV501" s="124"/>
      <c r="BUW501" s="124"/>
      <c r="BUX501" s="124"/>
      <c r="BUY501" s="124"/>
      <c r="BUZ501" s="124"/>
      <c r="BVA501" s="124"/>
      <c r="BVB501" s="124"/>
      <c r="BVC501" s="124"/>
      <c r="BVD501" s="124"/>
      <c r="BVE501" s="124"/>
      <c r="BVF501" s="124"/>
    </row>
    <row r="502" spans="1:11 1916:1930" s="123" customFormat="1" x14ac:dyDescent="0.2">
      <c r="A502" s="142" t="s">
        <v>736</v>
      </c>
      <c r="B502" s="142" t="s">
        <v>1351</v>
      </c>
      <c r="C502" s="143">
        <v>2.11</v>
      </c>
      <c r="D502" s="144">
        <v>0.45282</v>
      </c>
      <c r="E502" s="144">
        <v>0.45282</v>
      </c>
      <c r="F502" s="143">
        <v>1</v>
      </c>
      <c r="G502" s="144">
        <f t="shared" si="14"/>
        <v>0.45282</v>
      </c>
      <c r="H502" s="143">
        <v>1.75</v>
      </c>
      <c r="I502" s="144">
        <f t="shared" si="15"/>
        <v>0.79244000000000003</v>
      </c>
      <c r="J502" s="145" t="s">
        <v>1268</v>
      </c>
      <c r="K502" s="142" t="s">
        <v>1269</v>
      </c>
      <c r="BUR502" s="124"/>
      <c r="BUS502" s="124"/>
      <c r="BUT502" s="124"/>
      <c r="BUU502" s="124"/>
      <c r="BUV502" s="124"/>
      <c r="BUW502" s="124"/>
      <c r="BUX502" s="124"/>
      <c r="BUY502" s="124"/>
      <c r="BUZ502" s="124"/>
      <c r="BVA502" s="124"/>
      <c r="BVB502" s="124"/>
      <c r="BVC502" s="124"/>
      <c r="BVD502" s="124"/>
      <c r="BVE502" s="124"/>
      <c r="BVF502" s="124"/>
    </row>
    <row r="503" spans="1:11 1916:1930" s="123" customFormat="1" x14ac:dyDescent="0.2">
      <c r="A503" s="146" t="s">
        <v>737</v>
      </c>
      <c r="B503" s="146" t="s">
        <v>1351</v>
      </c>
      <c r="C503" s="147">
        <v>2.59</v>
      </c>
      <c r="D503" s="148">
        <v>0.57713000000000003</v>
      </c>
      <c r="E503" s="148">
        <v>0.57713000000000003</v>
      </c>
      <c r="F503" s="147">
        <v>1</v>
      </c>
      <c r="G503" s="148">
        <f t="shared" si="14"/>
        <v>0.57713000000000003</v>
      </c>
      <c r="H503" s="147">
        <v>1.75</v>
      </c>
      <c r="I503" s="148">
        <f t="shared" si="15"/>
        <v>1.0099800000000001</v>
      </c>
      <c r="J503" s="149" t="s">
        <v>1268</v>
      </c>
      <c r="K503" s="146" t="s">
        <v>1269</v>
      </c>
      <c r="BUR503" s="124"/>
      <c r="BUS503" s="124"/>
      <c r="BUT503" s="124"/>
      <c r="BUU503" s="124"/>
      <c r="BUV503" s="124"/>
      <c r="BUW503" s="124"/>
      <c r="BUX503" s="124"/>
      <c r="BUY503" s="124"/>
      <c r="BUZ503" s="124"/>
      <c r="BVA503" s="124"/>
      <c r="BVB503" s="124"/>
      <c r="BVC503" s="124"/>
      <c r="BVD503" s="124"/>
      <c r="BVE503" s="124"/>
      <c r="BVF503" s="124"/>
    </row>
    <row r="504" spans="1:11 1916:1930" s="123" customFormat="1" x14ac:dyDescent="0.2">
      <c r="A504" s="146" t="s">
        <v>738</v>
      </c>
      <c r="B504" s="146" t="s">
        <v>1351</v>
      </c>
      <c r="C504" s="147">
        <v>3.94</v>
      </c>
      <c r="D504" s="148">
        <v>0.78707000000000005</v>
      </c>
      <c r="E504" s="148">
        <v>0.78707000000000005</v>
      </c>
      <c r="F504" s="147">
        <v>1</v>
      </c>
      <c r="G504" s="148">
        <f t="shared" si="14"/>
        <v>0.78707000000000005</v>
      </c>
      <c r="H504" s="147">
        <v>1.75</v>
      </c>
      <c r="I504" s="148">
        <f t="shared" si="15"/>
        <v>1.37737</v>
      </c>
      <c r="J504" s="149" t="s">
        <v>1268</v>
      </c>
      <c r="K504" s="146" t="s">
        <v>1269</v>
      </c>
      <c r="BUR504" s="124"/>
      <c r="BUS504" s="124"/>
      <c r="BUT504" s="124"/>
      <c r="BUU504" s="124"/>
      <c r="BUV504" s="124"/>
      <c r="BUW504" s="124"/>
      <c r="BUX504" s="124"/>
      <c r="BUY504" s="124"/>
      <c r="BUZ504" s="124"/>
      <c r="BVA504" s="124"/>
      <c r="BVB504" s="124"/>
      <c r="BVC504" s="124"/>
      <c r="BVD504" s="124"/>
      <c r="BVE504" s="124"/>
      <c r="BVF504" s="124"/>
    </row>
    <row r="505" spans="1:11 1916:1930" s="123" customFormat="1" x14ac:dyDescent="0.2">
      <c r="A505" s="150" t="s">
        <v>739</v>
      </c>
      <c r="B505" s="150" t="s">
        <v>1351</v>
      </c>
      <c r="C505" s="151">
        <v>8.5</v>
      </c>
      <c r="D505" s="152">
        <v>1.5711900000000001</v>
      </c>
      <c r="E505" s="152">
        <v>1.5711900000000001</v>
      </c>
      <c r="F505" s="151">
        <v>1</v>
      </c>
      <c r="G505" s="152">
        <f t="shared" si="14"/>
        <v>1.5711900000000001</v>
      </c>
      <c r="H505" s="151">
        <v>1.75</v>
      </c>
      <c r="I505" s="152">
        <f t="shared" si="15"/>
        <v>2.7495799999999999</v>
      </c>
      <c r="J505" s="153" t="s">
        <v>1268</v>
      </c>
      <c r="K505" s="150" t="s">
        <v>1269</v>
      </c>
      <c r="BUR505" s="124"/>
      <c r="BUS505" s="124"/>
      <c r="BUT505" s="124"/>
      <c r="BUU505" s="124"/>
      <c r="BUV505" s="124"/>
      <c r="BUW505" s="124"/>
      <c r="BUX505" s="124"/>
      <c r="BUY505" s="124"/>
      <c r="BUZ505" s="124"/>
      <c r="BVA505" s="124"/>
      <c r="BVB505" s="124"/>
      <c r="BVC505" s="124"/>
      <c r="BVD505" s="124"/>
      <c r="BVE505" s="124"/>
      <c r="BVF505" s="124"/>
    </row>
    <row r="506" spans="1:11 1916:1930" s="123" customFormat="1" x14ac:dyDescent="0.2">
      <c r="A506" s="142" t="s">
        <v>740</v>
      </c>
      <c r="B506" s="142" t="s">
        <v>1532</v>
      </c>
      <c r="C506" s="143">
        <v>3.31</v>
      </c>
      <c r="D506" s="144">
        <v>0.51783999999999997</v>
      </c>
      <c r="E506" s="144">
        <v>0.51783999999999997</v>
      </c>
      <c r="F506" s="143">
        <v>1</v>
      </c>
      <c r="G506" s="144">
        <f t="shared" si="14"/>
        <v>0.51783999999999997</v>
      </c>
      <c r="H506" s="143">
        <v>1.75</v>
      </c>
      <c r="I506" s="144">
        <f t="shared" si="15"/>
        <v>0.90622000000000003</v>
      </c>
      <c r="J506" s="145" t="s">
        <v>1268</v>
      </c>
      <c r="K506" s="142" t="s">
        <v>1269</v>
      </c>
      <c r="BUR506" s="124"/>
      <c r="BUS506" s="124"/>
      <c r="BUT506" s="124"/>
      <c r="BUU506" s="124"/>
      <c r="BUV506" s="124"/>
      <c r="BUW506" s="124"/>
      <c r="BUX506" s="124"/>
      <c r="BUY506" s="124"/>
      <c r="BUZ506" s="124"/>
      <c r="BVA506" s="124"/>
      <c r="BVB506" s="124"/>
      <c r="BVC506" s="124"/>
      <c r="BVD506" s="124"/>
      <c r="BVE506" s="124"/>
      <c r="BVF506" s="124"/>
    </row>
    <row r="507" spans="1:11 1916:1930" s="123" customFormat="1" x14ac:dyDescent="0.2">
      <c r="A507" s="146" t="s">
        <v>741</v>
      </c>
      <c r="B507" s="146" t="s">
        <v>1532</v>
      </c>
      <c r="C507" s="147">
        <v>3.63</v>
      </c>
      <c r="D507" s="148">
        <v>0.72158</v>
      </c>
      <c r="E507" s="148">
        <v>0.72158</v>
      </c>
      <c r="F507" s="147">
        <v>1</v>
      </c>
      <c r="G507" s="148">
        <f t="shared" si="14"/>
        <v>0.72158</v>
      </c>
      <c r="H507" s="147">
        <v>1.75</v>
      </c>
      <c r="I507" s="148">
        <f t="shared" si="15"/>
        <v>1.2627699999999999</v>
      </c>
      <c r="J507" s="149" t="s">
        <v>1268</v>
      </c>
      <c r="K507" s="146" t="s">
        <v>1269</v>
      </c>
      <c r="BUR507" s="124"/>
      <c r="BUS507" s="124"/>
      <c r="BUT507" s="124"/>
      <c r="BUU507" s="124"/>
      <c r="BUV507" s="124"/>
      <c r="BUW507" s="124"/>
      <c r="BUX507" s="124"/>
      <c r="BUY507" s="124"/>
      <c r="BUZ507" s="124"/>
      <c r="BVA507" s="124"/>
      <c r="BVB507" s="124"/>
      <c r="BVC507" s="124"/>
      <c r="BVD507" s="124"/>
      <c r="BVE507" s="124"/>
      <c r="BVF507" s="124"/>
    </row>
    <row r="508" spans="1:11 1916:1930" s="123" customFormat="1" x14ac:dyDescent="0.2">
      <c r="A508" s="146" t="s">
        <v>742</v>
      </c>
      <c r="B508" s="146" t="s">
        <v>1532</v>
      </c>
      <c r="C508" s="147">
        <v>5.32</v>
      </c>
      <c r="D508" s="148">
        <v>1.04813</v>
      </c>
      <c r="E508" s="148">
        <v>1.04813</v>
      </c>
      <c r="F508" s="147">
        <v>1</v>
      </c>
      <c r="G508" s="148">
        <f t="shared" si="14"/>
        <v>1.04813</v>
      </c>
      <c r="H508" s="147">
        <v>1.75</v>
      </c>
      <c r="I508" s="148">
        <f t="shared" si="15"/>
        <v>1.83423</v>
      </c>
      <c r="J508" s="149" t="s">
        <v>1268</v>
      </c>
      <c r="K508" s="146" t="s">
        <v>1269</v>
      </c>
      <c r="BUR508" s="124"/>
      <c r="BUS508" s="124"/>
      <c r="BUT508" s="124"/>
      <c r="BUU508" s="124"/>
      <c r="BUV508" s="124"/>
      <c r="BUW508" s="124"/>
      <c r="BUX508" s="124"/>
      <c r="BUY508" s="124"/>
      <c r="BUZ508" s="124"/>
      <c r="BVA508" s="124"/>
      <c r="BVB508" s="124"/>
      <c r="BVC508" s="124"/>
      <c r="BVD508" s="124"/>
      <c r="BVE508" s="124"/>
      <c r="BVF508" s="124"/>
    </row>
    <row r="509" spans="1:11 1916:1930" s="123" customFormat="1" x14ac:dyDescent="0.2">
      <c r="A509" s="150" t="s">
        <v>743</v>
      </c>
      <c r="B509" s="150" t="s">
        <v>1532</v>
      </c>
      <c r="C509" s="151">
        <v>11.17</v>
      </c>
      <c r="D509" s="152">
        <v>2.40903</v>
      </c>
      <c r="E509" s="152">
        <v>2.40903</v>
      </c>
      <c r="F509" s="151">
        <v>1</v>
      </c>
      <c r="G509" s="152">
        <f t="shared" si="14"/>
        <v>2.40903</v>
      </c>
      <c r="H509" s="151">
        <v>1.75</v>
      </c>
      <c r="I509" s="152">
        <f t="shared" si="15"/>
        <v>4.2157999999999998</v>
      </c>
      <c r="J509" s="153" t="s">
        <v>1268</v>
      </c>
      <c r="K509" s="150" t="s">
        <v>1269</v>
      </c>
      <c r="BUR509" s="124"/>
      <c r="BUS509" s="124"/>
      <c r="BUT509" s="124"/>
      <c r="BUU509" s="124"/>
      <c r="BUV509" s="124"/>
      <c r="BUW509" s="124"/>
      <c r="BUX509" s="124"/>
      <c r="BUY509" s="124"/>
      <c r="BUZ509" s="124"/>
      <c r="BVA509" s="124"/>
      <c r="BVB509" s="124"/>
      <c r="BVC509" s="124"/>
      <c r="BVD509" s="124"/>
      <c r="BVE509" s="124"/>
      <c r="BVF509" s="124"/>
    </row>
    <row r="510" spans="1:11 1916:1930" s="123" customFormat="1" x14ac:dyDescent="0.2">
      <c r="A510" s="142" t="s">
        <v>744</v>
      </c>
      <c r="B510" s="142" t="s">
        <v>1533</v>
      </c>
      <c r="C510" s="143">
        <v>2.27</v>
      </c>
      <c r="D510" s="144">
        <v>0.53749000000000002</v>
      </c>
      <c r="E510" s="144">
        <v>0.53749000000000002</v>
      </c>
      <c r="F510" s="143">
        <v>1</v>
      </c>
      <c r="G510" s="144">
        <f t="shared" si="14"/>
        <v>0.53749000000000002</v>
      </c>
      <c r="H510" s="143">
        <v>1.75</v>
      </c>
      <c r="I510" s="144">
        <f t="shared" si="15"/>
        <v>0.94060999999999995</v>
      </c>
      <c r="J510" s="145" t="s">
        <v>1268</v>
      </c>
      <c r="K510" s="142" t="s">
        <v>1269</v>
      </c>
      <c r="BUR510" s="124"/>
      <c r="BUS510" s="124"/>
      <c r="BUT510" s="124"/>
      <c r="BUU510" s="124"/>
      <c r="BUV510" s="124"/>
      <c r="BUW510" s="124"/>
      <c r="BUX510" s="124"/>
      <c r="BUY510" s="124"/>
      <c r="BUZ510" s="124"/>
      <c r="BVA510" s="124"/>
      <c r="BVB510" s="124"/>
      <c r="BVC510" s="124"/>
      <c r="BVD510" s="124"/>
      <c r="BVE510" s="124"/>
      <c r="BVF510" s="124"/>
    </row>
    <row r="511" spans="1:11 1916:1930" s="123" customFormat="1" x14ac:dyDescent="0.2">
      <c r="A511" s="146" t="s">
        <v>745</v>
      </c>
      <c r="B511" s="146" t="s">
        <v>1533</v>
      </c>
      <c r="C511" s="147">
        <v>2.79</v>
      </c>
      <c r="D511" s="148">
        <v>0.70657000000000003</v>
      </c>
      <c r="E511" s="148">
        <v>0.70657000000000003</v>
      </c>
      <c r="F511" s="147">
        <v>1</v>
      </c>
      <c r="G511" s="148">
        <f t="shared" si="14"/>
        <v>0.70657000000000003</v>
      </c>
      <c r="H511" s="147">
        <v>1.75</v>
      </c>
      <c r="I511" s="148">
        <f t="shared" si="15"/>
        <v>1.2364999999999999</v>
      </c>
      <c r="J511" s="149" t="s">
        <v>1268</v>
      </c>
      <c r="K511" s="146" t="s">
        <v>1269</v>
      </c>
      <c r="BUR511" s="124"/>
      <c r="BUS511" s="124"/>
      <c r="BUT511" s="124"/>
      <c r="BUU511" s="124"/>
      <c r="BUV511" s="124"/>
      <c r="BUW511" s="124"/>
      <c r="BUX511" s="124"/>
      <c r="BUY511" s="124"/>
      <c r="BUZ511" s="124"/>
      <c r="BVA511" s="124"/>
      <c r="BVB511" s="124"/>
      <c r="BVC511" s="124"/>
      <c r="BVD511" s="124"/>
      <c r="BVE511" s="124"/>
      <c r="BVF511" s="124"/>
    </row>
    <row r="512" spans="1:11 1916:1930" s="123" customFormat="1" x14ac:dyDescent="0.2">
      <c r="A512" s="146" t="s">
        <v>746</v>
      </c>
      <c r="B512" s="146" t="s">
        <v>1533</v>
      </c>
      <c r="C512" s="147">
        <v>4.43</v>
      </c>
      <c r="D512" s="148">
        <v>1.07128</v>
      </c>
      <c r="E512" s="148">
        <v>1.07128</v>
      </c>
      <c r="F512" s="147">
        <v>1</v>
      </c>
      <c r="G512" s="148">
        <f t="shared" si="14"/>
        <v>1.07128</v>
      </c>
      <c r="H512" s="147">
        <v>1.75</v>
      </c>
      <c r="I512" s="148">
        <f t="shared" si="15"/>
        <v>1.8747400000000001</v>
      </c>
      <c r="J512" s="149" t="s">
        <v>1268</v>
      </c>
      <c r="K512" s="146" t="s">
        <v>1269</v>
      </c>
      <c r="BUR512" s="124"/>
      <c r="BUS512" s="124"/>
      <c r="BUT512" s="124"/>
      <c r="BUU512" s="124"/>
      <c r="BUV512" s="124"/>
      <c r="BUW512" s="124"/>
      <c r="BUX512" s="124"/>
      <c r="BUY512" s="124"/>
      <c r="BUZ512" s="124"/>
      <c r="BVA512" s="124"/>
      <c r="BVB512" s="124"/>
      <c r="BVC512" s="124"/>
      <c r="BVD512" s="124"/>
      <c r="BVE512" s="124"/>
      <c r="BVF512" s="124"/>
    </row>
    <row r="513" spans="1:11 1916:1930" s="123" customFormat="1" x14ac:dyDescent="0.2">
      <c r="A513" s="150" t="s">
        <v>747</v>
      </c>
      <c r="B513" s="150" t="s">
        <v>1533</v>
      </c>
      <c r="C513" s="151">
        <v>8.26</v>
      </c>
      <c r="D513" s="152">
        <v>2.1101800000000002</v>
      </c>
      <c r="E513" s="152">
        <v>2.1101800000000002</v>
      </c>
      <c r="F513" s="151">
        <v>1</v>
      </c>
      <c r="G513" s="152">
        <f t="shared" si="14"/>
        <v>2.1101800000000002</v>
      </c>
      <c r="H513" s="151">
        <v>1.75</v>
      </c>
      <c r="I513" s="152">
        <f t="shared" si="15"/>
        <v>3.6928200000000002</v>
      </c>
      <c r="J513" s="153" t="s">
        <v>1268</v>
      </c>
      <c r="K513" s="150" t="s">
        <v>1269</v>
      </c>
      <c r="BUR513" s="124"/>
      <c r="BUS513" s="124"/>
      <c r="BUT513" s="124"/>
      <c r="BUU513" s="124"/>
      <c r="BUV513" s="124"/>
      <c r="BUW513" s="124"/>
      <c r="BUX513" s="124"/>
      <c r="BUY513" s="124"/>
      <c r="BUZ513" s="124"/>
      <c r="BVA513" s="124"/>
      <c r="BVB513" s="124"/>
      <c r="BVC513" s="124"/>
      <c r="BVD513" s="124"/>
      <c r="BVE513" s="124"/>
      <c r="BVF513" s="124"/>
    </row>
    <row r="514" spans="1:11 1916:1930" s="123" customFormat="1" x14ac:dyDescent="0.2">
      <c r="A514" s="142" t="s">
        <v>748</v>
      </c>
      <c r="B514" s="142" t="s">
        <v>1534</v>
      </c>
      <c r="C514" s="143">
        <v>2.31</v>
      </c>
      <c r="D514" s="144">
        <v>0.48581000000000002</v>
      </c>
      <c r="E514" s="144">
        <v>0.48581000000000002</v>
      </c>
      <c r="F514" s="143">
        <v>1</v>
      </c>
      <c r="G514" s="144">
        <f t="shared" si="14"/>
        <v>0.48581000000000002</v>
      </c>
      <c r="H514" s="143">
        <v>1.75</v>
      </c>
      <c r="I514" s="144">
        <f t="shared" si="15"/>
        <v>0.85016999999999998</v>
      </c>
      <c r="J514" s="145" t="s">
        <v>1268</v>
      </c>
      <c r="K514" s="142" t="s">
        <v>1269</v>
      </c>
      <c r="BUR514" s="124"/>
      <c r="BUS514" s="124"/>
      <c r="BUT514" s="124"/>
      <c r="BUU514" s="124"/>
      <c r="BUV514" s="124"/>
      <c r="BUW514" s="124"/>
      <c r="BUX514" s="124"/>
      <c r="BUY514" s="124"/>
      <c r="BUZ514" s="124"/>
      <c r="BVA514" s="124"/>
      <c r="BVB514" s="124"/>
      <c r="BVC514" s="124"/>
      <c r="BVD514" s="124"/>
      <c r="BVE514" s="124"/>
      <c r="BVF514" s="124"/>
    </row>
    <row r="515" spans="1:11 1916:1930" s="123" customFormat="1" x14ac:dyDescent="0.2">
      <c r="A515" s="146" t="s">
        <v>749</v>
      </c>
      <c r="B515" s="146" t="s">
        <v>1534</v>
      </c>
      <c r="C515" s="147">
        <v>3.09</v>
      </c>
      <c r="D515" s="148">
        <v>0.65983999999999998</v>
      </c>
      <c r="E515" s="148">
        <v>0.65983999999999998</v>
      </c>
      <c r="F515" s="147">
        <v>1</v>
      </c>
      <c r="G515" s="148">
        <f t="shared" si="14"/>
        <v>0.65983999999999998</v>
      </c>
      <c r="H515" s="147">
        <v>1.75</v>
      </c>
      <c r="I515" s="148">
        <f t="shared" si="15"/>
        <v>1.15472</v>
      </c>
      <c r="J515" s="149" t="s">
        <v>1268</v>
      </c>
      <c r="K515" s="146" t="s">
        <v>1269</v>
      </c>
      <c r="BUR515" s="124"/>
      <c r="BUS515" s="124"/>
      <c r="BUT515" s="124"/>
      <c r="BUU515" s="124"/>
      <c r="BUV515" s="124"/>
      <c r="BUW515" s="124"/>
      <c r="BUX515" s="124"/>
      <c r="BUY515" s="124"/>
      <c r="BUZ515" s="124"/>
      <c r="BVA515" s="124"/>
      <c r="BVB515" s="124"/>
      <c r="BVC515" s="124"/>
      <c r="BVD515" s="124"/>
      <c r="BVE515" s="124"/>
      <c r="BVF515" s="124"/>
    </row>
    <row r="516" spans="1:11 1916:1930" s="123" customFormat="1" x14ac:dyDescent="0.2">
      <c r="A516" s="146" t="s">
        <v>750</v>
      </c>
      <c r="B516" s="146" t="s">
        <v>1534</v>
      </c>
      <c r="C516" s="147">
        <v>4.63</v>
      </c>
      <c r="D516" s="148">
        <v>0.96292</v>
      </c>
      <c r="E516" s="148">
        <v>0.96292</v>
      </c>
      <c r="F516" s="147">
        <v>1</v>
      </c>
      <c r="G516" s="148">
        <f t="shared" si="14"/>
        <v>0.96292</v>
      </c>
      <c r="H516" s="147">
        <v>1.75</v>
      </c>
      <c r="I516" s="148">
        <f t="shared" si="15"/>
        <v>1.6851100000000001</v>
      </c>
      <c r="J516" s="149" t="s">
        <v>1268</v>
      </c>
      <c r="K516" s="146" t="s">
        <v>1269</v>
      </c>
      <c r="BUR516" s="124"/>
      <c r="BUS516" s="124"/>
      <c r="BUT516" s="124"/>
      <c r="BUU516" s="124"/>
      <c r="BUV516" s="124"/>
      <c r="BUW516" s="124"/>
      <c r="BUX516" s="124"/>
      <c r="BUY516" s="124"/>
      <c r="BUZ516" s="124"/>
      <c r="BVA516" s="124"/>
      <c r="BVB516" s="124"/>
      <c r="BVC516" s="124"/>
      <c r="BVD516" s="124"/>
      <c r="BVE516" s="124"/>
      <c r="BVF516" s="124"/>
    </row>
    <row r="517" spans="1:11 1916:1930" s="123" customFormat="1" x14ac:dyDescent="0.2">
      <c r="A517" s="150" t="s">
        <v>751</v>
      </c>
      <c r="B517" s="150" t="s">
        <v>1534</v>
      </c>
      <c r="C517" s="151">
        <v>9.1999999999999993</v>
      </c>
      <c r="D517" s="152">
        <v>1.94922</v>
      </c>
      <c r="E517" s="152">
        <v>1.94922</v>
      </c>
      <c r="F517" s="151">
        <v>1</v>
      </c>
      <c r="G517" s="152">
        <f t="shared" si="14"/>
        <v>1.94922</v>
      </c>
      <c r="H517" s="151">
        <v>1.75</v>
      </c>
      <c r="I517" s="152">
        <f t="shared" si="15"/>
        <v>3.4111400000000001</v>
      </c>
      <c r="J517" s="153" t="s">
        <v>1268</v>
      </c>
      <c r="K517" s="150" t="s">
        <v>1269</v>
      </c>
      <c r="BUR517" s="124"/>
      <c r="BUS517" s="124"/>
      <c r="BUT517" s="124"/>
      <c r="BUU517" s="124"/>
      <c r="BUV517" s="124"/>
      <c r="BUW517" s="124"/>
      <c r="BUX517" s="124"/>
      <c r="BUY517" s="124"/>
      <c r="BUZ517" s="124"/>
      <c r="BVA517" s="124"/>
      <c r="BVB517" s="124"/>
      <c r="BVC517" s="124"/>
      <c r="BVD517" s="124"/>
      <c r="BVE517" s="124"/>
      <c r="BVF517" s="124"/>
    </row>
    <row r="518" spans="1:11 1916:1930" s="123" customFormat="1" x14ac:dyDescent="0.2">
      <c r="A518" s="142" t="s">
        <v>752</v>
      </c>
      <c r="B518" s="142" t="s">
        <v>1535</v>
      </c>
      <c r="C518" s="143">
        <v>4.46</v>
      </c>
      <c r="D518" s="144">
        <v>1.4495</v>
      </c>
      <c r="E518" s="144">
        <v>1.4495</v>
      </c>
      <c r="F518" s="143">
        <v>1</v>
      </c>
      <c r="G518" s="144">
        <f t="shared" si="14"/>
        <v>1.4495</v>
      </c>
      <c r="H518" s="143">
        <v>1.75</v>
      </c>
      <c r="I518" s="144">
        <f t="shared" si="15"/>
        <v>2.5366300000000002</v>
      </c>
      <c r="J518" s="145" t="s">
        <v>1268</v>
      </c>
      <c r="K518" s="142" t="s">
        <v>1269</v>
      </c>
      <c r="BUR518" s="124"/>
      <c r="BUS518" s="124"/>
      <c r="BUT518" s="124"/>
      <c r="BUU518" s="124"/>
      <c r="BUV518" s="124"/>
      <c r="BUW518" s="124"/>
      <c r="BUX518" s="124"/>
      <c r="BUY518" s="124"/>
      <c r="BUZ518" s="124"/>
      <c r="BVA518" s="124"/>
      <c r="BVB518" s="124"/>
      <c r="BVC518" s="124"/>
      <c r="BVD518" s="124"/>
      <c r="BVE518" s="124"/>
      <c r="BVF518" s="124"/>
    </row>
    <row r="519" spans="1:11 1916:1930" s="123" customFormat="1" x14ac:dyDescent="0.2">
      <c r="A519" s="146" t="s">
        <v>753</v>
      </c>
      <c r="B519" s="146" t="s">
        <v>1535</v>
      </c>
      <c r="C519" s="147">
        <v>6.25</v>
      </c>
      <c r="D519" s="148">
        <v>1.9126700000000001</v>
      </c>
      <c r="E519" s="148">
        <v>1.9126700000000001</v>
      </c>
      <c r="F519" s="147">
        <v>1</v>
      </c>
      <c r="G519" s="148">
        <f t="shared" si="14"/>
        <v>1.9126700000000001</v>
      </c>
      <c r="H519" s="147">
        <v>1.75</v>
      </c>
      <c r="I519" s="148">
        <f t="shared" si="15"/>
        <v>3.3471700000000002</v>
      </c>
      <c r="J519" s="149" t="s">
        <v>1268</v>
      </c>
      <c r="K519" s="146" t="s">
        <v>1269</v>
      </c>
      <c r="BUR519" s="124"/>
      <c r="BUS519" s="124"/>
      <c r="BUT519" s="124"/>
      <c r="BUU519" s="124"/>
      <c r="BUV519" s="124"/>
      <c r="BUW519" s="124"/>
      <c r="BUX519" s="124"/>
      <c r="BUY519" s="124"/>
      <c r="BUZ519" s="124"/>
      <c r="BVA519" s="124"/>
      <c r="BVB519" s="124"/>
      <c r="BVC519" s="124"/>
      <c r="BVD519" s="124"/>
      <c r="BVE519" s="124"/>
      <c r="BVF519" s="124"/>
    </row>
    <row r="520" spans="1:11 1916:1930" s="123" customFormat="1" x14ac:dyDescent="0.2">
      <c r="A520" s="146" t="s">
        <v>754</v>
      </c>
      <c r="B520" s="146" t="s">
        <v>1535</v>
      </c>
      <c r="C520" s="147">
        <v>9.17</v>
      </c>
      <c r="D520" s="148">
        <v>3.01444</v>
      </c>
      <c r="E520" s="148">
        <v>3.01444</v>
      </c>
      <c r="F520" s="147">
        <v>1</v>
      </c>
      <c r="G520" s="148">
        <f t="shared" si="14"/>
        <v>3.01444</v>
      </c>
      <c r="H520" s="147">
        <v>1.75</v>
      </c>
      <c r="I520" s="148">
        <f t="shared" si="15"/>
        <v>5.2752699999999999</v>
      </c>
      <c r="J520" s="149" t="s">
        <v>1268</v>
      </c>
      <c r="K520" s="146" t="s">
        <v>1269</v>
      </c>
      <c r="BUR520" s="124"/>
      <c r="BUS520" s="124"/>
      <c r="BUT520" s="124"/>
      <c r="BUU520" s="124"/>
      <c r="BUV520" s="124"/>
      <c r="BUW520" s="124"/>
      <c r="BUX520" s="124"/>
      <c r="BUY520" s="124"/>
      <c r="BUZ520" s="124"/>
      <c r="BVA520" s="124"/>
      <c r="BVB520" s="124"/>
      <c r="BVC520" s="124"/>
      <c r="BVD520" s="124"/>
      <c r="BVE520" s="124"/>
      <c r="BVF520" s="124"/>
    </row>
    <row r="521" spans="1:11 1916:1930" s="123" customFormat="1" x14ac:dyDescent="0.2">
      <c r="A521" s="150" t="s">
        <v>755</v>
      </c>
      <c r="B521" s="150" t="s">
        <v>1535</v>
      </c>
      <c r="C521" s="151">
        <v>20.54</v>
      </c>
      <c r="D521" s="152">
        <v>5.7383699999999997</v>
      </c>
      <c r="E521" s="152">
        <v>5.7383699999999997</v>
      </c>
      <c r="F521" s="151">
        <v>1</v>
      </c>
      <c r="G521" s="152">
        <f t="shared" si="14"/>
        <v>5.7383699999999997</v>
      </c>
      <c r="H521" s="151">
        <v>1.75</v>
      </c>
      <c r="I521" s="152">
        <f t="shared" si="15"/>
        <v>10.042149999999999</v>
      </c>
      <c r="J521" s="153" t="s">
        <v>1268</v>
      </c>
      <c r="K521" s="150" t="s">
        <v>1269</v>
      </c>
      <c r="BUR521" s="124"/>
      <c r="BUS521" s="124"/>
      <c r="BUT521" s="124"/>
      <c r="BUU521" s="124"/>
      <c r="BUV521" s="124"/>
      <c r="BUW521" s="124"/>
      <c r="BUX521" s="124"/>
      <c r="BUY521" s="124"/>
      <c r="BUZ521" s="124"/>
      <c r="BVA521" s="124"/>
      <c r="BVB521" s="124"/>
      <c r="BVC521" s="124"/>
      <c r="BVD521" s="124"/>
      <c r="BVE521" s="124"/>
      <c r="BVF521" s="124"/>
    </row>
    <row r="522" spans="1:11 1916:1930" s="123" customFormat="1" x14ac:dyDescent="0.2">
      <c r="A522" s="142" t="s">
        <v>756</v>
      </c>
      <c r="B522" s="142" t="s">
        <v>1536</v>
      </c>
      <c r="C522" s="143">
        <v>4.6399999999999997</v>
      </c>
      <c r="D522" s="144">
        <v>1.32047</v>
      </c>
      <c r="E522" s="144">
        <v>1.32047</v>
      </c>
      <c r="F522" s="143">
        <v>1</v>
      </c>
      <c r="G522" s="144">
        <f t="shared" si="14"/>
        <v>1.32047</v>
      </c>
      <c r="H522" s="143">
        <v>1.75</v>
      </c>
      <c r="I522" s="144">
        <f t="shared" si="15"/>
        <v>2.3108200000000001</v>
      </c>
      <c r="J522" s="145" t="s">
        <v>1268</v>
      </c>
      <c r="K522" s="142" t="s">
        <v>1269</v>
      </c>
      <c r="BUR522" s="124"/>
      <c r="BUS522" s="124"/>
      <c r="BUT522" s="124"/>
      <c r="BUU522" s="124"/>
      <c r="BUV522" s="124"/>
      <c r="BUW522" s="124"/>
      <c r="BUX522" s="124"/>
      <c r="BUY522" s="124"/>
      <c r="BUZ522" s="124"/>
      <c r="BVA522" s="124"/>
      <c r="BVB522" s="124"/>
      <c r="BVC522" s="124"/>
      <c r="BVD522" s="124"/>
      <c r="BVE522" s="124"/>
      <c r="BVF522" s="124"/>
    </row>
    <row r="523" spans="1:11 1916:1930" s="123" customFormat="1" x14ac:dyDescent="0.2">
      <c r="A523" s="146" t="s">
        <v>757</v>
      </c>
      <c r="B523" s="146" t="s">
        <v>1536</v>
      </c>
      <c r="C523" s="147">
        <v>5.97</v>
      </c>
      <c r="D523" s="148">
        <v>1.7659</v>
      </c>
      <c r="E523" s="148">
        <v>1.7659</v>
      </c>
      <c r="F523" s="147">
        <v>1</v>
      </c>
      <c r="G523" s="148">
        <f t="shared" si="14"/>
        <v>1.7659</v>
      </c>
      <c r="H523" s="147">
        <v>1.75</v>
      </c>
      <c r="I523" s="148">
        <f t="shared" si="15"/>
        <v>3.0903299999999998</v>
      </c>
      <c r="J523" s="149" t="s">
        <v>1268</v>
      </c>
      <c r="K523" s="146" t="s">
        <v>1269</v>
      </c>
      <c r="BUR523" s="124"/>
      <c r="BUS523" s="124"/>
      <c r="BUT523" s="124"/>
      <c r="BUU523" s="124"/>
      <c r="BUV523" s="124"/>
      <c r="BUW523" s="124"/>
      <c r="BUX523" s="124"/>
      <c r="BUY523" s="124"/>
      <c r="BUZ523" s="124"/>
      <c r="BVA523" s="124"/>
      <c r="BVB523" s="124"/>
      <c r="BVC523" s="124"/>
      <c r="BVD523" s="124"/>
      <c r="BVE523" s="124"/>
      <c r="BVF523" s="124"/>
    </row>
    <row r="524" spans="1:11 1916:1930" s="123" customFormat="1" x14ac:dyDescent="0.2">
      <c r="A524" s="146" t="s">
        <v>758</v>
      </c>
      <c r="B524" s="146" t="s">
        <v>1536</v>
      </c>
      <c r="C524" s="147">
        <v>10.18</v>
      </c>
      <c r="D524" s="148">
        <v>2.55837</v>
      </c>
      <c r="E524" s="148">
        <v>2.55837</v>
      </c>
      <c r="F524" s="147">
        <v>1</v>
      </c>
      <c r="G524" s="148">
        <f t="shared" si="14"/>
        <v>2.55837</v>
      </c>
      <c r="H524" s="147">
        <v>1.75</v>
      </c>
      <c r="I524" s="148">
        <f t="shared" si="15"/>
        <v>4.47715</v>
      </c>
      <c r="J524" s="149" t="s">
        <v>1268</v>
      </c>
      <c r="K524" s="146" t="s">
        <v>1269</v>
      </c>
      <c r="BUR524" s="124"/>
      <c r="BUS524" s="124"/>
      <c r="BUT524" s="124"/>
      <c r="BUU524" s="124"/>
      <c r="BUV524" s="124"/>
      <c r="BUW524" s="124"/>
      <c r="BUX524" s="124"/>
      <c r="BUY524" s="124"/>
      <c r="BUZ524" s="124"/>
      <c r="BVA524" s="124"/>
      <c r="BVB524" s="124"/>
      <c r="BVC524" s="124"/>
      <c r="BVD524" s="124"/>
      <c r="BVE524" s="124"/>
      <c r="BVF524" s="124"/>
    </row>
    <row r="525" spans="1:11 1916:1930" s="123" customFormat="1" x14ac:dyDescent="0.2">
      <c r="A525" s="150" t="s">
        <v>759</v>
      </c>
      <c r="B525" s="150" t="s">
        <v>1536</v>
      </c>
      <c r="C525" s="151">
        <v>21.89</v>
      </c>
      <c r="D525" s="152">
        <v>4.5476000000000001</v>
      </c>
      <c r="E525" s="152">
        <v>4.5476000000000001</v>
      </c>
      <c r="F525" s="151">
        <v>1</v>
      </c>
      <c r="G525" s="152">
        <f t="shared" si="14"/>
        <v>4.5476000000000001</v>
      </c>
      <c r="H525" s="151">
        <v>1.75</v>
      </c>
      <c r="I525" s="152">
        <f t="shared" si="15"/>
        <v>7.9583000000000004</v>
      </c>
      <c r="J525" s="153" t="s">
        <v>1268</v>
      </c>
      <c r="K525" s="150" t="s">
        <v>1269</v>
      </c>
      <c r="BUR525" s="124"/>
      <c r="BUS525" s="124"/>
      <c r="BUT525" s="124"/>
      <c r="BUU525" s="124"/>
      <c r="BUV525" s="124"/>
      <c r="BUW525" s="124"/>
      <c r="BUX525" s="124"/>
      <c r="BUY525" s="124"/>
      <c r="BUZ525" s="124"/>
      <c r="BVA525" s="124"/>
      <c r="BVB525" s="124"/>
      <c r="BVC525" s="124"/>
      <c r="BVD525" s="124"/>
      <c r="BVE525" s="124"/>
      <c r="BVF525" s="124"/>
    </row>
    <row r="526" spans="1:11 1916:1930" s="123" customFormat="1" x14ac:dyDescent="0.2">
      <c r="A526" s="142" t="s">
        <v>760</v>
      </c>
      <c r="B526" s="142" t="s">
        <v>1537</v>
      </c>
      <c r="C526" s="143">
        <v>2.39</v>
      </c>
      <c r="D526" s="144">
        <v>0.97011999999999998</v>
      </c>
      <c r="E526" s="144">
        <v>0.97011999999999998</v>
      </c>
      <c r="F526" s="143">
        <v>1</v>
      </c>
      <c r="G526" s="144">
        <f t="shared" ref="G526:G589" si="16">ROUND((F526*E526),5)</f>
        <v>0.97011999999999998</v>
      </c>
      <c r="H526" s="143">
        <v>1.75</v>
      </c>
      <c r="I526" s="144">
        <f t="shared" ref="I526:I589" si="17">ROUND((E526*H526),5)</f>
        <v>1.6977100000000001</v>
      </c>
      <c r="J526" s="145" t="s">
        <v>1268</v>
      </c>
      <c r="K526" s="142" t="s">
        <v>1269</v>
      </c>
      <c r="BUR526" s="124"/>
      <c r="BUS526" s="124"/>
      <c r="BUT526" s="124"/>
      <c r="BUU526" s="124"/>
      <c r="BUV526" s="124"/>
      <c r="BUW526" s="124"/>
      <c r="BUX526" s="124"/>
      <c r="BUY526" s="124"/>
      <c r="BUZ526" s="124"/>
      <c r="BVA526" s="124"/>
      <c r="BVB526" s="124"/>
      <c r="BVC526" s="124"/>
      <c r="BVD526" s="124"/>
      <c r="BVE526" s="124"/>
      <c r="BVF526" s="124"/>
    </row>
    <row r="527" spans="1:11 1916:1930" s="123" customFormat="1" x14ac:dyDescent="0.2">
      <c r="A527" s="146" t="s">
        <v>761</v>
      </c>
      <c r="B527" s="146" t="s">
        <v>1537</v>
      </c>
      <c r="C527" s="147">
        <v>3.34</v>
      </c>
      <c r="D527" s="148">
        <v>1.2707200000000001</v>
      </c>
      <c r="E527" s="148">
        <v>1.2707200000000001</v>
      </c>
      <c r="F527" s="147">
        <v>1</v>
      </c>
      <c r="G527" s="148">
        <f t="shared" si="16"/>
        <v>1.2707200000000001</v>
      </c>
      <c r="H527" s="147">
        <v>1.75</v>
      </c>
      <c r="I527" s="148">
        <f t="shared" si="17"/>
        <v>2.22376</v>
      </c>
      <c r="J527" s="149" t="s">
        <v>1268</v>
      </c>
      <c r="K527" s="146" t="s">
        <v>1269</v>
      </c>
      <c r="BUR527" s="124"/>
      <c r="BUS527" s="124"/>
      <c r="BUT527" s="124"/>
      <c r="BUU527" s="124"/>
      <c r="BUV527" s="124"/>
      <c r="BUW527" s="124"/>
      <c r="BUX527" s="124"/>
      <c r="BUY527" s="124"/>
      <c r="BUZ527" s="124"/>
      <c r="BVA527" s="124"/>
      <c r="BVB527" s="124"/>
      <c r="BVC527" s="124"/>
      <c r="BVD527" s="124"/>
      <c r="BVE527" s="124"/>
      <c r="BVF527" s="124"/>
    </row>
    <row r="528" spans="1:11 1916:1930" s="123" customFormat="1" x14ac:dyDescent="0.2">
      <c r="A528" s="146" t="s">
        <v>762</v>
      </c>
      <c r="B528" s="146" t="s">
        <v>1537</v>
      </c>
      <c r="C528" s="147">
        <v>5.5</v>
      </c>
      <c r="D528" s="148">
        <v>1.74593</v>
      </c>
      <c r="E528" s="148">
        <v>1.74593</v>
      </c>
      <c r="F528" s="147">
        <v>1</v>
      </c>
      <c r="G528" s="148">
        <f t="shared" si="16"/>
        <v>1.74593</v>
      </c>
      <c r="H528" s="147">
        <v>1.75</v>
      </c>
      <c r="I528" s="148">
        <f t="shared" si="17"/>
        <v>3.05538</v>
      </c>
      <c r="J528" s="149" t="s">
        <v>1268</v>
      </c>
      <c r="K528" s="146" t="s">
        <v>1269</v>
      </c>
      <c r="BUR528" s="124"/>
      <c r="BUS528" s="124"/>
      <c r="BUT528" s="124"/>
      <c r="BUU528" s="124"/>
      <c r="BUV528" s="124"/>
      <c r="BUW528" s="124"/>
      <c r="BUX528" s="124"/>
      <c r="BUY528" s="124"/>
      <c r="BUZ528" s="124"/>
      <c r="BVA528" s="124"/>
      <c r="BVB528" s="124"/>
      <c r="BVC528" s="124"/>
      <c r="BVD528" s="124"/>
      <c r="BVE528" s="124"/>
      <c r="BVF528" s="124"/>
    </row>
    <row r="529" spans="1:11 1916:1930" s="123" customFormat="1" x14ac:dyDescent="0.2">
      <c r="A529" s="150" t="s">
        <v>763</v>
      </c>
      <c r="B529" s="150" t="s">
        <v>1537</v>
      </c>
      <c r="C529" s="151">
        <v>13.78</v>
      </c>
      <c r="D529" s="152">
        <v>3.5485899999999999</v>
      </c>
      <c r="E529" s="152">
        <v>3.5485899999999999</v>
      </c>
      <c r="F529" s="151">
        <v>1</v>
      </c>
      <c r="G529" s="152">
        <f t="shared" si="16"/>
        <v>3.5485899999999999</v>
      </c>
      <c r="H529" s="151">
        <v>1.75</v>
      </c>
      <c r="I529" s="152">
        <f t="shared" si="17"/>
        <v>6.2100299999999997</v>
      </c>
      <c r="J529" s="153" t="s">
        <v>1268</v>
      </c>
      <c r="K529" s="150" t="s">
        <v>1269</v>
      </c>
      <c r="BUR529" s="124"/>
      <c r="BUS529" s="124"/>
      <c r="BUT529" s="124"/>
      <c r="BUU529" s="124"/>
      <c r="BUV529" s="124"/>
      <c r="BUW529" s="124"/>
      <c r="BUX529" s="124"/>
      <c r="BUY529" s="124"/>
      <c r="BUZ529" s="124"/>
      <c r="BVA529" s="124"/>
      <c r="BVB529" s="124"/>
      <c r="BVC529" s="124"/>
      <c r="BVD529" s="124"/>
      <c r="BVE529" s="124"/>
      <c r="BVF529" s="124"/>
    </row>
    <row r="530" spans="1:11 1916:1930" s="123" customFormat="1" x14ac:dyDescent="0.2">
      <c r="A530" s="142" t="s">
        <v>764</v>
      </c>
      <c r="B530" s="142" t="s">
        <v>1538</v>
      </c>
      <c r="C530" s="143">
        <v>4.2</v>
      </c>
      <c r="D530" s="144">
        <v>1.2573799999999999</v>
      </c>
      <c r="E530" s="144">
        <v>1.2573799999999999</v>
      </c>
      <c r="F530" s="143">
        <v>1</v>
      </c>
      <c r="G530" s="144">
        <f t="shared" si="16"/>
        <v>1.2573799999999999</v>
      </c>
      <c r="H530" s="143">
        <v>1.75</v>
      </c>
      <c r="I530" s="144">
        <f t="shared" si="17"/>
        <v>2.2004199999999998</v>
      </c>
      <c r="J530" s="145" t="s">
        <v>1268</v>
      </c>
      <c r="K530" s="142" t="s">
        <v>1269</v>
      </c>
      <c r="BUR530" s="124"/>
      <c r="BUS530" s="124"/>
      <c r="BUT530" s="124"/>
      <c r="BUU530" s="124"/>
      <c r="BUV530" s="124"/>
      <c r="BUW530" s="124"/>
      <c r="BUX530" s="124"/>
      <c r="BUY530" s="124"/>
      <c r="BUZ530" s="124"/>
      <c r="BVA530" s="124"/>
      <c r="BVB530" s="124"/>
      <c r="BVC530" s="124"/>
      <c r="BVD530" s="124"/>
      <c r="BVE530" s="124"/>
      <c r="BVF530" s="124"/>
    </row>
    <row r="531" spans="1:11 1916:1930" s="123" customFormat="1" x14ac:dyDescent="0.2">
      <c r="A531" s="146" t="s">
        <v>765</v>
      </c>
      <c r="B531" s="146" t="s">
        <v>1538</v>
      </c>
      <c r="C531" s="147">
        <v>4.18</v>
      </c>
      <c r="D531" s="148">
        <v>1.4990300000000001</v>
      </c>
      <c r="E531" s="148">
        <v>1.4990300000000001</v>
      </c>
      <c r="F531" s="147">
        <v>1</v>
      </c>
      <c r="G531" s="148">
        <f t="shared" si="16"/>
        <v>1.4990300000000001</v>
      </c>
      <c r="H531" s="147">
        <v>1.75</v>
      </c>
      <c r="I531" s="148">
        <f t="shared" si="17"/>
        <v>2.6233</v>
      </c>
      <c r="J531" s="149" t="s">
        <v>1268</v>
      </c>
      <c r="K531" s="146" t="s">
        <v>1269</v>
      </c>
      <c r="BUR531" s="124"/>
      <c r="BUS531" s="124"/>
      <c r="BUT531" s="124"/>
      <c r="BUU531" s="124"/>
      <c r="BUV531" s="124"/>
      <c r="BUW531" s="124"/>
      <c r="BUX531" s="124"/>
      <c r="BUY531" s="124"/>
      <c r="BUZ531" s="124"/>
      <c r="BVA531" s="124"/>
      <c r="BVB531" s="124"/>
      <c r="BVC531" s="124"/>
      <c r="BVD531" s="124"/>
      <c r="BVE531" s="124"/>
      <c r="BVF531" s="124"/>
    </row>
    <row r="532" spans="1:11 1916:1930" s="123" customFormat="1" x14ac:dyDescent="0.2">
      <c r="A532" s="146" t="s">
        <v>766</v>
      </c>
      <c r="B532" s="146" t="s">
        <v>1538</v>
      </c>
      <c r="C532" s="147">
        <v>8.6199999999999992</v>
      </c>
      <c r="D532" s="148">
        <v>2.2337400000000001</v>
      </c>
      <c r="E532" s="148">
        <v>2.2337400000000001</v>
      </c>
      <c r="F532" s="147">
        <v>1</v>
      </c>
      <c r="G532" s="148">
        <f t="shared" si="16"/>
        <v>2.2337400000000001</v>
      </c>
      <c r="H532" s="147">
        <v>1.75</v>
      </c>
      <c r="I532" s="148">
        <f t="shared" si="17"/>
        <v>3.9090500000000001</v>
      </c>
      <c r="J532" s="149" t="s">
        <v>1268</v>
      </c>
      <c r="K532" s="146" t="s">
        <v>1269</v>
      </c>
      <c r="BUR532" s="124"/>
      <c r="BUS532" s="124"/>
      <c r="BUT532" s="124"/>
      <c r="BUU532" s="124"/>
      <c r="BUV532" s="124"/>
      <c r="BUW532" s="124"/>
      <c r="BUX532" s="124"/>
      <c r="BUY532" s="124"/>
      <c r="BUZ532" s="124"/>
      <c r="BVA532" s="124"/>
      <c r="BVB532" s="124"/>
      <c r="BVC532" s="124"/>
      <c r="BVD532" s="124"/>
      <c r="BVE532" s="124"/>
      <c r="BVF532" s="124"/>
    </row>
    <row r="533" spans="1:11 1916:1930" s="123" customFormat="1" x14ac:dyDescent="0.2">
      <c r="A533" s="150" t="s">
        <v>767</v>
      </c>
      <c r="B533" s="150" t="s">
        <v>1538</v>
      </c>
      <c r="C533" s="151">
        <v>16.670000000000002</v>
      </c>
      <c r="D533" s="152">
        <v>4.5192300000000003</v>
      </c>
      <c r="E533" s="152">
        <v>4.5192300000000003</v>
      </c>
      <c r="F533" s="151">
        <v>1</v>
      </c>
      <c r="G533" s="152">
        <f t="shared" si="16"/>
        <v>4.5192300000000003</v>
      </c>
      <c r="H533" s="151">
        <v>1.75</v>
      </c>
      <c r="I533" s="152">
        <f t="shared" si="17"/>
        <v>7.9086499999999997</v>
      </c>
      <c r="J533" s="153" t="s">
        <v>1268</v>
      </c>
      <c r="K533" s="150" t="s">
        <v>1269</v>
      </c>
      <c r="BUR533" s="124"/>
      <c r="BUS533" s="124"/>
      <c r="BUT533" s="124"/>
      <c r="BUU533" s="124"/>
      <c r="BUV533" s="124"/>
      <c r="BUW533" s="124"/>
      <c r="BUX533" s="124"/>
      <c r="BUY533" s="124"/>
      <c r="BUZ533" s="124"/>
      <c r="BVA533" s="124"/>
      <c r="BVB533" s="124"/>
      <c r="BVC533" s="124"/>
      <c r="BVD533" s="124"/>
      <c r="BVE533" s="124"/>
      <c r="BVF533" s="124"/>
    </row>
    <row r="534" spans="1:11 1916:1930" s="123" customFormat="1" x14ac:dyDescent="0.2">
      <c r="A534" s="142" t="s">
        <v>768</v>
      </c>
      <c r="B534" s="142" t="s">
        <v>1539</v>
      </c>
      <c r="C534" s="143">
        <v>2.62</v>
      </c>
      <c r="D534" s="144">
        <v>0.48326000000000002</v>
      </c>
      <c r="E534" s="144">
        <v>0.48326000000000002</v>
      </c>
      <c r="F534" s="143">
        <v>1</v>
      </c>
      <c r="G534" s="144">
        <f t="shared" si="16"/>
        <v>0.48326000000000002</v>
      </c>
      <c r="H534" s="143">
        <v>1.75</v>
      </c>
      <c r="I534" s="144">
        <f t="shared" si="17"/>
        <v>0.84570999999999996</v>
      </c>
      <c r="J534" s="145" t="s">
        <v>1268</v>
      </c>
      <c r="K534" s="142" t="s">
        <v>1269</v>
      </c>
      <c r="BUR534" s="124"/>
      <c r="BUS534" s="124"/>
      <c r="BUT534" s="124"/>
      <c r="BUU534" s="124"/>
      <c r="BUV534" s="124"/>
      <c r="BUW534" s="124"/>
      <c r="BUX534" s="124"/>
      <c r="BUY534" s="124"/>
      <c r="BUZ534" s="124"/>
      <c r="BVA534" s="124"/>
      <c r="BVB534" s="124"/>
      <c r="BVC534" s="124"/>
      <c r="BVD534" s="124"/>
      <c r="BVE534" s="124"/>
      <c r="BVF534" s="124"/>
    </row>
    <row r="535" spans="1:11 1916:1930" s="123" customFormat="1" x14ac:dyDescent="0.2">
      <c r="A535" s="146" t="s">
        <v>769</v>
      </c>
      <c r="B535" s="146" t="s">
        <v>1539</v>
      </c>
      <c r="C535" s="147">
        <v>3.62</v>
      </c>
      <c r="D535" s="148">
        <v>0.65027999999999997</v>
      </c>
      <c r="E535" s="148">
        <v>0.65027999999999997</v>
      </c>
      <c r="F535" s="147">
        <v>1</v>
      </c>
      <c r="G535" s="148">
        <f t="shared" si="16"/>
        <v>0.65027999999999997</v>
      </c>
      <c r="H535" s="147">
        <v>1.75</v>
      </c>
      <c r="I535" s="148">
        <f t="shared" si="17"/>
        <v>1.1379900000000001</v>
      </c>
      <c r="J535" s="149" t="s">
        <v>1268</v>
      </c>
      <c r="K535" s="146" t="s">
        <v>1269</v>
      </c>
      <c r="BUR535" s="124"/>
      <c r="BUS535" s="124"/>
      <c r="BUT535" s="124"/>
      <c r="BUU535" s="124"/>
      <c r="BUV535" s="124"/>
      <c r="BUW535" s="124"/>
      <c r="BUX535" s="124"/>
      <c r="BUY535" s="124"/>
      <c r="BUZ535" s="124"/>
      <c r="BVA535" s="124"/>
      <c r="BVB535" s="124"/>
      <c r="BVC535" s="124"/>
      <c r="BVD535" s="124"/>
      <c r="BVE535" s="124"/>
      <c r="BVF535" s="124"/>
    </row>
    <row r="536" spans="1:11 1916:1930" s="123" customFormat="1" x14ac:dyDescent="0.2">
      <c r="A536" s="146" t="s">
        <v>770</v>
      </c>
      <c r="B536" s="146" t="s">
        <v>1539</v>
      </c>
      <c r="C536" s="147">
        <v>5.14</v>
      </c>
      <c r="D536" s="148">
        <v>1.046</v>
      </c>
      <c r="E536" s="148">
        <v>1.046</v>
      </c>
      <c r="F536" s="147">
        <v>1</v>
      </c>
      <c r="G536" s="148">
        <f t="shared" si="16"/>
        <v>1.046</v>
      </c>
      <c r="H536" s="147">
        <v>1.75</v>
      </c>
      <c r="I536" s="148">
        <f t="shared" si="17"/>
        <v>1.8305</v>
      </c>
      <c r="J536" s="149" t="s">
        <v>1268</v>
      </c>
      <c r="K536" s="146" t="s">
        <v>1269</v>
      </c>
      <c r="BUR536" s="124"/>
      <c r="BUS536" s="124"/>
      <c r="BUT536" s="124"/>
      <c r="BUU536" s="124"/>
      <c r="BUV536" s="124"/>
      <c r="BUW536" s="124"/>
      <c r="BUX536" s="124"/>
      <c r="BUY536" s="124"/>
      <c r="BUZ536" s="124"/>
      <c r="BVA536" s="124"/>
      <c r="BVB536" s="124"/>
      <c r="BVC536" s="124"/>
      <c r="BVD536" s="124"/>
      <c r="BVE536" s="124"/>
      <c r="BVF536" s="124"/>
    </row>
    <row r="537" spans="1:11 1916:1930" s="123" customFormat="1" x14ac:dyDescent="0.2">
      <c r="A537" s="150" t="s">
        <v>771</v>
      </c>
      <c r="B537" s="150" t="s">
        <v>1539</v>
      </c>
      <c r="C537" s="151">
        <v>10.28</v>
      </c>
      <c r="D537" s="152">
        <v>2.4901300000000002</v>
      </c>
      <c r="E537" s="152">
        <v>2.4901300000000002</v>
      </c>
      <c r="F537" s="151">
        <v>1</v>
      </c>
      <c r="G537" s="152">
        <f t="shared" si="16"/>
        <v>2.4901300000000002</v>
      </c>
      <c r="H537" s="151">
        <v>1.75</v>
      </c>
      <c r="I537" s="152">
        <f t="shared" si="17"/>
        <v>4.3577300000000001</v>
      </c>
      <c r="J537" s="153" t="s">
        <v>1268</v>
      </c>
      <c r="K537" s="150" t="s">
        <v>1269</v>
      </c>
      <c r="BUR537" s="124"/>
      <c r="BUS537" s="124"/>
      <c r="BUT537" s="124"/>
      <c r="BUU537" s="124"/>
      <c r="BUV537" s="124"/>
      <c r="BUW537" s="124"/>
      <c r="BUX537" s="124"/>
      <c r="BUY537" s="124"/>
      <c r="BUZ537" s="124"/>
      <c r="BVA537" s="124"/>
      <c r="BVB537" s="124"/>
      <c r="BVC537" s="124"/>
      <c r="BVD537" s="124"/>
      <c r="BVE537" s="124"/>
      <c r="BVF537" s="124"/>
    </row>
    <row r="538" spans="1:11 1916:1930" s="123" customFormat="1" x14ac:dyDescent="0.2">
      <c r="A538" s="142" t="s">
        <v>772</v>
      </c>
      <c r="B538" s="142" t="s">
        <v>1352</v>
      </c>
      <c r="C538" s="143">
        <v>2.4700000000000002</v>
      </c>
      <c r="D538" s="144">
        <v>0.52964</v>
      </c>
      <c r="E538" s="144">
        <v>0.52964</v>
      </c>
      <c r="F538" s="143">
        <v>1</v>
      </c>
      <c r="G538" s="144">
        <f t="shared" si="16"/>
        <v>0.52964</v>
      </c>
      <c r="H538" s="143">
        <v>1.75</v>
      </c>
      <c r="I538" s="144">
        <f t="shared" si="17"/>
        <v>0.92686999999999997</v>
      </c>
      <c r="J538" s="145" t="s">
        <v>1268</v>
      </c>
      <c r="K538" s="142" t="s">
        <v>1269</v>
      </c>
      <c r="BUR538" s="124"/>
      <c r="BUS538" s="124"/>
      <c r="BUT538" s="124"/>
      <c r="BUU538" s="124"/>
      <c r="BUV538" s="124"/>
      <c r="BUW538" s="124"/>
      <c r="BUX538" s="124"/>
      <c r="BUY538" s="124"/>
      <c r="BUZ538" s="124"/>
      <c r="BVA538" s="124"/>
      <c r="BVB538" s="124"/>
      <c r="BVC538" s="124"/>
      <c r="BVD538" s="124"/>
      <c r="BVE538" s="124"/>
      <c r="BVF538" s="124"/>
    </row>
    <row r="539" spans="1:11 1916:1930" s="123" customFormat="1" x14ac:dyDescent="0.2">
      <c r="A539" s="146" t="s">
        <v>773</v>
      </c>
      <c r="B539" s="146" t="s">
        <v>1352</v>
      </c>
      <c r="C539" s="147">
        <v>3.49</v>
      </c>
      <c r="D539" s="148">
        <v>0.71008000000000004</v>
      </c>
      <c r="E539" s="148">
        <v>0.71008000000000004</v>
      </c>
      <c r="F539" s="147">
        <v>1</v>
      </c>
      <c r="G539" s="148">
        <f t="shared" si="16"/>
        <v>0.71008000000000004</v>
      </c>
      <c r="H539" s="147">
        <v>1.75</v>
      </c>
      <c r="I539" s="148">
        <f t="shared" si="17"/>
        <v>1.24264</v>
      </c>
      <c r="J539" s="149" t="s">
        <v>1268</v>
      </c>
      <c r="K539" s="146" t="s">
        <v>1269</v>
      </c>
      <c r="BUR539" s="124"/>
      <c r="BUS539" s="124"/>
      <c r="BUT539" s="124"/>
      <c r="BUU539" s="124"/>
      <c r="BUV539" s="124"/>
      <c r="BUW539" s="124"/>
      <c r="BUX539" s="124"/>
      <c r="BUY539" s="124"/>
      <c r="BUZ539" s="124"/>
      <c r="BVA539" s="124"/>
      <c r="BVB539" s="124"/>
      <c r="BVC539" s="124"/>
      <c r="BVD539" s="124"/>
      <c r="BVE539" s="124"/>
      <c r="BVF539" s="124"/>
    </row>
    <row r="540" spans="1:11 1916:1930" s="123" customFormat="1" x14ac:dyDescent="0.2">
      <c r="A540" s="146" t="s">
        <v>774</v>
      </c>
      <c r="B540" s="146" t="s">
        <v>1352</v>
      </c>
      <c r="C540" s="147">
        <v>5.41</v>
      </c>
      <c r="D540" s="148">
        <v>1.12924</v>
      </c>
      <c r="E540" s="148">
        <v>1.12924</v>
      </c>
      <c r="F540" s="147">
        <v>1</v>
      </c>
      <c r="G540" s="148">
        <f t="shared" si="16"/>
        <v>1.12924</v>
      </c>
      <c r="H540" s="147">
        <v>1.75</v>
      </c>
      <c r="I540" s="148">
        <f t="shared" si="17"/>
        <v>1.97617</v>
      </c>
      <c r="J540" s="149" t="s">
        <v>1268</v>
      </c>
      <c r="K540" s="146" t="s">
        <v>1269</v>
      </c>
      <c r="BUR540" s="124"/>
      <c r="BUS540" s="124"/>
      <c r="BUT540" s="124"/>
      <c r="BUU540" s="124"/>
      <c r="BUV540" s="124"/>
      <c r="BUW540" s="124"/>
      <c r="BUX540" s="124"/>
      <c r="BUY540" s="124"/>
      <c r="BUZ540" s="124"/>
      <c r="BVA540" s="124"/>
      <c r="BVB540" s="124"/>
      <c r="BVC540" s="124"/>
      <c r="BVD540" s="124"/>
      <c r="BVE540" s="124"/>
      <c r="BVF540" s="124"/>
    </row>
    <row r="541" spans="1:11 1916:1930" s="123" customFormat="1" x14ac:dyDescent="0.2">
      <c r="A541" s="150" t="s">
        <v>775</v>
      </c>
      <c r="B541" s="150" t="s">
        <v>1352</v>
      </c>
      <c r="C541" s="151">
        <v>10.97</v>
      </c>
      <c r="D541" s="152">
        <v>2.4043100000000002</v>
      </c>
      <c r="E541" s="152">
        <v>2.4043100000000002</v>
      </c>
      <c r="F541" s="151">
        <v>1</v>
      </c>
      <c r="G541" s="152">
        <f t="shared" si="16"/>
        <v>2.4043100000000002</v>
      </c>
      <c r="H541" s="151">
        <v>1.75</v>
      </c>
      <c r="I541" s="152">
        <f t="shared" si="17"/>
        <v>4.2075399999999998</v>
      </c>
      <c r="J541" s="153" t="s">
        <v>1268</v>
      </c>
      <c r="K541" s="150" t="s">
        <v>1269</v>
      </c>
      <c r="BUR541" s="124"/>
      <c r="BUS541" s="124"/>
      <c r="BUT541" s="124"/>
      <c r="BUU541" s="124"/>
      <c r="BUV541" s="124"/>
      <c r="BUW541" s="124"/>
      <c r="BUX541" s="124"/>
      <c r="BUY541" s="124"/>
      <c r="BUZ541" s="124"/>
      <c r="BVA541" s="124"/>
      <c r="BVB541" s="124"/>
      <c r="BVC541" s="124"/>
      <c r="BVD541" s="124"/>
      <c r="BVE541" s="124"/>
      <c r="BVF541" s="124"/>
    </row>
    <row r="542" spans="1:11 1916:1930" s="123" customFormat="1" x14ac:dyDescent="0.2">
      <c r="A542" s="142" t="s">
        <v>776</v>
      </c>
      <c r="B542" s="142" t="s">
        <v>1540</v>
      </c>
      <c r="C542" s="143">
        <v>1.63</v>
      </c>
      <c r="D542" s="144">
        <v>0.61046999999999996</v>
      </c>
      <c r="E542" s="144">
        <v>0.61046999999999996</v>
      </c>
      <c r="F542" s="143">
        <v>1</v>
      </c>
      <c r="G542" s="144">
        <f t="shared" si="16"/>
        <v>0.61046999999999996</v>
      </c>
      <c r="H542" s="143">
        <v>1.75</v>
      </c>
      <c r="I542" s="144">
        <f t="shared" si="17"/>
        <v>1.0683199999999999</v>
      </c>
      <c r="J542" s="145" t="s">
        <v>1268</v>
      </c>
      <c r="K542" s="142" t="s">
        <v>1269</v>
      </c>
      <c r="BUR542" s="124"/>
      <c r="BUS542" s="124"/>
      <c r="BUT542" s="124"/>
      <c r="BUU542" s="124"/>
      <c r="BUV542" s="124"/>
      <c r="BUW542" s="124"/>
      <c r="BUX542" s="124"/>
      <c r="BUY542" s="124"/>
      <c r="BUZ542" s="124"/>
      <c r="BVA542" s="124"/>
      <c r="BVB542" s="124"/>
      <c r="BVC542" s="124"/>
      <c r="BVD542" s="124"/>
      <c r="BVE542" s="124"/>
      <c r="BVF542" s="124"/>
    </row>
    <row r="543" spans="1:11 1916:1930" s="123" customFormat="1" x14ac:dyDescent="0.2">
      <c r="A543" s="146" t="s">
        <v>777</v>
      </c>
      <c r="B543" s="146" t="s">
        <v>1540</v>
      </c>
      <c r="C543" s="147">
        <v>3.6</v>
      </c>
      <c r="D543" s="148">
        <v>0.84767000000000003</v>
      </c>
      <c r="E543" s="148">
        <v>0.84767000000000003</v>
      </c>
      <c r="F543" s="147">
        <v>1</v>
      </c>
      <c r="G543" s="148">
        <f t="shared" si="16"/>
        <v>0.84767000000000003</v>
      </c>
      <c r="H543" s="147">
        <v>1.75</v>
      </c>
      <c r="I543" s="148">
        <f t="shared" si="17"/>
        <v>1.48342</v>
      </c>
      <c r="J543" s="149" t="s">
        <v>1268</v>
      </c>
      <c r="K543" s="146" t="s">
        <v>1269</v>
      </c>
      <c r="BUR543" s="124"/>
      <c r="BUS543" s="124"/>
      <c r="BUT543" s="124"/>
      <c r="BUU543" s="124"/>
      <c r="BUV543" s="124"/>
      <c r="BUW543" s="124"/>
      <c r="BUX543" s="124"/>
      <c r="BUY543" s="124"/>
      <c r="BUZ543" s="124"/>
      <c r="BVA543" s="124"/>
      <c r="BVB543" s="124"/>
      <c r="BVC543" s="124"/>
      <c r="BVD543" s="124"/>
      <c r="BVE543" s="124"/>
      <c r="BVF543" s="124"/>
    </row>
    <row r="544" spans="1:11 1916:1930" s="123" customFormat="1" x14ac:dyDescent="0.2">
      <c r="A544" s="146" t="s">
        <v>778</v>
      </c>
      <c r="B544" s="146" t="s">
        <v>1540</v>
      </c>
      <c r="C544" s="147">
        <v>5.39</v>
      </c>
      <c r="D544" s="148">
        <v>1.19079</v>
      </c>
      <c r="E544" s="148">
        <v>1.19079</v>
      </c>
      <c r="F544" s="147">
        <v>1</v>
      </c>
      <c r="G544" s="148">
        <f t="shared" si="16"/>
        <v>1.19079</v>
      </c>
      <c r="H544" s="147">
        <v>1.75</v>
      </c>
      <c r="I544" s="148">
        <f t="shared" si="17"/>
        <v>2.0838800000000002</v>
      </c>
      <c r="J544" s="149" t="s">
        <v>1268</v>
      </c>
      <c r="K544" s="146" t="s">
        <v>1269</v>
      </c>
      <c r="BUR544" s="124"/>
      <c r="BUS544" s="124"/>
      <c r="BUT544" s="124"/>
      <c r="BUU544" s="124"/>
      <c r="BUV544" s="124"/>
      <c r="BUW544" s="124"/>
      <c r="BUX544" s="124"/>
      <c r="BUY544" s="124"/>
      <c r="BUZ544" s="124"/>
      <c r="BVA544" s="124"/>
      <c r="BVB544" s="124"/>
      <c r="BVC544" s="124"/>
      <c r="BVD544" s="124"/>
      <c r="BVE544" s="124"/>
      <c r="BVF544" s="124"/>
    </row>
    <row r="545" spans="1:11 1916:1930" s="123" customFormat="1" x14ac:dyDescent="0.2">
      <c r="A545" s="150" t="s">
        <v>779</v>
      </c>
      <c r="B545" s="150" t="s">
        <v>1540</v>
      </c>
      <c r="C545" s="151">
        <v>9.0299999999999994</v>
      </c>
      <c r="D545" s="152">
        <v>2.21915</v>
      </c>
      <c r="E545" s="152">
        <v>2.21915</v>
      </c>
      <c r="F545" s="151">
        <v>1</v>
      </c>
      <c r="G545" s="152">
        <f t="shared" si="16"/>
        <v>2.21915</v>
      </c>
      <c r="H545" s="151">
        <v>1.75</v>
      </c>
      <c r="I545" s="152">
        <f t="shared" si="17"/>
        <v>3.8835099999999998</v>
      </c>
      <c r="J545" s="153" t="s">
        <v>1268</v>
      </c>
      <c r="K545" s="150" t="s">
        <v>1269</v>
      </c>
      <c r="BUR545" s="124"/>
      <c r="BUS545" s="124"/>
      <c r="BUT545" s="124"/>
      <c r="BUU545" s="124"/>
      <c r="BUV545" s="124"/>
      <c r="BUW545" s="124"/>
      <c r="BUX545" s="124"/>
      <c r="BUY545" s="124"/>
      <c r="BUZ545" s="124"/>
      <c r="BVA545" s="124"/>
      <c r="BVB545" s="124"/>
      <c r="BVC545" s="124"/>
      <c r="BVD545" s="124"/>
      <c r="BVE545" s="124"/>
      <c r="BVF545" s="124"/>
    </row>
    <row r="546" spans="1:11 1916:1930" s="123" customFormat="1" x14ac:dyDescent="0.2">
      <c r="A546" s="142" t="s">
        <v>780</v>
      </c>
      <c r="B546" s="142" t="s">
        <v>1541</v>
      </c>
      <c r="C546" s="143">
        <v>2.74</v>
      </c>
      <c r="D546" s="144">
        <v>0.54151000000000005</v>
      </c>
      <c r="E546" s="144">
        <v>0.54151000000000005</v>
      </c>
      <c r="F546" s="143">
        <v>1</v>
      </c>
      <c r="G546" s="144">
        <f t="shared" si="16"/>
        <v>0.54151000000000005</v>
      </c>
      <c r="H546" s="143">
        <v>1.75</v>
      </c>
      <c r="I546" s="144">
        <f t="shared" si="17"/>
        <v>0.94764000000000004</v>
      </c>
      <c r="J546" s="145" t="s">
        <v>1268</v>
      </c>
      <c r="K546" s="142" t="s">
        <v>1269</v>
      </c>
      <c r="BUR546" s="124"/>
      <c r="BUS546" s="124"/>
      <c r="BUT546" s="124"/>
      <c r="BUU546" s="124"/>
      <c r="BUV546" s="124"/>
      <c r="BUW546" s="124"/>
      <c r="BUX546" s="124"/>
      <c r="BUY546" s="124"/>
      <c r="BUZ546" s="124"/>
      <c r="BVA546" s="124"/>
      <c r="BVB546" s="124"/>
      <c r="BVC546" s="124"/>
      <c r="BVD546" s="124"/>
      <c r="BVE546" s="124"/>
      <c r="BVF546" s="124"/>
    </row>
    <row r="547" spans="1:11 1916:1930" s="123" customFormat="1" x14ac:dyDescent="0.2">
      <c r="A547" s="146" t="s">
        <v>781</v>
      </c>
      <c r="B547" s="146" t="s">
        <v>1541</v>
      </c>
      <c r="C547" s="147">
        <v>3.39</v>
      </c>
      <c r="D547" s="148">
        <v>0.69396999999999998</v>
      </c>
      <c r="E547" s="148">
        <v>0.69396999999999998</v>
      </c>
      <c r="F547" s="147">
        <v>1</v>
      </c>
      <c r="G547" s="148">
        <f t="shared" si="16"/>
        <v>0.69396999999999998</v>
      </c>
      <c r="H547" s="147">
        <v>1.75</v>
      </c>
      <c r="I547" s="148">
        <f t="shared" si="17"/>
        <v>1.21445</v>
      </c>
      <c r="J547" s="149" t="s">
        <v>1268</v>
      </c>
      <c r="K547" s="146" t="s">
        <v>1269</v>
      </c>
      <c r="BUR547" s="124"/>
      <c r="BUS547" s="124"/>
      <c r="BUT547" s="124"/>
      <c r="BUU547" s="124"/>
      <c r="BUV547" s="124"/>
      <c r="BUW547" s="124"/>
      <c r="BUX547" s="124"/>
      <c r="BUY547" s="124"/>
      <c r="BUZ547" s="124"/>
      <c r="BVA547" s="124"/>
      <c r="BVB547" s="124"/>
      <c r="BVC547" s="124"/>
      <c r="BVD547" s="124"/>
      <c r="BVE547" s="124"/>
      <c r="BVF547" s="124"/>
    </row>
    <row r="548" spans="1:11 1916:1930" s="123" customFormat="1" x14ac:dyDescent="0.2">
      <c r="A548" s="146" t="s">
        <v>782</v>
      </c>
      <c r="B548" s="146" t="s">
        <v>1541</v>
      </c>
      <c r="C548" s="147">
        <v>5.15</v>
      </c>
      <c r="D548" s="148">
        <v>1.1068800000000001</v>
      </c>
      <c r="E548" s="148">
        <v>1.1068800000000001</v>
      </c>
      <c r="F548" s="147">
        <v>1</v>
      </c>
      <c r="G548" s="148">
        <f t="shared" si="16"/>
        <v>1.1068800000000001</v>
      </c>
      <c r="H548" s="147">
        <v>1.75</v>
      </c>
      <c r="I548" s="148">
        <f t="shared" si="17"/>
        <v>1.9370400000000001</v>
      </c>
      <c r="J548" s="149" t="s">
        <v>1268</v>
      </c>
      <c r="K548" s="146" t="s">
        <v>1269</v>
      </c>
      <c r="BUR548" s="124"/>
      <c r="BUS548" s="124"/>
      <c r="BUT548" s="124"/>
      <c r="BUU548" s="124"/>
      <c r="BUV548" s="124"/>
      <c r="BUW548" s="124"/>
      <c r="BUX548" s="124"/>
      <c r="BUY548" s="124"/>
      <c r="BUZ548" s="124"/>
      <c r="BVA548" s="124"/>
      <c r="BVB548" s="124"/>
      <c r="BVC548" s="124"/>
      <c r="BVD548" s="124"/>
      <c r="BVE548" s="124"/>
      <c r="BVF548" s="124"/>
    </row>
    <row r="549" spans="1:11 1916:1930" s="123" customFormat="1" x14ac:dyDescent="0.2">
      <c r="A549" s="150" t="s">
        <v>783</v>
      </c>
      <c r="B549" s="150" t="s">
        <v>1541</v>
      </c>
      <c r="C549" s="151">
        <v>12.69</v>
      </c>
      <c r="D549" s="152">
        <v>2.8719199999999998</v>
      </c>
      <c r="E549" s="152">
        <v>2.8719199999999998</v>
      </c>
      <c r="F549" s="151">
        <v>1</v>
      </c>
      <c r="G549" s="152">
        <f t="shared" si="16"/>
        <v>2.8719199999999998</v>
      </c>
      <c r="H549" s="151">
        <v>1.75</v>
      </c>
      <c r="I549" s="152">
        <f t="shared" si="17"/>
        <v>5.0258599999999998</v>
      </c>
      <c r="J549" s="153" t="s">
        <v>1268</v>
      </c>
      <c r="K549" s="150" t="s">
        <v>1269</v>
      </c>
      <c r="BUR549" s="124"/>
      <c r="BUS549" s="124"/>
      <c r="BUT549" s="124"/>
      <c r="BUU549" s="124"/>
      <c r="BUV549" s="124"/>
      <c r="BUW549" s="124"/>
      <c r="BUX549" s="124"/>
      <c r="BUY549" s="124"/>
      <c r="BUZ549" s="124"/>
      <c r="BVA549" s="124"/>
      <c r="BVB549" s="124"/>
      <c r="BVC549" s="124"/>
      <c r="BVD549" s="124"/>
      <c r="BVE549" s="124"/>
      <c r="BVF549" s="124"/>
    </row>
    <row r="550" spans="1:11 1916:1930" s="123" customFormat="1" x14ac:dyDescent="0.2">
      <c r="A550" s="142" t="s">
        <v>784</v>
      </c>
      <c r="B550" s="142" t="s">
        <v>1542</v>
      </c>
      <c r="C550" s="143">
        <v>1.78</v>
      </c>
      <c r="D550" s="144">
        <v>0.52012000000000003</v>
      </c>
      <c r="E550" s="144">
        <v>0.52012000000000003</v>
      </c>
      <c r="F550" s="143">
        <v>1</v>
      </c>
      <c r="G550" s="144">
        <f t="shared" si="16"/>
        <v>0.52012000000000003</v>
      </c>
      <c r="H550" s="143">
        <v>1.75</v>
      </c>
      <c r="I550" s="144">
        <f t="shared" si="17"/>
        <v>0.91020999999999996</v>
      </c>
      <c r="J550" s="145" t="s">
        <v>1268</v>
      </c>
      <c r="K550" s="142" t="s">
        <v>1269</v>
      </c>
      <c r="BUR550" s="124"/>
      <c r="BUS550" s="124"/>
      <c r="BUT550" s="124"/>
      <c r="BUU550" s="124"/>
      <c r="BUV550" s="124"/>
      <c r="BUW550" s="124"/>
      <c r="BUX550" s="124"/>
      <c r="BUY550" s="124"/>
      <c r="BUZ550" s="124"/>
      <c r="BVA550" s="124"/>
      <c r="BVB550" s="124"/>
      <c r="BVC550" s="124"/>
      <c r="BVD550" s="124"/>
      <c r="BVE550" s="124"/>
      <c r="BVF550" s="124"/>
    </row>
    <row r="551" spans="1:11 1916:1930" s="123" customFormat="1" x14ac:dyDescent="0.2">
      <c r="A551" s="146" t="s">
        <v>785</v>
      </c>
      <c r="B551" s="146" t="s">
        <v>1542</v>
      </c>
      <c r="C551" s="147">
        <v>2.95</v>
      </c>
      <c r="D551" s="148">
        <v>0.64329999999999998</v>
      </c>
      <c r="E551" s="148">
        <v>0.64329999999999998</v>
      </c>
      <c r="F551" s="147">
        <v>1</v>
      </c>
      <c r="G551" s="148">
        <f t="shared" si="16"/>
        <v>0.64329999999999998</v>
      </c>
      <c r="H551" s="147">
        <v>1.75</v>
      </c>
      <c r="I551" s="148">
        <f t="shared" si="17"/>
        <v>1.12578</v>
      </c>
      <c r="J551" s="149" t="s">
        <v>1268</v>
      </c>
      <c r="K551" s="146" t="s">
        <v>1269</v>
      </c>
      <c r="BUR551" s="124"/>
      <c r="BUS551" s="124"/>
      <c r="BUT551" s="124"/>
      <c r="BUU551" s="124"/>
      <c r="BUV551" s="124"/>
      <c r="BUW551" s="124"/>
      <c r="BUX551" s="124"/>
      <c r="BUY551" s="124"/>
      <c r="BUZ551" s="124"/>
      <c r="BVA551" s="124"/>
      <c r="BVB551" s="124"/>
      <c r="BVC551" s="124"/>
      <c r="BVD551" s="124"/>
      <c r="BVE551" s="124"/>
      <c r="BVF551" s="124"/>
    </row>
    <row r="552" spans="1:11 1916:1930" s="123" customFormat="1" x14ac:dyDescent="0.2">
      <c r="A552" s="146" t="s">
        <v>786</v>
      </c>
      <c r="B552" s="146" t="s">
        <v>1542</v>
      </c>
      <c r="C552" s="147">
        <v>4.55</v>
      </c>
      <c r="D552" s="148">
        <v>1.12157</v>
      </c>
      <c r="E552" s="148">
        <v>1.12157</v>
      </c>
      <c r="F552" s="147">
        <v>1</v>
      </c>
      <c r="G552" s="148">
        <f t="shared" si="16"/>
        <v>1.12157</v>
      </c>
      <c r="H552" s="147">
        <v>1.75</v>
      </c>
      <c r="I552" s="148">
        <f t="shared" si="17"/>
        <v>1.96275</v>
      </c>
      <c r="J552" s="149" t="s">
        <v>1268</v>
      </c>
      <c r="K552" s="146" t="s">
        <v>1269</v>
      </c>
      <c r="BUR552" s="124"/>
      <c r="BUS552" s="124"/>
      <c r="BUT552" s="124"/>
      <c r="BUU552" s="124"/>
      <c r="BUV552" s="124"/>
      <c r="BUW552" s="124"/>
      <c r="BUX552" s="124"/>
      <c r="BUY552" s="124"/>
      <c r="BUZ552" s="124"/>
      <c r="BVA552" s="124"/>
      <c r="BVB552" s="124"/>
      <c r="BVC552" s="124"/>
      <c r="BVD552" s="124"/>
      <c r="BVE552" s="124"/>
      <c r="BVF552" s="124"/>
    </row>
    <row r="553" spans="1:11 1916:1930" s="123" customFormat="1" x14ac:dyDescent="0.2">
      <c r="A553" s="150" t="s">
        <v>787</v>
      </c>
      <c r="B553" s="150" t="s">
        <v>1542</v>
      </c>
      <c r="C553" s="151">
        <v>9.2799999999999994</v>
      </c>
      <c r="D553" s="152">
        <v>2.2417899999999999</v>
      </c>
      <c r="E553" s="152">
        <v>2.2417899999999999</v>
      </c>
      <c r="F553" s="151">
        <v>1</v>
      </c>
      <c r="G553" s="152">
        <f t="shared" si="16"/>
        <v>2.2417899999999999</v>
      </c>
      <c r="H553" s="151">
        <v>1.75</v>
      </c>
      <c r="I553" s="152">
        <f t="shared" si="17"/>
        <v>3.92313</v>
      </c>
      <c r="J553" s="153" t="s">
        <v>1268</v>
      </c>
      <c r="K553" s="150" t="s">
        <v>1269</v>
      </c>
      <c r="BUR553" s="124"/>
      <c r="BUS553" s="124"/>
      <c r="BUT553" s="124"/>
      <c r="BUU553" s="124"/>
      <c r="BUV553" s="124"/>
      <c r="BUW553" s="124"/>
      <c r="BUX553" s="124"/>
      <c r="BUY553" s="124"/>
      <c r="BUZ553" s="124"/>
      <c r="BVA553" s="124"/>
      <c r="BVB553" s="124"/>
      <c r="BVC553" s="124"/>
      <c r="BVD553" s="124"/>
      <c r="BVE553" s="124"/>
      <c r="BVF553" s="124"/>
    </row>
    <row r="554" spans="1:11 1916:1930" s="123" customFormat="1" x14ac:dyDescent="0.2">
      <c r="A554" s="142" t="s">
        <v>788</v>
      </c>
      <c r="B554" s="142" t="s">
        <v>1543</v>
      </c>
      <c r="C554" s="143">
        <v>2.17</v>
      </c>
      <c r="D554" s="144">
        <v>0.59372999999999998</v>
      </c>
      <c r="E554" s="144">
        <v>0.59372999999999998</v>
      </c>
      <c r="F554" s="143">
        <v>1</v>
      </c>
      <c r="G554" s="144">
        <f t="shared" si="16"/>
        <v>0.59372999999999998</v>
      </c>
      <c r="H554" s="143">
        <v>1.75</v>
      </c>
      <c r="I554" s="144">
        <f t="shared" si="17"/>
        <v>1.0390299999999999</v>
      </c>
      <c r="J554" s="145" t="s">
        <v>1268</v>
      </c>
      <c r="K554" s="142" t="s">
        <v>1269</v>
      </c>
      <c r="BUR554" s="124"/>
      <c r="BUS554" s="124"/>
      <c r="BUT554" s="124"/>
      <c r="BUU554" s="124"/>
      <c r="BUV554" s="124"/>
      <c r="BUW554" s="124"/>
      <c r="BUX554" s="124"/>
      <c r="BUY554" s="124"/>
      <c r="BUZ554" s="124"/>
      <c r="BVA554" s="124"/>
      <c r="BVB554" s="124"/>
      <c r="BVC554" s="124"/>
      <c r="BVD554" s="124"/>
      <c r="BVE554" s="124"/>
      <c r="BVF554" s="124"/>
    </row>
    <row r="555" spans="1:11 1916:1930" s="123" customFormat="1" x14ac:dyDescent="0.2">
      <c r="A555" s="146" t="s">
        <v>789</v>
      </c>
      <c r="B555" s="146" t="s">
        <v>1543</v>
      </c>
      <c r="C555" s="147">
        <v>3.04</v>
      </c>
      <c r="D555" s="148">
        <v>0.84863999999999995</v>
      </c>
      <c r="E555" s="148">
        <v>0.84863999999999995</v>
      </c>
      <c r="F555" s="147">
        <v>1</v>
      </c>
      <c r="G555" s="148">
        <f t="shared" si="16"/>
        <v>0.84863999999999995</v>
      </c>
      <c r="H555" s="147">
        <v>1.75</v>
      </c>
      <c r="I555" s="148">
        <f t="shared" si="17"/>
        <v>1.48512</v>
      </c>
      <c r="J555" s="149" t="s">
        <v>1268</v>
      </c>
      <c r="K555" s="146" t="s">
        <v>1269</v>
      </c>
      <c r="BUR555" s="124"/>
      <c r="BUS555" s="124"/>
      <c r="BUT555" s="124"/>
      <c r="BUU555" s="124"/>
      <c r="BUV555" s="124"/>
      <c r="BUW555" s="124"/>
      <c r="BUX555" s="124"/>
      <c r="BUY555" s="124"/>
      <c r="BUZ555" s="124"/>
      <c r="BVA555" s="124"/>
      <c r="BVB555" s="124"/>
      <c r="BVC555" s="124"/>
      <c r="BVD555" s="124"/>
      <c r="BVE555" s="124"/>
      <c r="BVF555" s="124"/>
    </row>
    <row r="556" spans="1:11 1916:1930" s="123" customFormat="1" x14ac:dyDescent="0.2">
      <c r="A556" s="146" t="s">
        <v>790</v>
      </c>
      <c r="B556" s="146" t="s">
        <v>1543</v>
      </c>
      <c r="C556" s="147">
        <v>4.91</v>
      </c>
      <c r="D556" s="148">
        <v>1.3011299999999999</v>
      </c>
      <c r="E556" s="148">
        <v>1.3011299999999999</v>
      </c>
      <c r="F556" s="147">
        <v>1</v>
      </c>
      <c r="G556" s="148">
        <f t="shared" si="16"/>
        <v>1.3011299999999999</v>
      </c>
      <c r="H556" s="147">
        <v>1.75</v>
      </c>
      <c r="I556" s="148">
        <f t="shared" si="17"/>
        <v>2.27698</v>
      </c>
      <c r="J556" s="149" t="s">
        <v>1268</v>
      </c>
      <c r="K556" s="146" t="s">
        <v>1269</v>
      </c>
      <c r="BUR556" s="124"/>
      <c r="BUS556" s="124"/>
      <c r="BUT556" s="124"/>
      <c r="BUU556" s="124"/>
      <c r="BUV556" s="124"/>
      <c r="BUW556" s="124"/>
      <c r="BUX556" s="124"/>
      <c r="BUY556" s="124"/>
      <c r="BUZ556" s="124"/>
      <c r="BVA556" s="124"/>
      <c r="BVB556" s="124"/>
      <c r="BVC556" s="124"/>
      <c r="BVD556" s="124"/>
      <c r="BVE556" s="124"/>
      <c r="BVF556" s="124"/>
    </row>
    <row r="557" spans="1:11 1916:1930" s="123" customFormat="1" x14ac:dyDescent="0.2">
      <c r="A557" s="150" t="s">
        <v>791</v>
      </c>
      <c r="B557" s="150" t="s">
        <v>1543</v>
      </c>
      <c r="C557" s="151">
        <v>9.3699999999999992</v>
      </c>
      <c r="D557" s="152">
        <v>2.6401500000000002</v>
      </c>
      <c r="E557" s="152">
        <v>2.6401500000000002</v>
      </c>
      <c r="F557" s="151">
        <v>1</v>
      </c>
      <c r="G557" s="152">
        <f t="shared" si="16"/>
        <v>2.6401500000000002</v>
      </c>
      <c r="H557" s="151">
        <v>1.75</v>
      </c>
      <c r="I557" s="152">
        <f t="shared" si="17"/>
        <v>4.62026</v>
      </c>
      <c r="J557" s="153" t="s">
        <v>1268</v>
      </c>
      <c r="K557" s="150" t="s">
        <v>1269</v>
      </c>
      <c r="BUR557" s="124"/>
      <c r="BUS557" s="124"/>
      <c r="BUT557" s="124"/>
      <c r="BUU557" s="124"/>
      <c r="BUV557" s="124"/>
      <c r="BUW557" s="124"/>
      <c r="BUX557" s="124"/>
      <c r="BUY557" s="124"/>
      <c r="BUZ557" s="124"/>
      <c r="BVA557" s="124"/>
      <c r="BVB557" s="124"/>
      <c r="BVC557" s="124"/>
      <c r="BVD557" s="124"/>
      <c r="BVE557" s="124"/>
      <c r="BVF557" s="124"/>
    </row>
    <row r="558" spans="1:11 1916:1930" s="123" customFormat="1" x14ac:dyDescent="0.2">
      <c r="A558" s="142" t="s">
        <v>792</v>
      </c>
      <c r="B558" s="142" t="s">
        <v>1353</v>
      </c>
      <c r="C558" s="143">
        <v>2.42</v>
      </c>
      <c r="D558" s="144">
        <v>1.74072</v>
      </c>
      <c r="E558" s="144">
        <v>1.74072</v>
      </c>
      <c r="F558" s="143">
        <v>1</v>
      </c>
      <c r="G558" s="144">
        <f t="shared" si="16"/>
        <v>1.74072</v>
      </c>
      <c r="H558" s="143">
        <v>1.75</v>
      </c>
      <c r="I558" s="144">
        <f t="shared" si="17"/>
        <v>3.0462600000000002</v>
      </c>
      <c r="J558" s="145" t="s">
        <v>1268</v>
      </c>
      <c r="K558" s="142" t="s">
        <v>1270</v>
      </c>
      <c r="BUR558" s="124"/>
      <c r="BUS558" s="124"/>
      <c r="BUT558" s="124"/>
      <c r="BUU558" s="124"/>
      <c r="BUV558" s="124"/>
      <c r="BUW558" s="124"/>
      <c r="BUX558" s="124"/>
      <c r="BUY558" s="124"/>
      <c r="BUZ558" s="124"/>
      <c r="BVA558" s="124"/>
      <c r="BVB558" s="124"/>
      <c r="BVC558" s="124"/>
      <c r="BVD558" s="124"/>
      <c r="BVE558" s="124"/>
      <c r="BVF558" s="124"/>
    </row>
    <row r="559" spans="1:11 1916:1930" s="123" customFormat="1" x14ac:dyDescent="0.2">
      <c r="A559" s="146" t="s">
        <v>793</v>
      </c>
      <c r="B559" s="146" t="s">
        <v>1353</v>
      </c>
      <c r="C559" s="147">
        <v>2.59</v>
      </c>
      <c r="D559" s="148">
        <v>1.8782799999999999</v>
      </c>
      <c r="E559" s="148">
        <v>1.8782799999999999</v>
      </c>
      <c r="F559" s="147">
        <v>1</v>
      </c>
      <c r="G559" s="148">
        <f t="shared" si="16"/>
        <v>1.8782799999999999</v>
      </c>
      <c r="H559" s="147">
        <v>1.75</v>
      </c>
      <c r="I559" s="148">
        <f t="shared" si="17"/>
        <v>3.2869899999999999</v>
      </c>
      <c r="J559" s="149" t="s">
        <v>1268</v>
      </c>
      <c r="K559" s="146" t="s">
        <v>1270</v>
      </c>
      <c r="BUR559" s="124"/>
      <c r="BUS559" s="124"/>
      <c r="BUT559" s="124"/>
      <c r="BUU559" s="124"/>
      <c r="BUV559" s="124"/>
      <c r="BUW559" s="124"/>
      <c r="BUX559" s="124"/>
      <c r="BUY559" s="124"/>
      <c r="BUZ559" s="124"/>
      <c r="BVA559" s="124"/>
      <c r="BVB559" s="124"/>
      <c r="BVC559" s="124"/>
      <c r="BVD559" s="124"/>
      <c r="BVE559" s="124"/>
      <c r="BVF559" s="124"/>
    </row>
    <row r="560" spans="1:11 1916:1930" s="123" customFormat="1" x14ac:dyDescent="0.2">
      <c r="A560" s="146" t="s">
        <v>794</v>
      </c>
      <c r="B560" s="146" t="s">
        <v>1353</v>
      </c>
      <c r="C560" s="147">
        <v>4.59</v>
      </c>
      <c r="D560" s="148">
        <v>2.3780899999999998</v>
      </c>
      <c r="E560" s="148">
        <v>2.3780899999999998</v>
      </c>
      <c r="F560" s="147">
        <v>1</v>
      </c>
      <c r="G560" s="148">
        <f t="shared" si="16"/>
        <v>2.3780899999999998</v>
      </c>
      <c r="H560" s="147">
        <v>1.75</v>
      </c>
      <c r="I560" s="148">
        <f t="shared" si="17"/>
        <v>4.1616600000000004</v>
      </c>
      <c r="J560" s="149" t="s">
        <v>1268</v>
      </c>
      <c r="K560" s="146" t="s">
        <v>1270</v>
      </c>
      <c r="BUR560" s="124"/>
      <c r="BUS560" s="124"/>
      <c r="BUT560" s="124"/>
      <c r="BUU560" s="124"/>
      <c r="BUV560" s="124"/>
      <c r="BUW560" s="124"/>
      <c r="BUX560" s="124"/>
      <c r="BUY560" s="124"/>
      <c r="BUZ560" s="124"/>
      <c r="BVA560" s="124"/>
      <c r="BVB560" s="124"/>
      <c r="BVC560" s="124"/>
      <c r="BVD560" s="124"/>
      <c r="BVE560" s="124"/>
      <c r="BVF560" s="124"/>
    </row>
    <row r="561" spans="1:11 1916:1930" s="123" customFormat="1" x14ac:dyDescent="0.2">
      <c r="A561" s="150" t="s">
        <v>795</v>
      </c>
      <c r="B561" s="150" t="s">
        <v>1353</v>
      </c>
      <c r="C561" s="151">
        <v>11.07</v>
      </c>
      <c r="D561" s="152">
        <v>3.7688799999999998</v>
      </c>
      <c r="E561" s="152">
        <v>3.7688799999999998</v>
      </c>
      <c r="F561" s="151">
        <v>1</v>
      </c>
      <c r="G561" s="152">
        <f t="shared" si="16"/>
        <v>3.7688799999999998</v>
      </c>
      <c r="H561" s="151">
        <v>1.75</v>
      </c>
      <c r="I561" s="152">
        <f t="shared" si="17"/>
        <v>6.5955399999999997</v>
      </c>
      <c r="J561" s="153" t="s">
        <v>1268</v>
      </c>
      <c r="K561" s="150" t="s">
        <v>1270</v>
      </c>
      <c r="BUR561" s="124"/>
      <c r="BUS561" s="124"/>
      <c r="BUT561" s="124"/>
      <c r="BUU561" s="124"/>
      <c r="BUV561" s="124"/>
      <c r="BUW561" s="124"/>
      <c r="BUX561" s="124"/>
      <c r="BUY561" s="124"/>
      <c r="BUZ561" s="124"/>
      <c r="BVA561" s="124"/>
      <c r="BVB561" s="124"/>
      <c r="BVC561" s="124"/>
      <c r="BVD561" s="124"/>
      <c r="BVE561" s="124"/>
      <c r="BVF561" s="124"/>
    </row>
    <row r="562" spans="1:11 1916:1930" s="123" customFormat="1" x14ac:dyDescent="0.2">
      <c r="A562" s="142" t="s">
        <v>796</v>
      </c>
      <c r="B562" s="142" t="s">
        <v>1354</v>
      </c>
      <c r="C562" s="143">
        <v>2.09</v>
      </c>
      <c r="D562" s="144">
        <v>1.6990700000000001</v>
      </c>
      <c r="E562" s="144">
        <v>1.6990700000000001</v>
      </c>
      <c r="F562" s="143">
        <v>1</v>
      </c>
      <c r="G562" s="144">
        <f t="shared" si="16"/>
        <v>1.6990700000000001</v>
      </c>
      <c r="H562" s="143">
        <v>1.75</v>
      </c>
      <c r="I562" s="144">
        <f t="shared" si="17"/>
        <v>2.9733700000000001</v>
      </c>
      <c r="J562" s="145" t="s">
        <v>1268</v>
      </c>
      <c r="K562" s="142" t="s">
        <v>1270</v>
      </c>
      <c r="BUR562" s="124"/>
      <c r="BUS562" s="124"/>
      <c r="BUT562" s="124"/>
      <c r="BUU562" s="124"/>
      <c r="BUV562" s="124"/>
      <c r="BUW562" s="124"/>
      <c r="BUX562" s="124"/>
      <c r="BUY562" s="124"/>
      <c r="BUZ562" s="124"/>
      <c r="BVA562" s="124"/>
      <c r="BVB562" s="124"/>
      <c r="BVC562" s="124"/>
      <c r="BVD562" s="124"/>
      <c r="BVE562" s="124"/>
      <c r="BVF562" s="124"/>
    </row>
    <row r="563" spans="1:11 1916:1930" s="123" customFormat="1" x14ac:dyDescent="0.2">
      <c r="A563" s="146" t="s">
        <v>797</v>
      </c>
      <c r="B563" s="146" t="s">
        <v>1354</v>
      </c>
      <c r="C563" s="147">
        <v>2.4500000000000002</v>
      </c>
      <c r="D563" s="148">
        <v>1.86497</v>
      </c>
      <c r="E563" s="148">
        <v>1.86497</v>
      </c>
      <c r="F563" s="147">
        <v>1</v>
      </c>
      <c r="G563" s="148">
        <f t="shared" si="16"/>
        <v>1.86497</v>
      </c>
      <c r="H563" s="147">
        <v>1.75</v>
      </c>
      <c r="I563" s="148">
        <f t="shared" si="17"/>
        <v>3.2637</v>
      </c>
      <c r="J563" s="149" t="s">
        <v>1268</v>
      </c>
      <c r="K563" s="146" t="s">
        <v>1270</v>
      </c>
      <c r="BUR563" s="124"/>
      <c r="BUS563" s="124"/>
      <c r="BUT563" s="124"/>
      <c r="BUU563" s="124"/>
      <c r="BUV563" s="124"/>
      <c r="BUW563" s="124"/>
      <c r="BUX563" s="124"/>
      <c r="BUY563" s="124"/>
      <c r="BUZ563" s="124"/>
      <c r="BVA563" s="124"/>
      <c r="BVB563" s="124"/>
      <c r="BVC563" s="124"/>
      <c r="BVD563" s="124"/>
      <c r="BVE563" s="124"/>
      <c r="BVF563" s="124"/>
    </row>
    <row r="564" spans="1:11 1916:1930" s="123" customFormat="1" x14ac:dyDescent="0.2">
      <c r="A564" s="146" t="s">
        <v>798</v>
      </c>
      <c r="B564" s="146" t="s">
        <v>1354</v>
      </c>
      <c r="C564" s="147">
        <v>4.08</v>
      </c>
      <c r="D564" s="148">
        <v>2.2852600000000001</v>
      </c>
      <c r="E564" s="148">
        <v>2.2852600000000001</v>
      </c>
      <c r="F564" s="147">
        <v>1</v>
      </c>
      <c r="G564" s="148">
        <f t="shared" si="16"/>
        <v>2.2852600000000001</v>
      </c>
      <c r="H564" s="147">
        <v>1.75</v>
      </c>
      <c r="I564" s="148">
        <f t="shared" si="17"/>
        <v>3.9992100000000002</v>
      </c>
      <c r="J564" s="149" t="s">
        <v>1268</v>
      </c>
      <c r="K564" s="146" t="s">
        <v>1270</v>
      </c>
      <c r="BUR564" s="124"/>
      <c r="BUS564" s="124"/>
      <c r="BUT564" s="124"/>
      <c r="BUU564" s="124"/>
      <c r="BUV564" s="124"/>
      <c r="BUW564" s="124"/>
      <c r="BUX564" s="124"/>
      <c r="BUY564" s="124"/>
      <c r="BUZ564" s="124"/>
      <c r="BVA564" s="124"/>
      <c r="BVB564" s="124"/>
      <c r="BVC564" s="124"/>
      <c r="BVD564" s="124"/>
      <c r="BVE564" s="124"/>
      <c r="BVF564" s="124"/>
    </row>
    <row r="565" spans="1:11 1916:1930" s="123" customFormat="1" x14ac:dyDescent="0.2">
      <c r="A565" s="150" t="s">
        <v>799</v>
      </c>
      <c r="B565" s="150" t="s">
        <v>1354</v>
      </c>
      <c r="C565" s="151">
        <v>11.17</v>
      </c>
      <c r="D565" s="152">
        <v>3.8113700000000001</v>
      </c>
      <c r="E565" s="152">
        <v>3.8113700000000001</v>
      </c>
      <c r="F565" s="151">
        <v>1</v>
      </c>
      <c r="G565" s="152">
        <f t="shared" si="16"/>
        <v>3.8113700000000001</v>
      </c>
      <c r="H565" s="151">
        <v>1.75</v>
      </c>
      <c r="I565" s="152">
        <f t="shared" si="17"/>
        <v>6.6699000000000002</v>
      </c>
      <c r="J565" s="153" t="s">
        <v>1268</v>
      </c>
      <c r="K565" s="150" t="s">
        <v>1270</v>
      </c>
      <c r="BUR565" s="124"/>
      <c r="BUS565" s="124"/>
      <c r="BUT565" s="124"/>
      <c r="BUU565" s="124"/>
      <c r="BUV565" s="124"/>
      <c r="BUW565" s="124"/>
      <c r="BUX565" s="124"/>
      <c r="BUY565" s="124"/>
      <c r="BUZ565" s="124"/>
      <c r="BVA565" s="124"/>
      <c r="BVB565" s="124"/>
      <c r="BVC565" s="124"/>
      <c r="BVD565" s="124"/>
      <c r="BVE565" s="124"/>
      <c r="BVF565" s="124"/>
    </row>
    <row r="566" spans="1:11 1916:1930" s="123" customFormat="1" x14ac:dyDescent="0.2">
      <c r="A566" s="142" t="s">
        <v>800</v>
      </c>
      <c r="B566" s="142" t="s">
        <v>1544</v>
      </c>
      <c r="C566" s="143">
        <v>3.71</v>
      </c>
      <c r="D566" s="144">
        <v>4.3458800000000002</v>
      </c>
      <c r="E566" s="144">
        <v>4.3458800000000002</v>
      </c>
      <c r="F566" s="143">
        <v>1</v>
      </c>
      <c r="G566" s="144">
        <f t="shared" si="16"/>
        <v>4.3458800000000002</v>
      </c>
      <c r="H566" s="143">
        <v>1.75</v>
      </c>
      <c r="I566" s="144">
        <f t="shared" si="17"/>
        <v>7.6052900000000001</v>
      </c>
      <c r="J566" s="145" t="s">
        <v>1268</v>
      </c>
      <c r="K566" s="142" t="s">
        <v>1270</v>
      </c>
      <c r="BUR566" s="124"/>
      <c r="BUS566" s="124"/>
      <c r="BUT566" s="124"/>
      <c r="BUU566" s="124"/>
      <c r="BUV566" s="124"/>
      <c r="BUW566" s="124"/>
      <c r="BUX566" s="124"/>
      <c r="BUY566" s="124"/>
      <c r="BUZ566" s="124"/>
      <c r="BVA566" s="124"/>
      <c r="BVB566" s="124"/>
      <c r="BVC566" s="124"/>
      <c r="BVD566" s="124"/>
      <c r="BVE566" s="124"/>
      <c r="BVF566" s="124"/>
    </row>
    <row r="567" spans="1:11 1916:1930" s="123" customFormat="1" x14ac:dyDescent="0.2">
      <c r="A567" s="146" t="s">
        <v>801</v>
      </c>
      <c r="B567" s="146" t="s">
        <v>1544</v>
      </c>
      <c r="C567" s="147">
        <v>4.91</v>
      </c>
      <c r="D567" s="148">
        <v>5.1687099999999999</v>
      </c>
      <c r="E567" s="148">
        <v>5.1687099999999999</v>
      </c>
      <c r="F567" s="147">
        <v>1</v>
      </c>
      <c r="G567" s="148">
        <f t="shared" si="16"/>
        <v>5.1687099999999999</v>
      </c>
      <c r="H567" s="147">
        <v>1.75</v>
      </c>
      <c r="I567" s="148">
        <f t="shared" si="17"/>
        <v>9.0452399999999997</v>
      </c>
      <c r="J567" s="149" t="s">
        <v>1268</v>
      </c>
      <c r="K567" s="146" t="s">
        <v>1270</v>
      </c>
      <c r="BUR567" s="124"/>
      <c r="BUS567" s="124"/>
      <c r="BUT567" s="124"/>
      <c r="BUU567" s="124"/>
      <c r="BUV567" s="124"/>
      <c r="BUW567" s="124"/>
      <c r="BUX567" s="124"/>
      <c r="BUY567" s="124"/>
      <c r="BUZ567" s="124"/>
      <c r="BVA567" s="124"/>
      <c r="BVB567" s="124"/>
      <c r="BVC567" s="124"/>
      <c r="BVD567" s="124"/>
      <c r="BVE567" s="124"/>
      <c r="BVF567" s="124"/>
    </row>
    <row r="568" spans="1:11 1916:1930" s="123" customFormat="1" x14ac:dyDescent="0.2">
      <c r="A568" s="146" t="s">
        <v>802</v>
      </c>
      <c r="B568" s="146" t="s">
        <v>1544</v>
      </c>
      <c r="C568" s="147">
        <v>7.25</v>
      </c>
      <c r="D568" s="148">
        <v>7.19747</v>
      </c>
      <c r="E568" s="148">
        <v>7.19747</v>
      </c>
      <c r="F568" s="147">
        <v>1</v>
      </c>
      <c r="G568" s="148">
        <f t="shared" si="16"/>
        <v>7.19747</v>
      </c>
      <c r="H568" s="147">
        <v>1.75</v>
      </c>
      <c r="I568" s="148">
        <f t="shared" si="17"/>
        <v>12.59557</v>
      </c>
      <c r="J568" s="149" t="s">
        <v>1268</v>
      </c>
      <c r="K568" s="146" t="s">
        <v>1270</v>
      </c>
      <c r="BUR568" s="124"/>
      <c r="BUS568" s="124"/>
      <c r="BUT568" s="124"/>
      <c r="BUU568" s="124"/>
      <c r="BUV568" s="124"/>
      <c r="BUW568" s="124"/>
      <c r="BUX568" s="124"/>
      <c r="BUY568" s="124"/>
      <c r="BUZ568" s="124"/>
      <c r="BVA568" s="124"/>
      <c r="BVB568" s="124"/>
      <c r="BVC568" s="124"/>
      <c r="BVD568" s="124"/>
      <c r="BVE568" s="124"/>
      <c r="BVF568" s="124"/>
    </row>
    <row r="569" spans="1:11 1916:1930" s="123" customFormat="1" x14ac:dyDescent="0.2">
      <c r="A569" s="150" t="s">
        <v>803</v>
      </c>
      <c r="B569" s="150" t="s">
        <v>1544</v>
      </c>
      <c r="C569" s="151">
        <v>15.84</v>
      </c>
      <c r="D569" s="152">
        <v>9.6166800000000006</v>
      </c>
      <c r="E569" s="152">
        <v>9.6166800000000006</v>
      </c>
      <c r="F569" s="151">
        <v>1</v>
      </c>
      <c r="G569" s="152">
        <f t="shared" si="16"/>
        <v>9.6166800000000006</v>
      </c>
      <c r="H569" s="151">
        <v>1.75</v>
      </c>
      <c r="I569" s="152">
        <f t="shared" si="17"/>
        <v>16.829190000000001</v>
      </c>
      <c r="J569" s="153" t="s">
        <v>1268</v>
      </c>
      <c r="K569" s="150" t="s">
        <v>1270</v>
      </c>
      <c r="BUR569" s="124"/>
      <c r="BUS569" s="124"/>
      <c r="BUT569" s="124"/>
      <c r="BUU569" s="124"/>
      <c r="BUV569" s="124"/>
      <c r="BUW569" s="124"/>
      <c r="BUX569" s="124"/>
      <c r="BUY569" s="124"/>
      <c r="BUZ569" s="124"/>
      <c r="BVA569" s="124"/>
      <c r="BVB569" s="124"/>
      <c r="BVC569" s="124"/>
      <c r="BVD569" s="124"/>
      <c r="BVE569" s="124"/>
      <c r="BVF569" s="124"/>
    </row>
    <row r="570" spans="1:11 1916:1930" s="123" customFormat="1" x14ac:dyDescent="0.2">
      <c r="A570" s="142" t="s">
        <v>804</v>
      </c>
      <c r="B570" s="142" t="s">
        <v>1545</v>
      </c>
      <c r="C570" s="143">
        <v>2.5099999999999998</v>
      </c>
      <c r="D570" s="144">
        <v>2.8243200000000002</v>
      </c>
      <c r="E570" s="144">
        <v>2.8243200000000002</v>
      </c>
      <c r="F570" s="143">
        <v>1</v>
      </c>
      <c r="G570" s="144">
        <f t="shared" si="16"/>
        <v>2.8243200000000002</v>
      </c>
      <c r="H570" s="143">
        <v>1.75</v>
      </c>
      <c r="I570" s="144">
        <f t="shared" si="17"/>
        <v>4.9425600000000003</v>
      </c>
      <c r="J570" s="145" t="s">
        <v>1268</v>
      </c>
      <c r="K570" s="142" t="s">
        <v>1270</v>
      </c>
      <c r="BUR570" s="124"/>
      <c r="BUS570" s="124"/>
      <c r="BUT570" s="124"/>
      <c r="BUU570" s="124"/>
      <c r="BUV570" s="124"/>
      <c r="BUW570" s="124"/>
      <c r="BUX570" s="124"/>
      <c r="BUY570" s="124"/>
      <c r="BUZ570" s="124"/>
      <c r="BVA570" s="124"/>
      <c r="BVB570" s="124"/>
      <c r="BVC570" s="124"/>
      <c r="BVD570" s="124"/>
      <c r="BVE570" s="124"/>
      <c r="BVF570" s="124"/>
    </row>
    <row r="571" spans="1:11 1916:1930" s="123" customFormat="1" x14ac:dyDescent="0.2">
      <c r="A571" s="146" t="s">
        <v>805</v>
      </c>
      <c r="B571" s="146" t="s">
        <v>1545</v>
      </c>
      <c r="C571" s="147">
        <v>3.37</v>
      </c>
      <c r="D571" s="148">
        <v>3.3224</v>
      </c>
      <c r="E571" s="148">
        <v>3.3224</v>
      </c>
      <c r="F571" s="147">
        <v>1</v>
      </c>
      <c r="G571" s="148">
        <f t="shared" si="16"/>
        <v>3.3224</v>
      </c>
      <c r="H571" s="147">
        <v>1.75</v>
      </c>
      <c r="I571" s="148">
        <f t="shared" si="17"/>
        <v>5.8141999999999996</v>
      </c>
      <c r="J571" s="149" t="s">
        <v>1268</v>
      </c>
      <c r="K571" s="146" t="s">
        <v>1270</v>
      </c>
      <c r="BUR571" s="124"/>
      <c r="BUS571" s="124"/>
      <c r="BUT571" s="124"/>
      <c r="BUU571" s="124"/>
      <c r="BUV571" s="124"/>
      <c r="BUW571" s="124"/>
      <c r="BUX571" s="124"/>
      <c r="BUY571" s="124"/>
      <c r="BUZ571" s="124"/>
      <c r="BVA571" s="124"/>
      <c r="BVB571" s="124"/>
      <c r="BVC571" s="124"/>
      <c r="BVD571" s="124"/>
      <c r="BVE571" s="124"/>
      <c r="BVF571" s="124"/>
    </row>
    <row r="572" spans="1:11 1916:1930" s="123" customFormat="1" x14ac:dyDescent="0.2">
      <c r="A572" s="146" t="s">
        <v>806</v>
      </c>
      <c r="B572" s="146" t="s">
        <v>1545</v>
      </c>
      <c r="C572" s="147">
        <v>6.34</v>
      </c>
      <c r="D572" s="148">
        <v>4.6794399999999996</v>
      </c>
      <c r="E572" s="148">
        <v>4.6794399999999996</v>
      </c>
      <c r="F572" s="147">
        <v>1</v>
      </c>
      <c r="G572" s="148">
        <f t="shared" si="16"/>
        <v>4.6794399999999996</v>
      </c>
      <c r="H572" s="147">
        <v>1.75</v>
      </c>
      <c r="I572" s="148">
        <f t="shared" si="17"/>
        <v>8.1890199999999993</v>
      </c>
      <c r="J572" s="149" t="s">
        <v>1268</v>
      </c>
      <c r="K572" s="146" t="s">
        <v>1270</v>
      </c>
      <c r="BUR572" s="124"/>
      <c r="BUS572" s="124"/>
      <c r="BUT572" s="124"/>
      <c r="BUU572" s="124"/>
      <c r="BUV572" s="124"/>
      <c r="BUW572" s="124"/>
      <c r="BUX572" s="124"/>
      <c r="BUY572" s="124"/>
      <c r="BUZ572" s="124"/>
      <c r="BVA572" s="124"/>
      <c r="BVB572" s="124"/>
      <c r="BVC572" s="124"/>
      <c r="BVD572" s="124"/>
      <c r="BVE572" s="124"/>
      <c r="BVF572" s="124"/>
    </row>
    <row r="573" spans="1:11 1916:1930" s="123" customFormat="1" x14ac:dyDescent="0.2">
      <c r="A573" s="150" t="s">
        <v>807</v>
      </c>
      <c r="B573" s="150" t="s">
        <v>1545</v>
      </c>
      <c r="C573" s="151">
        <v>16.77</v>
      </c>
      <c r="D573" s="152">
        <v>7.5609700000000002</v>
      </c>
      <c r="E573" s="152">
        <v>7.5609700000000002</v>
      </c>
      <c r="F573" s="151">
        <v>1</v>
      </c>
      <c r="G573" s="152">
        <f t="shared" si="16"/>
        <v>7.5609700000000002</v>
      </c>
      <c r="H573" s="151">
        <v>1.75</v>
      </c>
      <c r="I573" s="152">
        <f t="shared" si="17"/>
        <v>13.2317</v>
      </c>
      <c r="J573" s="153" t="s">
        <v>1268</v>
      </c>
      <c r="K573" s="150" t="s">
        <v>1270</v>
      </c>
      <c r="BUR573" s="124"/>
      <c r="BUS573" s="124"/>
      <c r="BUT573" s="124"/>
      <c r="BUU573" s="124"/>
      <c r="BUV573" s="124"/>
      <c r="BUW573" s="124"/>
      <c r="BUX573" s="124"/>
      <c r="BUY573" s="124"/>
      <c r="BUZ573" s="124"/>
      <c r="BVA573" s="124"/>
      <c r="BVB573" s="124"/>
      <c r="BVC573" s="124"/>
      <c r="BVD573" s="124"/>
      <c r="BVE573" s="124"/>
      <c r="BVF573" s="124"/>
    </row>
    <row r="574" spans="1:11 1916:1930" s="123" customFormat="1" x14ac:dyDescent="0.2">
      <c r="A574" s="142" t="s">
        <v>808</v>
      </c>
      <c r="B574" s="142" t="s">
        <v>1546</v>
      </c>
      <c r="C574" s="143">
        <v>5.17</v>
      </c>
      <c r="D574" s="144">
        <v>1.0702799999999999</v>
      </c>
      <c r="E574" s="144">
        <v>1.0702799999999999</v>
      </c>
      <c r="F574" s="143">
        <v>1</v>
      </c>
      <c r="G574" s="144">
        <f t="shared" si="16"/>
        <v>1.0702799999999999</v>
      </c>
      <c r="H574" s="143">
        <v>1.75</v>
      </c>
      <c r="I574" s="144">
        <f t="shared" si="17"/>
        <v>1.8729899999999999</v>
      </c>
      <c r="J574" s="145" t="s">
        <v>1268</v>
      </c>
      <c r="K574" s="142" t="s">
        <v>1270</v>
      </c>
      <c r="BUR574" s="124"/>
      <c r="BUS574" s="124"/>
      <c r="BUT574" s="124"/>
      <c r="BUU574" s="124"/>
      <c r="BUV574" s="124"/>
      <c r="BUW574" s="124"/>
      <c r="BUX574" s="124"/>
      <c r="BUY574" s="124"/>
      <c r="BUZ574" s="124"/>
      <c r="BVA574" s="124"/>
      <c r="BVB574" s="124"/>
      <c r="BVC574" s="124"/>
      <c r="BVD574" s="124"/>
      <c r="BVE574" s="124"/>
      <c r="BVF574" s="124"/>
    </row>
    <row r="575" spans="1:11 1916:1930" s="123" customFormat="1" x14ac:dyDescent="0.2">
      <c r="A575" s="146" t="s">
        <v>809</v>
      </c>
      <c r="B575" s="146" t="s">
        <v>1546</v>
      </c>
      <c r="C575" s="147">
        <v>6.83</v>
      </c>
      <c r="D575" s="148">
        <v>1.39869</v>
      </c>
      <c r="E575" s="148">
        <v>1.39869</v>
      </c>
      <c r="F575" s="147">
        <v>1</v>
      </c>
      <c r="G575" s="148">
        <f t="shared" si="16"/>
        <v>1.39869</v>
      </c>
      <c r="H575" s="147">
        <v>1.75</v>
      </c>
      <c r="I575" s="148">
        <f t="shared" si="17"/>
        <v>2.4477099999999998</v>
      </c>
      <c r="J575" s="149" t="s">
        <v>1268</v>
      </c>
      <c r="K575" s="146" t="s">
        <v>1270</v>
      </c>
      <c r="BUR575" s="124"/>
      <c r="BUS575" s="124"/>
      <c r="BUT575" s="124"/>
      <c r="BUU575" s="124"/>
      <c r="BUV575" s="124"/>
      <c r="BUW575" s="124"/>
      <c r="BUX575" s="124"/>
      <c r="BUY575" s="124"/>
      <c r="BUZ575" s="124"/>
      <c r="BVA575" s="124"/>
      <c r="BVB575" s="124"/>
      <c r="BVC575" s="124"/>
      <c r="BVD575" s="124"/>
      <c r="BVE575" s="124"/>
      <c r="BVF575" s="124"/>
    </row>
    <row r="576" spans="1:11 1916:1930" s="123" customFormat="1" x14ac:dyDescent="0.2">
      <c r="A576" s="146" t="s">
        <v>810</v>
      </c>
      <c r="B576" s="146" t="s">
        <v>1546</v>
      </c>
      <c r="C576" s="147">
        <v>9.8800000000000008</v>
      </c>
      <c r="D576" s="148">
        <v>2.2753700000000001</v>
      </c>
      <c r="E576" s="148">
        <v>2.2753700000000001</v>
      </c>
      <c r="F576" s="147">
        <v>1</v>
      </c>
      <c r="G576" s="148">
        <f t="shared" si="16"/>
        <v>2.2753700000000001</v>
      </c>
      <c r="H576" s="147">
        <v>1.75</v>
      </c>
      <c r="I576" s="148">
        <f t="shared" si="17"/>
        <v>3.9819</v>
      </c>
      <c r="J576" s="149" t="s">
        <v>1268</v>
      </c>
      <c r="K576" s="146" t="s">
        <v>1270</v>
      </c>
      <c r="BUR576" s="124"/>
      <c r="BUS576" s="124"/>
      <c r="BUT576" s="124"/>
      <c r="BUU576" s="124"/>
      <c r="BUV576" s="124"/>
      <c r="BUW576" s="124"/>
      <c r="BUX576" s="124"/>
      <c r="BUY576" s="124"/>
      <c r="BUZ576" s="124"/>
      <c r="BVA576" s="124"/>
      <c r="BVB576" s="124"/>
      <c r="BVC576" s="124"/>
      <c r="BVD576" s="124"/>
      <c r="BVE576" s="124"/>
      <c r="BVF576" s="124"/>
    </row>
    <row r="577" spans="1:11 1916:1930" s="123" customFormat="1" x14ac:dyDescent="0.2">
      <c r="A577" s="150" t="s">
        <v>811</v>
      </c>
      <c r="B577" s="150" t="s">
        <v>1546</v>
      </c>
      <c r="C577" s="151">
        <v>18.809999999999999</v>
      </c>
      <c r="D577" s="152">
        <v>4.3973399999999998</v>
      </c>
      <c r="E577" s="152">
        <v>4.3973399999999998</v>
      </c>
      <c r="F577" s="151">
        <v>1</v>
      </c>
      <c r="G577" s="152">
        <f t="shared" si="16"/>
        <v>4.3973399999999998</v>
      </c>
      <c r="H577" s="151">
        <v>1.75</v>
      </c>
      <c r="I577" s="152">
        <f t="shared" si="17"/>
        <v>7.6953500000000004</v>
      </c>
      <c r="J577" s="153" t="s">
        <v>1268</v>
      </c>
      <c r="K577" s="150" t="s">
        <v>1270</v>
      </c>
      <c r="BUR577" s="124"/>
      <c r="BUS577" s="124"/>
      <c r="BUT577" s="124"/>
      <c r="BUU577" s="124"/>
      <c r="BUV577" s="124"/>
      <c r="BUW577" s="124"/>
      <c r="BUX577" s="124"/>
      <c r="BUY577" s="124"/>
      <c r="BUZ577" s="124"/>
      <c r="BVA577" s="124"/>
      <c r="BVB577" s="124"/>
      <c r="BVC577" s="124"/>
      <c r="BVD577" s="124"/>
      <c r="BVE577" s="124"/>
      <c r="BVF577" s="124"/>
    </row>
    <row r="578" spans="1:11 1916:1930" s="123" customFormat="1" x14ac:dyDescent="0.2">
      <c r="A578" s="142" t="s">
        <v>812</v>
      </c>
      <c r="B578" s="142" t="s">
        <v>1547</v>
      </c>
      <c r="C578" s="143">
        <v>3.54</v>
      </c>
      <c r="D578" s="144">
        <v>1.33206</v>
      </c>
      <c r="E578" s="144">
        <v>1.33206</v>
      </c>
      <c r="F578" s="143">
        <v>1</v>
      </c>
      <c r="G578" s="144">
        <f t="shared" si="16"/>
        <v>1.33206</v>
      </c>
      <c r="H578" s="143">
        <v>1.75</v>
      </c>
      <c r="I578" s="144">
        <f t="shared" si="17"/>
        <v>2.3311099999999998</v>
      </c>
      <c r="J578" s="145" t="s">
        <v>1268</v>
      </c>
      <c r="K578" s="142" t="s">
        <v>1270</v>
      </c>
      <c r="BUR578" s="124"/>
      <c r="BUS578" s="124"/>
      <c r="BUT578" s="124"/>
      <c r="BUU578" s="124"/>
      <c r="BUV578" s="124"/>
      <c r="BUW578" s="124"/>
      <c r="BUX578" s="124"/>
      <c r="BUY578" s="124"/>
      <c r="BUZ578" s="124"/>
      <c r="BVA578" s="124"/>
      <c r="BVB578" s="124"/>
      <c r="BVC578" s="124"/>
      <c r="BVD578" s="124"/>
      <c r="BVE578" s="124"/>
      <c r="BVF578" s="124"/>
    </row>
    <row r="579" spans="1:11 1916:1930" s="123" customFormat="1" x14ac:dyDescent="0.2">
      <c r="A579" s="146" t="s">
        <v>813</v>
      </c>
      <c r="B579" s="146" t="s">
        <v>1547</v>
      </c>
      <c r="C579" s="147">
        <v>4.6100000000000003</v>
      </c>
      <c r="D579" s="148">
        <v>1.5983499999999999</v>
      </c>
      <c r="E579" s="148">
        <v>1.5983499999999999</v>
      </c>
      <c r="F579" s="147">
        <v>1</v>
      </c>
      <c r="G579" s="148">
        <f t="shared" si="16"/>
        <v>1.5983499999999999</v>
      </c>
      <c r="H579" s="147">
        <v>1.75</v>
      </c>
      <c r="I579" s="148">
        <f t="shared" si="17"/>
        <v>2.79711</v>
      </c>
      <c r="J579" s="149" t="s">
        <v>1268</v>
      </c>
      <c r="K579" s="146" t="s">
        <v>1270</v>
      </c>
      <c r="BUR579" s="124"/>
      <c r="BUS579" s="124"/>
      <c r="BUT579" s="124"/>
      <c r="BUU579" s="124"/>
      <c r="BUV579" s="124"/>
      <c r="BUW579" s="124"/>
      <c r="BUX579" s="124"/>
      <c r="BUY579" s="124"/>
      <c r="BUZ579" s="124"/>
      <c r="BVA579" s="124"/>
      <c r="BVB579" s="124"/>
      <c r="BVC579" s="124"/>
      <c r="BVD579" s="124"/>
      <c r="BVE579" s="124"/>
      <c r="BVF579" s="124"/>
    </row>
    <row r="580" spans="1:11 1916:1930" s="123" customFormat="1" x14ac:dyDescent="0.2">
      <c r="A580" s="146" t="s">
        <v>814</v>
      </c>
      <c r="B580" s="146" t="s">
        <v>1547</v>
      </c>
      <c r="C580" s="147">
        <v>6.55</v>
      </c>
      <c r="D580" s="148">
        <v>2.0882399999999999</v>
      </c>
      <c r="E580" s="148">
        <v>2.0882399999999999</v>
      </c>
      <c r="F580" s="147">
        <v>1</v>
      </c>
      <c r="G580" s="148">
        <f t="shared" si="16"/>
        <v>2.0882399999999999</v>
      </c>
      <c r="H580" s="147">
        <v>1.75</v>
      </c>
      <c r="I580" s="148">
        <f t="shared" si="17"/>
        <v>3.65442</v>
      </c>
      <c r="J580" s="149" t="s">
        <v>1268</v>
      </c>
      <c r="K580" s="146" t="s">
        <v>1270</v>
      </c>
      <c r="BUR580" s="124"/>
      <c r="BUS580" s="124"/>
      <c r="BUT580" s="124"/>
      <c r="BUU580" s="124"/>
      <c r="BUV580" s="124"/>
      <c r="BUW580" s="124"/>
      <c r="BUX580" s="124"/>
      <c r="BUY580" s="124"/>
      <c r="BUZ580" s="124"/>
      <c r="BVA580" s="124"/>
      <c r="BVB580" s="124"/>
      <c r="BVC580" s="124"/>
      <c r="BVD580" s="124"/>
      <c r="BVE580" s="124"/>
      <c r="BVF580" s="124"/>
    </row>
    <row r="581" spans="1:11 1916:1930" s="123" customFormat="1" x14ac:dyDescent="0.2">
      <c r="A581" s="150" t="s">
        <v>815</v>
      </c>
      <c r="B581" s="150" t="s">
        <v>1547</v>
      </c>
      <c r="C581" s="151">
        <v>10.93</v>
      </c>
      <c r="D581" s="152">
        <v>3.40083</v>
      </c>
      <c r="E581" s="152">
        <v>3.40083</v>
      </c>
      <c r="F581" s="151">
        <v>1</v>
      </c>
      <c r="G581" s="152">
        <f t="shared" si="16"/>
        <v>3.40083</v>
      </c>
      <c r="H581" s="151">
        <v>1.75</v>
      </c>
      <c r="I581" s="152">
        <f t="shared" si="17"/>
        <v>5.9514500000000004</v>
      </c>
      <c r="J581" s="153" t="s">
        <v>1268</v>
      </c>
      <c r="K581" s="150" t="s">
        <v>1270</v>
      </c>
      <c r="BUR581" s="124"/>
      <c r="BUS581" s="124"/>
      <c r="BUT581" s="124"/>
      <c r="BUU581" s="124"/>
      <c r="BUV581" s="124"/>
      <c r="BUW581" s="124"/>
      <c r="BUX581" s="124"/>
      <c r="BUY581" s="124"/>
      <c r="BUZ581" s="124"/>
      <c r="BVA581" s="124"/>
      <c r="BVB581" s="124"/>
      <c r="BVC581" s="124"/>
      <c r="BVD581" s="124"/>
      <c r="BVE581" s="124"/>
      <c r="BVF581" s="124"/>
    </row>
    <row r="582" spans="1:11 1916:1930" s="123" customFormat="1" x14ac:dyDescent="0.2">
      <c r="A582" s="142" t="s">
        <v>816</v>
      </c>
      <c r="B582" s="142" t="s">
        <v>1548</v>
      </c>
      <c r="C582" s="143">
        <v>2.65</v>
      </c>
      <c r="D582" s="144">
        <v>1.2004900000000001</v>
      </c>
      <c r="E582" s="144">
        <v>1.2004900000000001</v>
      </c>
      <c r="F582" s="143">
        <v>1</v>
      </c>
      <c r="G582" s="144">
        <f t="shared" si="16"/>
        <v>1.2004900000000001</v>
      </c>
      <c r="H582" s="143">
        <v>1.75</v>
      </c>
      <c r="I582" s="144">
        <f t="shared" si="17"/>
        <v>2.1008599999999999</v>
      </c>
      <c r="J582" s="145" t="s">
        <v>1268</v>
      </c>
      <c r="K582" s="142" t="s">
        <v>1270</v>
      </c>
      <c r="BUR582" s="124"/>
      <c r="BUS582" s="124"/>
      <c r="BUT582" s="124"/>
      <c r="BUU582" s="124"/>
      <c r="BUV582" s="124"/>
      <c r="BUW582" s="124"/>
      <c r="BUX582" s="124"/>
      <c r="BUY582" s="124"/>
      <c r="BUZ582" s="124"/>
      <c r="BVA582" s="124"/>
      <c r="BVB582" s="124"/>
      <c r="BVC582" s="124"/>
      <c r="BVD582" s="124"/>
      <c r="BVE582" s="124"/>
      <c r="BVF582" s="124"/>
    </row>
    <row r="583" spans="1:11 1916:1930" s="123" customFormat="1" x14ac:dyDescent="0.2">
      <c r="A583" s="146" t="s">
        <v>817</v>
      </c>
      <c r="B583" s="146" t="s">
        <v>1548</v>
      </c>
      <c r="C583" s="147">
        <v>4.24</v>
      </c>
      <c r="D583" s="148">
        <v>1.748</v>
      </c>
      <c r="E583" s="148">
        <v>1.748</v>
      </c>
      <c r="F583" s="147">
        <v>1</v>
      </c>
      <c r="G583" s="148">
        <f t="shared" si="16"/>
        <v>1.748</v>
      </c>
      <c r="H583" s="147">
        <v>1.75</v>
      </c>
      <c r="I583" s="148">
        <f t="shared" si="17"/>
        <v>3.0590000000000002</v>
      </c>
      <c r="J583" s="149" t="s">
        <v>1268</v>
      </c>
      <c r="K583" s="146" t="s">
        <v>1270</v>
      </c>
      <c r="BUR583" s="124"/>
      <c r="BUS583" s="124"/>
      <c r="BUT583" s="124"/>
      <c r="BUU583" s="124"/>
      <c r="BUV583" s="124"/>
      <c r="BUW583" s="124"/>
      <c r="BUX583" s="124"/>
      <c r="BUY583" s="124"/>
      <c r="BUZ583" s="124"/>
      <c r="BVA583" s="124"/>
      <c r="BVB583" s="124"/>
      <c r="BVC583" s="124"/>
      <c r="BVD583" s="124"/>
      <c r="BVE583" s="124"/>
      <c r="BVF583" s="124"/>
    </row>
    <row r="584" spans="1:11 1916:1930" s="123" customFormat="1" x14ac:dyDescent="0.2">
      <c r="A584" s="146" t="s">
        <v>818</v>
      </c>
      <c r="B584" s="146" t="s">
        <v>1548</v>
      </c>
      <c r="C584" s="147">
        <v>7.91</v>
      </c>
      <c r="D584" s="148">
        <v>2.4995500000000002</v>
      </c>
      <c r="E584" s="148">
        <v>2.4995500000000002</v>
      </c>
      <c r="F584" s="147">
        <v>1</v>
      </c>
      <c r="G584" s="148">
        <f t="shared" si="16"/>
        <v>2.4995500000000002</v>
      </c>
      <c r="H584" s="147">
        <v>1.75</v>
      </c>
      <c r="I584" s="148">
        <f t="shared" si="17"/>
        <v>4.3742099999999997</v>
      </c>
      <c r="J584" s="149" t="s">
        <v>1268</v>
      </c>
      <c r="K584" s="146" t="s">
        <v>1270</v>
      </c>
      <c r="BUR584" s="124"/>
      <c r="BUS584" s="124"/>
      <c r="BUT584" s="124"/>
      <c r="BUU584" s="124"/>
      <c r="BUV584" s="124"/>
      <c r="BUW584" s="124"/>
      <c r="BUX584" s="124"/>
      <c r="BUY584" s="124"/>
      <c r="BUZ584" s="124"/>
      <c r="BVA584" s="124"/>
      <c r="BVB584" s="124"/>
      <c r="BVC584" s="124"/>
      <c r="BVD584" s="124"/>
      <c r="BVE584" s="124"/>
      <c r="BVF584" s="124"/>
    </row>
    <row r="585" spans="1:11 1916:1930" s="123" customFormat="1" x14ac:dyDescent="0.2">
      <c r="A585" s="150" t="s">
        <v>819</v>
      </c>
      <c r="B585" s="150" t="s">
        <v>1548</v>
      </c>
      <c r="C585" s="151">
        <v>16.79</v>
      </c>
      <c r="D585" s="152">
        <v>4.4937100000000001</v>
      </c>
      <c r="E585" s="152">
        <v>4.4937100000000001</v>
      </c>
      <c r="F585" s="151">
        <v>1</v>
      </c>
      <c r="G585" s="152">
        <f t="shared" si="16"/>
        <v>4.4937100000000001</v>
      </c>
      <c r="H585" s="151">
        <v>1.75</v>
      </c>
      <c r="I585" s="152">
        <f t="shared" si="17"/>
        <v>7.8639900000000003</v>
      </c>
      <c r="J585" s="153" t="s">
        <v>1268</v>
      </c>
      <c r="K585" s="150" t="s">
        <v>1270</v>
      </c>
      <c r="BUR585" s="124"/>
      <c r="BUS585" s="124"/>
      <c r="BUT585" s="124"/>
      <c r="BUU585" s="124"/>
      <c r="BUV585" s="124"/>
      <c r="BUW585" s="124"/>
      <c r="BUX585" s="124"/>
      <c r="BUY585" s="124"/>
      <c r="BUZ585" s="124"/>
      <c r="BVA585" s="124"/>
      <c r="BVB585" s="124"/>
      <c r="BVC585" s="124"/>
      <c r="BVD585" s="124"/>
      <c r="BVE585" s="124"/>
      <c r="BVF585" s="124"/>
    </row>
    <row r="586" spans="1:11 1916:1930" s="123" customFormat="1" x14ac:dyDescent="0.2">
      <c r="A586" s="142" t="s">
        <v>820</v>
      </c>
      <c r="B586" s="142" t="s">
        <v>1549</v>
      </c>
      <c r="C586" s="143">
        <v>1.84</v>
      </c>
      <c r="D586" s="144">
        <v>0.90669999999999995</v>
      </c>
      <c r="E586" s="144">
        <v>0.90669999999999995</v>
      </c>
      <c r="F586" s="143">
        <v>1</v>
      </c>
      <c r="G586" s="144">
        <f t="shared" si="16"/>
        <v>0.90669999999999995</v>
      </c>
      <c r="H586" s="143">
        <v>1.75</v>
      </c>
      <c r="I586" s="144">
        <f t="shared" si="17"/>
        <v>1.58673</v>
      </c>
      <c r="J586" s="145" t="s">
        <v>1268</v>
      </c>
      <c r="K586" s="142" t="s">
        <v>1270</v>
      </c>
      <c r="BUR586" s="124"/>
      <c r="BUS586" s="124"/>
      <c r="BUT586" s="124"/>
      <c r="BUU586" s="124"/>
      <c r="BUV586" s="124"/>
      <c r="BUW586" s="124"/>
      <c r="BUX586" s="124"/>
      <c r="BUY586" s="124"/>
      <c r="BUZ586" s="124"/>
      <c r="BVA586" s="124"/>
      <c r="BVB586" s="124"/>
      <c r="BVC586" s="124"/>
      <c r="BVD586" s="124"/>
      <c r="BVE586" s="124"/>
      <c r="BVF586" s="124"/>
    </row>
    <row r="587" spans="1:11 1916:1930" s="123" customFormat="1" x14ac:dyDescent="0.2">
      <c r="A587" s="146" t="s">
        <v>821</v>
      </c>
      <c r="B587" s="146" t="s">
        <v>1549</v>
      </c>
      <c r="C587" s="147">
        <v>2.56</v>
      </c>
      <c r="D587" s="148">
        <v>1.2077899999999999</v>
      </c>
      <c r="E587" s="148">
        <v>1.2077899999999999</v>
      </c>
      <c r="F587" s="147">
        <v>1</v>
      </c>
      <c r="G587" s="148">
        <f t="shared" si="16"/>
        <v>1.2077899999999999</v>
      </c>
      <c r="H587" s="147">
        <v>1.75</v>
      </c>
      <c r="I587" s="148">
        <f t="shared" si="17"/>
        <v>2.1136300000000001</v>
      </c>
      <c r="J587" s="149" t="s">
        <v>1268</v>
      </c>
      <c r="K587" s="146" t="s">
        <v>1270</v>
      </c>
      <c r="BUR587" s="124"/>
      <c r="BUS587" s="124"/>
      <c r="BUT587" s="124"/>
      <c r="BUU587" s="124"/>
      <c r="BUV587" s="124"/>
      <c r="BUW587" s="124"/>
      <c r="BUX587" s="124"/>
      <c r="BUY587" s="124"/>
      <c r="BUZ587" s="124"/>
      <c r="BVA587" s="124"/>
      <c r="BVB587" s="124"/>
      <c r="BVC587" s="124"/>
      <c r="BVD587" s="124"/>
      <c r="BVE587" s="124"/>
      <c r="BVF587" s="124"/>
    </row>
    <row r="588" spans="1:11 1916:1930" s="123" customFormat="1" x14ac:dyDescent="0.2">
      <c r="A588" s="146" t="s">
        <v>822</v>
      </c>
      <c r="B588" s="146" t="s">
        <v>1549</v>
      </c>
      <c r="C588" s="147">
        <v>5.5</v>
      </c>
      <c r="D588" s="148">
        <v>1.79044</v>
      </c>
      <c r="E588" s="148">
        <v>1.79044</v>
      </c>
      <c r="F588" s="147">
        <v>1</v>
      </c>
      <c r="G588" s="148">
        <f t="shared" si="16"/>
        <v>1.79044</v>
      </c>
      <c r="H588" s="147">
        <v>1.75</v>
      </c>
      <c r="I588" s="148">
        <f t="shared" si="17"/>
        <v>3.13327</v>
      </c>
      <c r="J588" s="149" t="s">
        <v>1268</v>
      </c>
      <c r="K588" s="146" t="s">
        <v>1270</v>
      </c>
      <c r="BUR588" s="124"/>
      <c r="BUS588" s="124"/>
      <c r="BUT588" s="124"/>
      <c r="BUU588" s="124"/>
      <c r="BUV588" s="124"/>
      <c r="BUW588" s="124"/>
      <c r="BUX588" s="124"/>
      <c r="BUY588" s="124"/>
      <c r="BUZ588" s="124"/>
      <c r="BVA588" s="124"/>
      <c r="BVB588" s="124"/>
      <c r="BVC588" s="124"/>
      <c r="BVD588" s="124"/>
      <c r="BVE588" s="124"/>
      <c r="BVF588" s="124"/>
    </row>
    <row r="589" spans="1:11 1916:1930" s="123" customFormat="1" x14ac:dyDescent="0.2">
      <c r="A589" s="150" t="s">
        <v>823</v>
      </c>
      <c r="B589" s="150" t="s">
        <v>1549</v>
      </c>
      <c r="C589" s="151">
        <v>12</v>
      </c>
      <c r="D589" s="152">
        <v>3.5901299999999998</v>
      </c>
      <c r="E589" s="152">
        <v>3.5901299999999998</v>
      </c>
      <c r="F589" s="151">
        <v>1</v>
      </c>
      <c r="G589" s="152">
        <f t="shared" si="16"/>
        <v>3.5901299999999998</v>
      </c>
      <c r="H589" s="151">
        <v>1.75</v>
      </c>
      <c r="I589" s="152">
        <f t="shared" si="17"/>
        <v>6.2827299999999999</v>
      </c>
      <c r="J589" s="153" t="s">
        <v>1268</v>
      </c>
      <c r="K589" s="150" t="s">
        <v>1270</v>
      </c>
      <c r="BUR589" s="124"/>
      <c r="BUS589" s="124"/>
      <c r="BUT589" s="124"/>
      <c r="BUU589" s="124"/>
      <c r="BUV589" s="124"/>
      <c r="BUW589" s="124"/>
      <c r="BUX589" s="124"/>
      <c r="BUY589" s="124"/>
      <c r="BUZ589" s="124"/>
      <c r="BVA589" s="124"/>
      <c r="BVB589" s="124"/>
      <c r="BVC589" s="124"/>
      <c r="BVD589" s="124"/>
      <c r="BVE589" s="124"/>
      <c r="BVF589" s="124"/>
    </row>
    <row r="590" spans="1:11 1916:1930" s="123" customFormat="1" x14ac:dyDescent="0.2">
      <c r="A590" s="142" t="s">
        <v>824</v>
      </c>
      <c r="B590" s="142" t="s">
        <v>1550</v>
      </c>
      <c r="C590" s="143">
        <v>3.6</v>
      </c>
      <c r="D590" s="144">
        <v>1.20835</v>
      </c>
      <c r="E590" s="144">
        <v>1.20835</v>
      </c>
      <c r="F590" s="143">
        <v>1</v>
      </c>
      <c r="G590" s="144">
        <f t="shared" ref="G590:G653" si="18">ROUND((F590*E590),5)</f>
        <v>1.20835</v>
      </c>
      <c r="H590" s="143">
        <v>1.75</v>
      </c>
      <c r="I590" s="144">
        <f t="shared" ref="I590:I653" si="19">ROUND((E590*H590),5)</f>
        <v>2.1146099999999999</v>
      </c>
      <c r="J590" s="145" t="s">
        <v>1268</v>
      </c>
      <c r="K590" s="142" t="s">
        <v>1270</v>
      </c>
      <c r="BUR590" s="124"/>
      <c r="BUS590" s="124"/>
      <c r="BUT590" s="124"/>
      <c r="BUU590" s="124"/>
      <c r="BUV590" s="124"/>
      <c r="BUW590" s="124"/>
      <c r="BUX590" s="124"/>
      <c r="BUY590" s="124"/>
      <c r="BUZ590" s="124"/>
      <c r="BVA590" s="124"/>
      <c r="BVB590" s="124"/>
      <c r="BVC590" s="124"/>
      <c r="BVD590" s="124"/>
      <c r="BVE590" s="124"/>
      <c r="BVF590" s="124"/>
    </row>
    <row r="591" spans="1:11 1916:1930" s="123" customFormat="1" x14ac:dyDescent="0.2">
      <c r="A591" s="146" t="s">
        <v>825</v>
      </c>
      <c r="B591" s="146" t="s">
        <v>1550</v>
      </c>
      <c r="C591" s="147">
        <v>7.05</v>
      </c>
      <c r="D591" s="148">
        <v>1.8406100000000001</v>
      </c>
      <c r="E591" s="148">
        <v>1.8406100000000001</v>
      </c>
      <c r="F591" s="147">
        <v>1</v>
      </c>
      <c r="G591" s="148">
        <f t="shared" si="18"/>
        <v>1.8406100000000001</v>
      </c>
      <c r="H591" s="147">
        <v>1.75</v>
      </c>
      <c r="I591" s="148">
        <f t="shared" si="19"/>
        <v>3.2210700000000001</v>
      </c>
      <c r="J591" s="149" t="s">
        <v>1268</v>
      </c>
      <c r="K591" s="146" t="s">
        <v>1270</v>
      </c>
      <c r="BUR591" s="124"/>
      <c r="BUS591" s="124"/>
      <c r="BUT591" s="124"/>
      <c r="BUU591" s="124"/>
      <c r="BUV591" s="124"/>
      <c r="BUW591" s="124"/>
      <c r="BUX591" s="124"/>
      <c r="BUY591" s="124"/>
      <c r="BUZ591" s="124"/>
      <c r="BVA591" s="124"/>
      <c r="BVB591" s="124"/>
      <c r="BVC591" s="124"/>
      <c r="BVD591" s="124"/>
      <c r="BVE591" s="124"/>
      <c r="BVF591" s="124"/>
    </row>
    <row r="592" spans="1:11 1916:1930" s="123" customFormat="1" x14ac:dyDescent="0.2">
      <c r="A592" s="146" t="s">
        <v>826</v>
      </c>
      <c r="B592" s="146" t="s">
        <v>1550</v>
      </c>
      <c r="C592" s="147">
        <v>11.19</v>
      </c>
      <c r="D592" s="148">
        <v>3.1508699999999998</v>
      </c>
      <c r="E592" s="148">
        <v>3.1508699999999998</v>
      </c>
      <c r="F592" s="147">
        <v>1</v>
      </c>
      <c r="G592" s="148">
        <f t="shared" si="18"/>
        <v>3.1508699999999998</v>
      </c>
      <c r="H592" s="147">
        <v>1.75</v>
      </c>
      <c r="I592" s="148">
        <f t="shared" si="19"/>
        <v>5.5140200000000004</v>
      </c>
      <c r="J592" s="149" t="s">
        <v>1268</v>
      </c>
      <c r="K592" s="146" t="s">
        <v>1270</v>
      </c>
      <c r="BUR592" s="124"/>
      <c r="BUS592" s="124"/>
      <c r="BUT592" s="124"/>
      <c r="BUU592" s="124"/>
      <c r="BUV592" s="124"/>
      <c r="BUW592" s="124"/>
      <c r="BUX592" s="124"/>
      <c r="BUY592" s="124"/>
      <c r="BUZ592" s="124"/>
      <c r="BVA592" s="124"/>
      <c r="BVB592" s="124"/>
      <c r="BVC592" s="124"/>
      <c r="BVD592" s="124"/>
      <c r="BVE592" s="124"/>
      <c r="BVF592" s="124"/>
    </row>
    <row r="593" spans="1:11 1916:1930" s="123" customFormat="1" x14ac:dyDescent="0.2">
      <c r="A593" s="150" t="s">
        <v>827</v>
      </c>
      <c r="B593" s="150" t="s">
        <v>1550</v>
      </c>
      <c r="C593" s="151">
        <v>24.11</v>
      </c>
      <c r="D593" s="152">
        <v>7.3272399999999998</v>
      </c>
      <c r="E593" s="152">
        <v>7.3272399999999998</v>
      </c>
      <c r="F593" s="151">
        <v>1</v>
      </c>
      <c r="G593" s="152">
        <f t="shared" si="18"/>
        <v>7.3272399999999998</v>
      </c>
      <c r="H593" s="151">
        <v>1.75</v>
      </c>
      <c r="I593" s="152">
        <f t="shared" si="19"/>
        <v>12.82267</v>
      </c>
      <c r="J593" s="153" t="s">
        <v>1268</v>
      </c>
      <c r="K593" s="150" t="s">
        <v>1270</v>
      </c>
      <c r="BUR593" s="124"/>
      <c r="BUS593" s="124"/>
      <c r="BUT593" s="124"/>
      <c r="BUU593" s="124"/>
      <c r="BUV593" s="124"/>
      <c r="BUW593" s="124"/>
      <c r="BUX593" s="124"/>
      <c r="BUY593" s="124"/>
      <c r="BUZ593" s="124"/>
      <c r="BVA593" s="124"/>
      <c r="BVB593" s="124"/>
      <c r="BVC593" s="124"/>
      <c r="BVD593" s="124"/>
      <c r="BVE593" s="124"/>
      <c r="BVF593" s="124"/>
    </row>
    <row r="594" spans="1:11 1916:1930" s="123" customFormat="1" x14ac:dyDescent="0.2">
      <c r="A594" s="142" t="s">
        <v>828</v>
      </c>
      <c r="B594" s="142" t="s">
        <v>1551</v>
      </c>
      <c r="C594" s="143">
        <v>2.58</v>
      </c>
      <c r="D594" s="144">
        <v>1.11374</v>
      </c>
      <c r="E594" s="144">
        <v>1.11374</v>
      </c>
      <c r="F594" s="143">
        <v>1</v>
      </c>
      <c r="G594" s="144">
        <f t="shared" si="18"/>
        <v>1.11374</v>
      </c>
      <c r="H594" s="143">
        <v>1.75</v>
      </c>
      <c r="I594" s="144">
        <f t="shared" si="19"/>
        <v>1.9490499999999999</v>
      </c>
      <c r="J594" s="145" t="s">
        <v>1268</v>
      </c>
      <c r="K594" s="142" t="s">
        <v>1270</v>
      </c>
      <c r="BUR594" s="124"/>
      <c r="BUS594" s="124"/>
      <c r="BUT594" s="124"/>
      <c r="BUU594" s="124"/>
      <c r="BUV594" s="124"/>
      <c r="BUW594" s="124"/>
      <c r="BUX594" s="124"/>
      <c r="BUY594" s="124"/>
      <c r="BUZ594" s="124"/>
      <c r="BVA594" s="124"/>
      <c r="BVB594" s="124"/>
      <c r="BVC594" s="124"/>
      <c r="BVD594" s="124"/>
      <c r="BVE594" s="124"/>
      <c r="BVF594" s="124"/>
    </row>
    <row r="595" spans="1:11 1916:1930" s="123" customFormat="1" x14ac:dyDescent="0.2">
      <c r="A595" s="146" t="s">
        <v>829</v>
      </c>
      <c r="B595" s="146" t="s">
        <v>1551</v>
      </c>
      <c r="C595" s="147">
        <v>3.67</v>
      </c>
      <c r="D595" s="148">
        <v>1.5180400000000001</v>
      </c>
      <c r="E595" s="148">
        <v>1.5180400000000001</v>
      </c>
      <c r="F595" s="147">
        <v>1</v>
      </c>
      <c r="G595" s="148">
        <f t="shared" si="18"/>
        <v>1.5180400000000001</v>
      </c>
      <c r="H595" s="147">
        <v>1.75</v>
      </c>
      <c r="I595" s="148">
        <f t="shared" si="19"/>
        <v>2.6565699999999999</v>
      </c>
      <c r="J595" s="149" t="s">
        <v>1268</v>
      </c>
      <c r="K595" s="146" t="s">
        <v>1270</v>
      </c>
      <c r="BUR595" s="124"/>
      <c r="BUS595" s="124"/>
      <c r="BUT595" s="124"/>
      <c r="BUU595" s="124"/>
      <c r="BUV595" s="124"/>
      <c r="BUW595" s="124"/>
      <c r="BUX595" s="124"/>
      <c r="BUY595" s="124"/>
      <c r="BUZ595" s="124"/>
      <c r="BVA595" s="124"/>
      <c r="BVB595" s="124"/>
      <c r="BVC595" s="124"/>
      <c r="BVD595" s="124"/>
      <c r="BVE595" s="124"/>
      <c r="BVF595" s="124"/>
    </row>
    <row r="596" spans="1:11 1916:1930" s="123" customFormat="1" x14ac:dyDescent="0.2">
      <c r="A596" s="146" t="s">
        <v>830</v>
      </c>
      <c r="B596" s="146" t="s">
        <v>1551</v>
      </c>
      <c r="C596" s="147">
        <v>7.25</v>
      </c>
      <c r="D596" s="148">
        <v>2.23075</v>
      </c>
      <c r="E596" s="148">
        <v>2.23075</v>
      </c>
      <c r="F596" s="147">
        <v>1</v>
      </c>
      <c r="G596" s="148">
        <f t="shared" si="18"/>
        <v>2.23075</v>
      </c>
      <c r="H596" s="147">
        <v>1.75</v>
      </c>
      <c r="I596" s="148">
        <f t="shared" si="19"/>
        <v>3.90381</v>
      </c>
      <c r="J596" s="149" t="s">
        <v>1268</v>
      </c>
      <c r="K596" s="146" t="s">
        <v>1270</v>
      </c>
      <c r="BUR596" s="124"/>
      <c r="BUS596" s="124"/>
      <c r="BUT596" s="124"/>
      <c r="BUU596" s="124"/>
      <c r="BUV596" s="124"/>
      <c r="BUW596" s="124"/>
      <c r="BUX596" s="124"/>
      <c r="BUY596" s="124"/>
      <c r="BUZ596" s="124"/>
      <c r="BVA596" s="124"/>
      <c r="BVB596" s="124"/>
      <c r="BVC596" s="124"/>
      <c r="BVD596" s="124"/>
      <c r="BVE596" s="124"/>
      <c r="BVF596" s="124"/>
    </row>
    <row r="597" spans="1:11 1916:1930" s="123" customFormat="1" x14ac:dyDescent="0.2">
      <c r="A597" s="150" t="s">
        <v>831</v>
      </c>
      <c r="B597" s="150" t="s">
        <v>1551</v>
      </c>
      <c r="C597" s="151">
        <v>16.010000000000002</v>
      </c>
      <c r="D597" s="152">
        <v>4.1821200000000003</v>
      </c>
      <c r="E597" s="152">
        <v>4.1821200000000003</v>
      </c>
      <c r="F597" s="151">
        <v>1</v>
      </c>
      <c r="G597" s="152">
        <f t="shared" si="18"/>
        <v>4.1821200000000003</v>
      </c>
      <c r="H597" s="151">
        <v>1.75</v>
      </c>
      <c r="I597" s="152">
        <f t="shared" si="19"/>
        <v>7.3187100000000003</v>
      </c>
      <c r="J597" s="153" t="s">
        <v>1268</v>
      </c>
      <c r="K597" s="150" t="s">
        <v>1270</v>
      </c>
      <c r="BUR597" s="124"/>
      <c r="BUS597" s="124"/>
      <c r="BUT597" s="124"/>
      <c r="BUU597" s="124"/>
      <c r="BUV597" s="124"/>
      <c r="BUW597" s="124"/>
      <c r="BUX597" s="124"/>
      <c r="BUY597" s="124"/>
      <c r="BUZ597" s="124"/>
      <c r="BVA597" s="124"/>
      <c r="BVB597" s="124"/>
      <c r="BVC597" s="124"/>
      <c r="BVD597" s="124"/>
      <c r="BVE597" s="124"/>
      <c r="BVF597" s="124"/>
    </row>
    <row r="598" spans="1:11 1916:1930" s="123" customFormat="1" x14ac:dyDescent="0.2">
      <c r="A598" s="142" t="s">
        <v>832</v>
      </c>
      <c r="B598" s="142" t="s">
        <v>1552</v>
      </c>
      <c r="C598" s="143">
        <v>2.5099999999999998</v>
      </c>
      <c r="D598" s="144">
        <v>0.96023000000000003</v>
      </c>
      <c r="E598" s="144">
        <v>0.96023000000000003</v>
      </c>
      <c r="F598" s="143">
        <v>1</v>
      </c>
      <c r="G598" s="144">
        <f t="shared" si="18"/>
        <v>0.96023000000000003</v>
      </c>
      <c r="H598" s="143">
        <v>1.75</v>
      </c>
      <c r="I598" s="144">
        <f t="shared" si="19"/>
        <v>1.6803999999999999</v>
      </c>
      <c r="J598" s="145" t="s">
        <v>1268</v>
      </c>
      <c r="K598" s="142" t="s">
        <v>1270</v>
      </c>
      <c r="BUR598" s="124"/>
      <c r="BUS598" s="124"/>
      <c r="BUT598" s="124"/>
      <c r="BUU598" s="124"/>
      <c r="BUV598" s="124"/>
      <c r="BUW598" s="124"/>
      <c r="BUX598" s="124"/>
      <c r="BUY598" s="124"/>
      <c r="BUZ598" s="124"/>
      <c r="BVA598" s="124"/>
      <c r="BVB598" s="124"/>
      <c r="BVC598" s="124"/>
      <c r="BVD598" s="124"/>
      <c r="BVE598" s="124"/>
      <c r="BVF598" s="124"/>
    </row>
    <row r="599" spans="1:11 1916:1930" s="123" customFormat="1" x14ac:dyDescent="0.2">
      <c r="A599" s="146" t="s">
        <v>833</v>
      </c>
      <c r="B599" s="146" t="s">
        <v>1552</v>
      </c>
      <c r="C599" s="147">
        <v>4.45</v>
      </c>
      <c r="D599" s="148">
        <v>1.1364399999999999</v>
      </c>
      <c r="E599" s="148">
        <v>1.1364399999999999</v>
      </c>
      <c r="F599" s="147">
        <v>1</v>
      </c>
      <c r="G599" s="148">
        <f t="shared" si="18"/>
        <v>1.1364399999999999</v>
      </c>
      <c r="H599" s="147">
        <v>1.75</v>
      </c>
      <c r="I599" s="148">
        <f t="shared" si="19"/>
        <v>1.9887699999999999</v>
      </c>
      <c r="J599" s="149" t="s">
        <v>1268</v>
      </c>
      <c r="K599" s="146" t="s">
        <v>1270</v>
      </c>
      <c r="BUR599" s="124"/>
      <c r="BUS599" s="124"/>
      <c r="BUT599" s="124"/>
      <c r="BUU599" s="124"/>
      <c r="BUV599" s="124"/>
      <c r="BUW599" s="124"/>
      <c r="BUX599" s="124"/>
      <c r="BUY599" s="124"/>
      <c r="BUZ599" s="124"/>
      <c r="BVA599" s="124"/>
      <c r="BVB599" s="124"/>
      <c r="BVC599" s="124"/>
      <c r="BVD599" s="124"/>
      <c r="BVE599" s="124"/>
      <c r="BVF599" s="124"/>
    </row>
    <row r="600" spans="1:11 1916:1930" s="123" customFormat="1" x14ac:dyDescent="0.2">
      <c r="A600" s="146" t="s">
        <v>834</v>
      </c>
      <c r="B600" s="146" t="s">
        <v>1552</v>
      </c>
      <c r="C600" s="147">
        <v>7.05</v>
      </c>
      <c r="D600" s="148">
        <v>1.5683</v>
      </c>
      <c r="E600" s="148">
        <v>1.5683</v>
      </c>
      <c r="F600" s="147">
        <v>1</v>
      </c>
      <c r="G600" s="148">
        <f t="shared" si="18"/>
        <v>1.5683</v>
      </c>
      <c r="H600" s="147">
        <v>1.75</v>
      </c>
      <c r="I600" s="148">
        <f t="shared" si="19"/>
        <v>2.7445300000000001</v>
      </c>
      <c r="J600" s="149" t="s">
        <v>1268</v>
      </c>
      <c r="K600" s="146" t="s">
        <v>1270</v>
      </c>
      <c r="BUR600" s="124"/>
      <c r="BUS600" s="124"/>
      <c r="BUT600" s="124"/>
      <c r="BUU600" s="124"/>
      <c r="BUV600" s="124"/>
      <c r="BUW600" s="124"/>
      <c r="BUX600" s="124"/>
      <c r="BUY600" s="124"/>
      <c r="BUZ600" s="124"/>
      <c r="BVA600" s="124"/>
      <c r="BVB600" s="124"/>
      <c r="BVC600" s="124"/>
      <c r="BVD600" s="124"/>
      <c r="BVE600" s="124"/>
      <c r="BVF600" s="124"/>
    </row>
    <row r="601" spans="1:11 1916:1930" s="123" customFormat="1" x14ac:dyDescent="0.2">
      <c r="A601" s="150" t="s">
        <v>835</v>
      </c>
      <c r="B601" s="150" t="s">
        <v>1552</v>
      </c>
      <c r="C601" s="151">
        <v>12.99</v>
      </c>
      <c r="D601" s="152">
        <v>3.1635300000000002</v>
      </c>
      <c r="E601" s="152">
        <v>3.1635300000000002</v>
      </c>
      <c r="F601" s="151">
        <v>1</v>
      </c>
      <c r="G601" s="152">
        <f t="shared" si="18"/>
        <v>3.1635300000000002</v>
      </c>
      <c r="H601" s="151">
        <v>1.75</v>
      </c>
      <c r="I601" s="152">
        <f t="shared" si="19"/>
        <v>5.5361799999999999</v>
      </c>
      <c r="J601" s="153" t="s">
        <v>1268</v>
      </c>
      <c r="K601" s="150" t="s">
        <v>1270</v>
      </c>
      <c r="BUR601" s="124"/>
      <c r="BUS601" s="124"/>
      <c r="BUT601" s="124"/>
      <c r="BUU601" s="124"/>
      <c r="BUV601" s="124"/>
      <c r="BUW601" s="124"/>
      <c r="BUX601" s="124"/>
      <c r="BUY601" s="124"/>
      <c r="BUZ601" s="124"/>
      <c r="BVA601" s="124"/>
      <c r="BVB601" s="124"/>
      <c r="BVC601" s="124"/>
      <c r="BVD601" s="124"/>
      <c r="BVE601" s="124"/>
      <c r="BVF601" s="124"/>
    </row>
    <row r="602" spans="1:11 1916:1930" s="123" customFormat="1" x14ac:dyDescent="0.2">
      <c r="A602" s="142" t="s">
        <v>836</v>
      </c>
      <c r="B602" s="142" t="s">
        <v>1553</v>
      </c>
      <c r="C602" s="143">
        <v>1.77</v>
      </c>
      <c r="D602" s="144">
        <v>0.84365000000000001</v>
      </c>
      <c r="E602" s="144">
        <v>0.84365000000000001</v>
      </c>
      <c r="F602" s="143">
        <v>1</v>
      </c>
      <c r="G602" s="144">
        <f t="shared" si="18"/>
        <v>0.84365000000000001</v>
      </c>
      <c r="H602" s="143">
        <v>1.75</v>
      </c>
      <c r="I602" s="144">
        <f t="shared" si="19"/>
        <v>1.4763900000000001</v>
      </c>
      <c r="J602" s="145" t="s">
        <v>1268</v>
      </c>
      <c r="K602" s="142" t="s">
        <v>1270</v>
      </c>
      <c r="BUR602" s="124"/>
      <c r="BUS602" s="124"/>
      <c r="BUT602" s="124"/>
      <c r="BUU602" s="124"/>
      <c r="BUV602" s="124"/>
      <c r="BUW602" s="124"/>
      <c r="BUX602" s="124"/>
      <c r="BUY602" s="124"/>
      <c r="BUZ602" s="124"/>
      <c r="BVA602" s="124"/>
      <c r="BVB602" s="124"/>
      <c r="BVC602" s="124"/>
      <c r="BVD602" s="124"/>
      <c r="BVE602" s="124"/>
      <c r="BVF602" s="124"/>
    </row>
    <row r="603" spans="1:11 1916:1930" s="123" customFormat="1" x14ac:dyDescent="0.2">
      <c r="A603" s="146" t="s">
        <v>837</v>
      </c>
      <c r="B603" s="146" t="s">
        <v>1553</v>
      </c>
      <c r="C603" s="147">
        <v>2.29</v>
      </c>
      <c r="D603" s="148">
        <v>1.5710599999999999</v>
      </c>
      <c r="E603" s="148">
        <v>1.5710599999999999</v>
      </c>
      <c r="F603" s="147">
        <v>1</v>
      </c>
      <c r="G603" s="148">
        <f t="shared" si="18"/>
        <v>1.5710599999999999</v>
      </c>
      <c r="H603" s="147">
        <v>1.75</v>
      </c>
      <c r="I603" s="148">
        <f t="shared" si="19"/>
        <v>2.7493599999999998</v>
      </c>
      <c r="J603" s="149" t="s">
        <v>1268</v>
      </c>
      <c r="K603" s="146" t="s">
        <v>1270</v>
      </c>
      <c r="BUR603" s="124"/>
      <c r="BUS603" s="124"/>
      <c r="BUT603" s="124"/>
      <c r="BUU603" s="124"/>
      <c r="BUV603" s="124"/>
      <c r="BUW603" s="124"/>
      <c r="BUX603" s="124"/>
      <c r="BUY603" s="124"/>
      <c r="BUZ603" s="124"/>
      <c r="BVA603" s="124"/>
      <c r="BVB603" s="124"/>
      <c r="BVC603" s="124"/>
      <c r="BVD603" s="124"/>
      <c r="BVE603" s="124"/>
      <c r="BVF603" s="124"/>
    </row>
    <row r="604" spans="1:11 1916:1930" s="123" customFormat="1" x14ac:dyDescent="0.2">
      <c r="A604" s="146" t="s">
        <v>838</v>
      </c>
      <c r="B604" s="146" t="s">
        <v>1553</v>
      </c>
      <c r="C604" s="147">
        <v>5.34</v>
      </c>
      <c r="D604" s="148">
        <v>2.2209400000000001</v>
      </c>
      <c r="E604" s="148">
        <v>2.2209400000000001</v>
      </c>
      <c r="F604" s="147">
        <v>1</v>
      </c>
      <c r="G604" s="148">
        <f t="shared" si="18"/>
        <v>2.2209400000000001</v>
      </c>
      <c r="H604" s="147">
        <v>1.75</v>
      </c>
      <c r="I604" s="148">
        <f t="shared" si="19"/>
        <v>3.8866499999999999</v>
      </c>
      <c r="J604" s="149" t="s">
        <v>1268</v>
      </c>
      <c r="K604" s="146" t="s">
        <v>1270</v>
      </c>
      <c r="BUR604" s="124"/>
      <c r="BUS604" s="124"/>
      <c r="BUT604" s="124"/>
      <c r="BUU604" s="124"/>
      <c r="BUV604" s="124"/>
      <c r="BUW604" s="124"/>
      <c r="BUX604" s="124"/>
      <c r="BUY604" s="124"/>
      <c r="BUZ604" s="124"/>
      <c r="BVA604" s="124"/>
      <c r="BVB604" s="124"/>
      <c r="BVC604" s="124"/>
      <c r="BVD604" s="124"/>
      <c r="BVE604" s="124"/>
      <c r="BVF604" s="124"/>
    </row>
    <row r="605" spans="1:11 1916:1930" s="123" customFormat="1" x14ac:dyDescent="0.2">
      <c r="A605" s="150" t="s">
        <v>839</v>
      </c>
      <c r="B605" s="150" t="s">
        <v>1553</v>
      </c>
      <c r="C605" s="151">
        <v>8.74</v>
      </c>
      <c r="D605" s="152">
        <v>3.9799099999999998</v>
      </c>
      <c r="E605" s="152">
        <v>3.9799099999999998</v>
      </c>
      <c r="F605" s="151">
        <v>1</v>
      </c>
      <c r="G605" s="152">
        <f t="shared" si="18"/>
        <v>3.9799099999999998</v>
      </c>
      <c r="H605" s="151">
        <v>1.75</v>
      </c>
      <c r="I605" s="152">
        <f t="shared" si="19"/>
        <v>6.9648399999999997</v>
      </c>
      <c r="J605" s="153" t="s">
        <v>1268</v>
      </c>
      <c r="K605" s="150" t="s">
        <v>1270</v>
      </c>
      <c r="BUR605" s="124"/>
      <c r="BUS605" s="124"/>
      <c r="BUT605" s="124"/>
      <c r="BUU605" s="124"/>
      <c r="BUV605" s="124"/>
      <c r="BUW605" s="124"/>
      <c r="BUX605" s="124"/>
      <c r="BUY605" s="124"/>
      <c r="BUZ605" s="124"/>
      <c r="BVA605" s="124"/>
      <c r="BVB605" s="124"/>
      <c r="BVC605" s="124"/>
      <c r="BVD605" s="124"/>
      <c r="BVE605" s="124"/>
      <c r="BVF605" s="124"/>
    </row>
    <row r="606" spans="1:11 1916:1930" s="123" customFormat="1" x14ac:dyDescent="0.2">
      <c r="A606" s="142" t="s">
        <v>840</v>
      </c>
      <c r="B606" s="142" t="s">
        <v>1554</v>
      </c>
      <c r="C606" s="143">
        <v>2.5</v>
      </c>
      <c r="D606" s="144">
        <v>0.72624999999999995</v>
      </c>
      <c r="E606" s="144">
        <v>0.72624999999999995</v>
      </c>
      <c r="F606" s="143">
        <v>1</v>
      </c>
      <c r="G606" s="144">
        <f t="shared" si="18"/>
        <v>0.72624999999999995</v>
      </c>
      <c r="H606" s="143">
        <v>1.75</v>
      </c>
      <c r="I606" s="144">
        <f t="shared" si="19"/>
        <v>1.27094</v>
      </c>
      <c r="J606" s="145" t="s">
        <v>1268</v>
      </c>
      <c r="K606" s="142" t="s">
        <v>1270</v>
      </c>
      <c r="BUR606" s="124"/>
      <c r="BUS606" s="124"/>
      <c r="BUT606" s="124"/>
      <c r="BUU606" s="124"/>
      <c r="BUV606" s="124"/>
      <c r="BUW606" s="124"/>
      <c r="BUX606" s="124"/>
      <c r="BUY606" s="124"/>
      <c r="BUZ606" s="124"/>
      <c r="BVA606" s="124"/>
      <c r="BVB606" s="124"/>
      <c r="BVC606" s="124"/>
      <c r="BVD606" s="124"/>
      <c r="BVE606" s="124"/>
      <c r="BVF606" s="124"/>
    </row>
    <row r="607" spans="1:11 1916:1930" s="123" customFormat="1" x14ac:dyDescent="0.2">
      <c r="A607" s="146" t="s">
        <v>841</v>
      </c>
      <c r="B607" s="146" t="s">
        <v>1554</v>
      </c>
      <c r="C607" s="147">
        <v>3.97</v>
      </c>
      <c r="D607" s="148">
        <v>1.0255700000000001</v>
      </c>
      <c r="E607" s="148">
        <v>1.0255700000000001</v>
      </c>
      <c r="F607" s="147">
        <v>1</v>
      </c>
      <c r="G607" s="148">
        <f t="shared" si="18"/>
        <v>1.0255700000000001</v>
      </c>
      <c r="H607" s="147">
        <v>1.75</v>
      </c>
      <c r="I607" s="148">
        <f t="shared" si="19"/>
        <v>1.7947500000000001</v>
      </c>
      <c r="J607" s="149" t="s">
        <v>1268</v>
      </c>
      <c r="K607" s="146" t="s">
        <v>1270</v>
      </c>
      <c r="BUR607" s="124"/>
      <c r="BUS607" s="124"/>
      <c r="BUT607" s="124"/>
      <c r="BUU607" s="124"/>
      <c r="BUV607" s="124"/>
      <c r="BUW607" s="124"/>
      <c r="BUX607" s="124"/>
      <c r="BUY607" s="124"/>
      <c r="BUZ607" s="124"/>
      <c r="BVA607" s="124"/>
      <c r="BVB607" s="124"/>
      <c r="BVC607" s="124"/>
      <c r="BVD607" s="124"/>
      <c r="BVE607" s="124"/>
      <c r="BVF607" s="124"/>
    </row>
    <row r="608" spans="1:11 1916:1930" s="123" customFormat="1" x14ac:dyDescent="0.2">
      <c r="A608" s="146" t="s">
        <v>842</v>
      </c>
      <c r="B608" s="146" t="s">
        <v>1554</v>
      </c>
      <c r="C608" s="147">
        <v>6.5</v>
      </c>
      <c r="D608" s="148">
        <v>1.6376299999999999</v>
      </c>
      <c r="E608" s="148">
        <v>1.6376299999999999</v>
      </c>
      <c r="F608" s="147">
        <v>1</v>
      </c>
      <c r="G608" s="148">
        <f t="shared" si="18"/>
        <v>1.6376299999999999</v>
      </c>
      <c r="H608" s="147">
        <v>1.75</v>
      </c>
      <c r="I608" s="148">
        <f t="shared" si="19"/>
        <v>2.86585</v>
      </c>
      <c r="J608" s="149" t="s">
        <v>1268</v>
      </c>
      <c r="K608" s="146" t="s">
        <v>1270</v>
      </c>
      <c r="BUR608" s="124"/>
      <c r="BUS608" s="124"/>
      <c r="BUT608" s="124"/>
      <c r="BUU608" s="124"/>
      <c r="BUV608" s="124"/>
      <c r="BUW608" s="124"/>
      <c r="BUX608" s="124"/>
      <c r="BUY608" s="124"/>
      <c r="BUZ608" s="124"/>
      <c r="BVA608" s="124"/>
      <c r="BVB608" s="124"/>
      <c r="BVC608" s="124"/>
      <c r="BVD608" s="124"/>
      <c r="BVE608" s="124"/>
      <c r="BVF608" s="124"/>
    </row>
    <row r="609" spans="1:11 1916:1930" s="123" customFormat="1" x14ac:dyDescent="0.2">
      <c r="A609" s="150" t="s">
        <v>843</v>
      </c>
      <c r="B609" s="150" t="s">
        <v>1554</v>
      </c>
      <c r="C609" s="151">
        <v>22</v>
      </c>
      <c r="D609" s="152">
        <v>3.18614</v>
      </c>
      <c r="E609" s="152">
        <v>3.18614</v>
      </c>
      <c r="F609" s="151">
        <v>1</v>
      </c>
      <c r="G609" s="152">
        <f t="shared" si="18"/>
        <v>3.18614</v>
      </c>
      <c r="H609" s="151">
        <v>1.75</v>
      </c>
      <c r="I609" s="152">
        <f t="shared" si="19"/>
        <v>5.5757500000000002</v>
      </c>
      <c r="J609" s="153" t="s">
        <v>1268</v>
      </c>
      <c r="K609" s="150" t="s">
        <v>1270</v>
      </c>
      <c r="BUR609" s="124"/>
      <c r="BUS609" s="124"/>
      <c r="BUT609" s="124"/>
      <c r="BUU609" s="124"/>
      <c r="BUV609" s="124"/>
      <c r="BUW609" s="124"/>
      <c r="BUX609" s="124"/>
      <c r="BUY609" s="124"/>
      <c r="BUZ609" s="124"/>
      <c r="BVA609" s="124"/>
      <c r="BVB609" s="124"/>
      <c r="BVC609" s="124"/>
      <c r="BVD609" s="124"/>
      <c r="BVE609" s="124"/>
      <c r="BVF609" s="124"/>
    </row>
    <row r="610" spans="1:11 1916:1930" s="123" customFormat="1" x14ac:dyDescent="0.2">
      <c r="A610" s="142" t="s">
        <v>844</v>
      </c>
      <c r="B610" s="142" t="s">
        <v>1555</v>
      </c>
      <c r="C610" s="143">
        <v>2.94</v>
      </c>
      <c r="D610" s="144">
        <v>0.84955000000000003</v>
      </c>
      <c r="E610" s="144">
        <v>0.84955000000000003</v>
      </c>
      <c r="F610" s="143">
        <v>1</v>
      </c>
      <c r="G610" s="144">
        <f t="shared" si="18"/>
        <v>0.84955000000000003</v>
      </c>
      <c r="H610" s="143">
        <v>1.75</v>
      </c>
      <c r="I610" s="144">
        <f t="shared" si="19"/>
        <v>1.48671</v>
      </c>
      <c r="J610" s="145" t="s">
        <v>1268</v>
      </c>
      <c r="K610" s="142" t="s">
        <v>1270</v>
      </c>
      <c r="BUR610" s="124"/>
      <c r="BUS610" s="124"/>
      <c r="BUT610" s="124"/>
      <c r="BUU610" s="124"/>
      <c r="BUV610" s="124"/>
      <c r="BUW610" s="124"/>
      <c r="BUX610" s="124"/>
      <c r="BUY610" s="124"/>
      <c r="BUZ610" s="124"/>
      <c r="BVA610" s="124"/>
      <c r="BVB610" s="124"/>
      <c r="BVC610" s="124"/>
      <c r="BVD610" s="124"/>
      <c r="BVE610" s="124"/>
      <c r="BVF610" s="124"/>
    </row>
    <row r="611" spans="1:11 1916:1930" s="123" customFormat="1" x14ac:dyDescent="0.2">
      <c r="A611" s="146" t="s">
        <v>845</v>
      </c>
      <c r="B611" s="146" t="s">
        <v>1555</v>
      </c>
      <c r="C611" s="147">
        <v>4.74</v>
      </c>
      <c r="D611" s="148">
        <v>1.1679900000000001</v>
      </c>
      <c r="E611" s="148">
        <v>1.1679900000000001</v>
      </c>
      <c r="F611" s="147">
        <v>1</v>
      </c>
      <c r="G611" s="148">
        <f t="shared" si="18"/>
        <v>1.1679900000000001</v>
      </c>
      <c r="H611" s="147">
        <v>1.75</v>
      </c>
      <c r="I611" s="148">
        <f t="shared" si="19"/>
        <v>2.0439799999999999</v>
      </c>
      <c r="J611" s="149" t="s">
        <v>1268</v>
      </c>
      <c r="K611" s="146" t="s">
        <v>1270</v>
      </c>
      <c r="BUR611" s="124"/>
      <c r="BUS611" s="124"/>
      <c r="BUT611" s="124"/>
      <c r="BUU611" s="124"/>
      <c r="BUV611" s="124"/>
      <c r="BUW611" s="124"/>
      <c r="BUX611" s="124"/>
      <c r="BUY611" s="124"/>
      <c r="BUZ611" s="124"/>
      <c r="BVA611" s="124"/>
      <c r="BVB611" s="124"/>
      <c r="BVC611" s="124"/>
      <c r="BVD611" s="124"/>
      <c r="BVE611" s="124"/>
      <c r="BVF611" s="124"/>
    </row>
    <row r="612" spans="1:11 1916:1930" s="123" customFormat="1" x14ac:dyDescent="0.2">
      <c r="A612" s="146" t="s">
        <v>846</v>
      </c>
      <c r="B612" s="146" t="s">
        <v>1555</v>
      </c>
      <c r="C612" s="147">
        <v>8.7100000000000009</v>
      </c>
      <c r="D612" s="148">
        <v>1.9099299999999999</v>
      </c>
      <c r="E612" s="148">
        <v>1.9099299999999999</v>
      </c>
      <c r="F612" s="147">
        <v>1</v>
      </c>
      <c r="G612" s="148">
        <f t="shared" si="18"/>
        <v>1.9099299999999999</v>
      </c>
      <c r="H612" s="147">
        <v>1.75</v>
      </c>
      <c r="I612" s="148">
        <f t="shared" si="19"/>
        <v>3.3423799999999999</v>
      </c>
      <c r="J612" s="149" t="s">
        <v>1268</v>
      </c>
      <c r="K612" s="146" t="s">
        <v>1270</v>
      </c>
      <c r="BUR612" s="124"/>
      <c r="BUS612" s="124"/>
      <c r="BUT612" s="124"/>
      <c r="BUU612" s="124"/>
      <c r="BUV612" s="124"/>
      <c r="BUW612" s="124"/>
      <c r="BUX612" s="124"/>
      <c r="BUY612" s="124"/>
      <c r="BUZ612" s="124"/>
      <c r="BVA612" s="124"/>
      <c r="BVB612" s="124"/>
      <c r="BVC612" s="124"/>
      <c r="BVD612" s="124"/>
      <c r="BVE612" s="124"/>
      <c r="BVF612" s="124"/>
    </row>
    <row r="613" spans="1:11 1916:1930" s="123" customFormat="1" x14ac:dyDescent="0.2">
      <c r="A613" s="150" t="s">
        <v>847</v>
      </c>
      <c r="B613" s="150" t="s">
        <v>1555</v>
      </c>
      <c r="C613" s="151">
        <v>17.7</v>
      </c>
      <c r="D613" s="152">
        <v>4.2716500000000002</v>
      </c>
      <c r="E613" s="152">
        <v>4.2716500000000002</v>
      </c>
      <c r="F613" s="151">
        <v>1</v>
      </c>
      <c r="G613" s="152">
        <f t="shared" si="18"/>
        <v>4.2716500000000002</v>
      </c>
      <c r="H613" s="151">
        <v>1.75</v>
      </c>
      <c r="I613" s="152">
        <f t="shared" si="19"/>
        <v>7.47539</v>
      </c>
      <c r="J613" s="153" t="s">
        <v>1268</v>
      </c>
      <c r="K613" s="150" t="s">
        <v>1270</v>
      </c>
      <c r="BUR613" s="124"/>
      <c r="BUS613" s="124"/>
      <c r="BUT613" s="124"/>
      <c r="BUU613" s="124"/>
      <c r="BUV613" s="124"/>
      <c r="BUW613" s="124"/>
      <c r="BUX613" s="124"/>
      <c r="BUY613" s="124"/>
      <c r="BUZ613" s="124"/>
      <c r="BVA613" s="124"/>
      <c r="BVB613" s="124"/>
      <c r="BVC613" s="124"/>
      <c r="BVD613" s="124"/>
      <c r="BVE613" s="124"/>
      <c r="BVF613" s="124"/>
    </row>
    <row r="614" spans="1:11 1916:1930" s="123" customFormat="1" x14ac:dyDescent="0.2">
      <c r="A614" s="142" t="s">
        <v>848</v>
      </c>
      <c r="B614" s="142" t="s">
        <v>1556</v>
      </c>
      <c r="C614" s="143">
        <v>2.15</v>
      </c>
      <c r="D614" s="144">
        <v>0.92967</v>
      </c>
      <c r="E614" s="144">
        <v>0.92967</v>
      </c>
      <c r="F614" s="143">
        <v>1</v>
      </c>
      <c r="G614" s="144">
        <f t="shared" si="18"/>
        <v>0.92967</v>
      </c>
      <c r="H614" s="143">
        <v>1.75</v>
      </c>
      <c r="I614" s="144">
        <f t="shared" si="19"/>
        <v>1.6269199999999999</v>
      </c>
      <c r="J614" s="145" t="s">
        <v>1268</v>
      </c>
      <c r="K614" s="142" t="s">
        <v>1270</v>
      </c>
      <c r="BUR614" s="124"/>
      <c r="BUS614" s="124"/>
      <c r="BUT614" s="124"/>
      <c r="BUU614" s="124"/>
      <c r="BUV614" s="124"/>
      <c r="BUW614" s="124"/>
      <c r="BUX614" s="124"/>
      <c r="BUY614" s="124"/>
      <c r="BUZ614" s="124"/>
      <c r="BVA614" s="124"/>
      <c r="BVB614" s="124"/>
      <c r="BVC614" s="124"/>
      <c r="BVD614" s="124"/>
      <c r="BVE614" s="124"/>
      <c r="BVF614" s="124"/>
    </row>
    <row r="615" spans="1:11 1916:1930" s="123" customFormat="1" x14ac:dyDescent="0.2">
      <c r="A615" s="146" t="s">
        <v>849</v>
      </c>
      <c r="B615" s="146" t="s">
        <v>1556</v>
      </c>
      <c r="C615" s="147">
        <v>3.58</v>
      </c>
      <c r="D615" s="148">
        <v>1.45198</v>
      </c>
      <c r="E615" s="148">
        <v>1.45198</v>
      </c>
      <c r="F615" s="147">
        <v>1</v>
      </c>
      <c r="G615" s="148">
        <f t="shared" si="18"/>
        <v>1.45198</v>
      </c>
      <c r="H615" s="147">
        <v>1.75</v>
      </c>
      <c r="I615" s="148">
        <f t="shared" si="19"/>
        <v>2.5409700000000002</v>
      </c>
      <c r="J615" s="149" t="s">
        <v>1268</v>
      </c>
      <c r="K615" s="146" t="s">
        <v>1270</v>
      </c>
      <c r="BUR615" s="124"/>
      <c r="BUS615" s="124"/>
      <c r="BUT615" s="124"/>
      <c r="BUU615" s="124"/>
      <c r="BUV615" s="124"/>
      <c r="BUW615" s="124"/>
      <c r="BUX615" s="124"/>
      <c r="BUY615" s="124"/>
      <c r="BUZ615" s="124"/>
      <c r="BVA615" s="124"/>
      <c r="BVB615" s="124"/>
      <c r="BVC615" s="124"/>
      <c r="BVD615" s="124"/>
      <c r="BVE615" s="124"/>
      <c r="BVF615" s="124"/>
    </row>
    <row r="616" spans="1:11 1916:1930" s="123" customFormat="1" x14ac:dyDescent="0.2">
      <c r="A616" s="146" t="s">
        <v>850</v>
      </c>
      <c r="B616" s="146" t="s">
        <v>1556</v>
      </c>
      <c r="C616" s="147">
        <v>7.36</v>
      </c>
      <c r="D616" s="148">
        <v>2.0390100000000002</v>
      </c>
      <c r="E616" s="148">
        <v>2.0390100000000002</v>
      </c>
      <c r="F616" s="147">
        <v>1</v>
      </c>
      <c r="G616" s="148">
        <f t="shared" si="18"/>
        <v>2.0390100000000002</v>
      </c>
      <c r="H616" s="147">
        <v>1.75</v>
      </c>
      <c r="I616" s="148">
        <f t="shared" si="19"/>
        <v>3.5682700000000001</v>
      </c>
      <c r="J616" s="149" t="s">
        <v>1268</v>
      </c>
      <c r="K616" s="146" t="s">
        <v>1270</v>
      </c>
      <c r="BUR616" s="124"/>
      <c r="BUS616" s="124"/>
      <c r="BUT616" s="124"/>
      <c r="BUU616" s="124"/>
      <c r="BUV616" s="124"/>
      <c r="BUW616" s="124"/>
      <c r="BUX616" s="124"/>
      <c r="BUY616" s="124"/>
      <c r="BUZ616" s="124"/>
      <c r="BVA616" s="124"/>
      <c r="BVB616" s="124"/>
      <c r="BVC616" s="124"/>
      <c r="BVD616" s="124"/>
      <c r="BVE616" s="124"/>
      <c r="BVF616" s="124"/>
    </row>
    <row r="617" spans="1:11 1916:1930" s="123" customFormat="1" x14ac:dyDescent="0.2">
      <c r="A617" s="150" t="s">
        <v>851</v>
      </c>
      <c r="B617" s="150" t="s">
        <v>1556</v>
      </c>
      <c r="C617" s="151">
        <v>17.079999999999998</v>
      </c>
      <c r="D617" s="152">
        <v>3.6064699999999998</v>
      </c>
      <c r="E617" s="152">
        <v>3.6064699999999998</v>
      </c>
      <c r="F617" s="151">
        <v>1</v>
      </c>
      <c r="G617" s="152">
        <f t="shared" si="18"/>
        <v>3.6064699999999998</v>
      </c>
      <c r="H617" s="151">
        <v>1.75</v>
      </c>
      <c r="I617" s="152">
        <f t="shared" si="19"/>
        <v>6.3113200000000003</v>
      </c>
      <c r="J617" s="153" t="s">
        <v>1268</v>
      </c>
      <c r="K617" s="150" t="s">
        <v>1270</v>
      </c>
      <c r="BUR617" s="124"/>
      <c r="BUS617" s="124"/>
      <c r="BUT617" s="124"/>
      <c r="BUU617" s="124"/>
      <c r="BUV617" s="124"/>
      <c r="BUW617" s="124"/>
      <c r="BUX617" s="124"/>
      <c r="BUY617" s="124"/>
      <c r="BUZ617" s="124"/>
      <c r="BVA617" s="124"/>
      <c r="BVB617" s="124"/>
      <c r="BVC617" s="124"/>
      <c r="BVD617" s="124"/>
      <c r="BVE617" s="124"/>
      <c r="BVF617" s="124"/>
    </row>
    <row r="618" spans="1:11 1916:1930" s="123" customFormat="1" x14ac:dyDescent="0.2">
      <c r="A618" s="142" t="s">
        <v>852</v>
      </c>
      <c r="B618" s="142" t="s">
        <v>1557</v>
      </c>
      <c r="C618" s="143">
        <v>1.5</v>
      </c>
      <c r="D618" s="144">
        <v>1.65703</v>
      </c>
      <c r="E618" s="144">
        <v>1.65703</v>
      </c>
      <c r="F618" s="143">
        <v>1</v>
      </c>
      <c r="G618" s="144">
        <f t="shared" si="18"/>
        <v>1.65703</v>
      </c>
      <c r="H618" s="143">
        <v>1.75</v>
      </c>
      <c r="I618" s="144">
        <f t="shared" si="19"/>
        <v>2.8997999999999999</v>
      </c>
      <c r="J618" s="145" t="s">
        <v>1268</v>
      </c>
      <c r="K618" s="142" t="s">
        <v>1270</v>
      </c>
      <c r="BUR618" s="124"/>
      <c r="BUS618" s="124"/>
      <c r="BUT618" s="124"/>
      <c r="BUU618" s="124"/>
      <c r="BUV618" s="124"/>
      <c r="BUW618" s="124"/>
      <c r="BUX618" s="124"/>
      <c r="BUY618" s="124"/>
      <c r="BUZ618" s="124"/>
      <c r="BVA618" s="124"/>
      <c r="BVB618" s="124"/>
      <c r="BVC618" s="124"/>
      <c r="BVD618" s="124"/>
      <c r="BVE618" s="124"/>
      <c r="BVF618" s="124"/>
    </row>
    <row r="619" spans="1:11 1916:1930" s="123" customFormat="1" x14ac:dyDescent="0.2">
      <c r="A619" s="146" t="s">
        <v>853</v>
      </c>
      <c r="B619" s="146" t="s">
        <v>1557</v>
      </c>
      <c r="C619" s="147">
        <v>2.56</v>
      </c>
      <c r="D619" s="148">
        <v>2.0750999999999999</v>
      </c>
      <c r="E619" s="148">
        <v>2.0750999999999999</v>
      </c>
      <c r="F619" s="147">
        <v>1</v>
      </c>
      <c r="G619" s="148">
        <f t="shared" si="18"/>
        <v>2.0750999999999999</v>
      </c>
      <c r="H619" s="147">
        <v>1.75</v>
      </c>
      <c r="I619" s="148">
        <f t="shared" si="19"/>
        <v>3.6314299999999999</v>
      </c>
      <c r="J619" s="149" t="s">
        <v>1268</v>
      </c>
      <c r="K619" s="146" t="s">
        <v>1270</v>
      </c>
      <c r="BUR619" s="124"/>
      <c r="BUS619" s="124"/>
      <c r="BUT619" s="124"/>
      <c r="BUU619" s="124"/>
      <c r="BUV619" s="124"/>
      <c r="BUW619" s="124"/>
      <c r="BUX619" s="124"/>
      <c r="BUY619" s="124"/>
      <c r="BUZ619" s="124"/>
      <c r="BVA619" s="124"/>
      <c r="BVB619" s="124"/>
      <c r="BVC619" s="124"/>
      <c r="BVD619" s="124"/>
      <c r="BVE619" s="124"/>
      <c r="BVF619" s="124"/>
    </row>
    <row r="620" spans="1:11 1916:1930" s="123" customFormat="1" x14ac:dyDescent="0.2">
      <c r="A620" s="146" t="s">
        <v>854</v>
      </c>
      <c r="B620" s="146" t="s">
        <v>1557</v>
      </c>
      <c r="C620" s="147">
        <v>6.69</v>
      </c>
      <c r="D620" s="148">
        <v>3.3257300000000001</v>
      </c>
      <c r="E620" s="148">
        <v>3.3257300000000001</v>
      </c>
      <c r="F620" s="147">
        <v>1</v>
      </c>
      <c r="G620" s="148">
        <f t="shared" si="18"/>
        <v>3.3257300000000001</v>
      </c>
      <c r="H620" s="147">
        <v>1.75</v>
      </c>
      <c r="I620" s="148">
        <f t="shared" si="19"/>
        <v>5.82003</v>
      </c>
      <c r="J620" s="149" t="s">
        <v>1268</v>
      </c>
      <c r="K620" s="146" t="s">
        <v>1270</v>
      </c>
      <c r="BUR620" s="124"/>
      <c r="BUS620" s="124"/>
      <c r="BUT620" s="124"/>
      <c r="BUU620" s="124"/>
      <c r="BUV620" s="124"/>
      <c r="BUW620" s="124"/>
      <c r="BUX620" s="124"/>
      <c r="BUY620" s="124"/>
      <c r="BUZ620" s="124"/>
      <c r="BVA620" s="124"/>
      <c r="BVB620" s="124"/>
      <c r="BVC620" s="124"/>
      <c r="BVD620" s="124"/>
      <c r="BVE620" s="124"/>
      <c r="BVF620" s="124"/>
    </row>
    <row r="621" spans="1:11 1916:1930" s="123" customFormat="1" x14ac:dyDescent="0.2">
      <c r="A621" s="150" t="s">
        <v>855</v>
      </c>
      <c r="B621" s="150" t="s">
        <v>1557</v>
      </c>
      <c r="C621" s="151">
        <v>12.84</v>
      </c>
      <c r="D621" s="152">
        <v>6.1758699999999997</v>
      </c>
      <c r="E621" s="152">
        <v>6.1758699999999997</v>
      </c>
      <c r="F621" s="151">
        <v>1</v>
      </c>
      <c r="G621" s="152">
        <f t="shared" si="18"/>
        <v>6.1758699999999997</v>
      </c>
      <c r="H621" s="151">
        <v>1.75</v>
      </c>
      <c r="I621" s="152">
        <f t="shared" si="19"/>
        <v>10.80777</v>
      </c>
      <c r="J621" s="153" t="s">
        <v>1268</v>
      </c>
      <c r="K621" s="150" t="s">
        <v>1270</v>
      </c>
      <c r="BUR621" s="124"/>
      <c r="BUS621" s="124"/>
      <c r="BUT621" s="124"/>
      <c r="BUU621" s="124"/>
      <c r="BUV621" s="124"/>
      <c r="BUW621" s="124"/>
      <c r="BUX621" s="124"/>
      <c r="BUY621" s="124"/>
      <c r="BUZ621" s="124"/>
      <c r="BVA621" s="124"/>
      <c r="BVB621" s="124"/>
      <c r="BVC621" s="124"/>
      <c r="BVD621" s="124"/>
      <c r="BVE621" s="124"/>
      <c r="BVF621" s="124"/>
    </row>
    <row r="622" spans="1:11 1916:1930" s="123" customFormat="1" x14ac:dyDescent="0.2">
      <c r="A622" s="142" t="s">
        <v>1558</v>
      </c>
      <c r="B622" s="142" t="s">
        <v>1559</v>
      </c>
      <c r="C622" s="143">
        <v>1.31</v>
      </c>
      <c r="D622" s="144">
        <v>1.7135899999999999</v>
      </c>
      <c r="E622" s="144">
        <v>1.7135899999999999</v>
      </c>
      <c r="F622" s="143">
        <v>1</v>
      </c>
      <c r="G622" s="144">
        <f t="shared" si="18"/>
        <v>1.7135899999999999</v>
      </c>
      <c r="H622" s="143">
        <v>1.75</v>
      </c>
      <c r="I622" s="144">
        <f t="shared" si="19"/>
        <v>2.99878</v>
      </c>
      <c r="J622" s="145" t="s">
        <v>1268</v>
      </c>
      <c r="K622" s="142" t="s">
        <v>1270</v>
      </c>
      <c r="BUR622" s="124"/>
      <c r="BUS622" s="124"/>
      <c r="BUT622" s="124"/>
      <c r="BUU622" s="124"/>
      <c r="BUV622" s="124"/>
      <c r="BUW622" s="124"/>
      <c r="BUX622" s="124"/>
      <c r="BUY622" s="124"/>
      <c r="BUZ622" s="124"/>
      <c r="BVA622" s="124"/>
      <c r="BVB622" s="124"/>
      <c r="BVC622" s="124"/>
      <c r="BVD622" s="124"/>
      <c r="BVE622" s="124"/>
      <c r="BVF622" s="124"/>
    </row>
    <row r="623" spans="1:11 1916:1930" s="123" customFormat="1" x14ac:dyDescent="0.2">
      <c r="A623" s="146" t="s">
        <v>1560</v>
      </c>
      <c r="B623" s="146" t="s">
        <v>1559</v>
      </c>
      <c r="C623" s="147">
        <v>1.87</v>
      </c>
      <c r="D623" s="148">
        <v>1.8384799999999999</v>
      </c>
      <c r="E623" s="148">
        <v>1.8384799999999999</v>
      </c>
      <c r="F623" s="147">
        <v>1</v>
      </c>
      <c r="G623" s="148">
        <f t="shared" si="18"/>
        <v>1.8384799999999999</v>
      </c>
      <c r="H623" s="147">
        <v>1.75</v>
      </c>
      <c r="I623" s="148">
        <f t="shared" si="19"/>
        <v>3.2173400000000001</v>
      </c>
      <c r="J623" s="149" t="s">
        <v>1268</v>
      </c>
      <c r="K623" s="146" t="s">
        <v>1270</v>
      </c>
      <c r="BUR623" s="124"/>
      <c r="BUS623" s="124"/>
      <c r="BUT623" s="124"/>
      <c r="BUU623" s="124"/>
      <c r="BUV623" s="124"/>
      <c r="BUW623" s="124"/>
      <c r="BUX623" s="124"/>
      <c r="BUY623" s="124"/>
      <c r="BUZ623" s="124"/>
      <c r="BVA623" s="124"/>
      <c r="BVB623" s="124"/>
      <c r="BVC623" s="124"/>
      <c r="BVD623" s="124"/>
      <c r="BVE623" s="124"/>
      <c r="BVF623" s="124"/>
    </row>
    <row r="624" spans="1:11 1916:1930" s="123" customFormat="1" x14ac:dyDescent="0.2">
      <c r="A624" s="146" t="s">
        <v>1561</v>
      </c>
      <c r="B624" s="146" t="s">
        <v>1559</v>
      </c>
      <c r="C624" s="147">
        <v>4.24</v>
      </c>
      <c r="D624" s="148">
        <v>2.3828999999999998</v>
      </c>
      <c r="E624" s="148">
        <v>2.3828999999999998</v>
      </c>
      <c r="F624" s="147">
        <v>1</v>
      </c>
      <c r="G624" s="148">
        <f t="shared" si="18"/>
        <v>2.3828999999999998</v>
      </c>
      <c r="H624" s="147">
        <v>1.75</v>
      </c>
      <c r="I624" s="148">
        <f t="shared" si="19"/>
        <v>4.1700799999999996</v>
      </c>
      <c r="J624" s="149" t="s">
        <v>1268</v>
      </c>
      <c r="K624" s="146" t="s">
        <v>1270</v>
      </c>
      <c r="BUR624" s="124"/>
      <c r="BUS624" s="124"/>
      <c r="BUT624" s="124"/>
      <c r="BUU624" s="124"/>
      <c r="BUV624" s="124"/>
      <c r="BUW624" s="124"/>
      <c r="BUX624" s="124"/>
      <c r="BUY624" s="124"/>
      <c r="BUZ624" s="124"/>
      <c r="BVA624" s="124"/>
      <c r="BVB624" s="124"/>
      <c r="BVC624" s="124"/>
      <c r="BVD624" s="124"/>
      <c r="BVE624" s="124"/>
      <c r="BVF624" s="124"/>
    </row>
    <row r="625" spans="1:11 1916:1930" s="123" customFormat="1" x14ac:dyDescent="0.2">
      <c r="A625" s="150" t="s">
        <v>1562</v>
      </c>
      <c r="B625" s="150" t="s">
        <v>1559</v>
      </c>
      <c r="C625" s="151">
        <v>7</v>
      </c>
      <c r="D625" s="152">
        <v>3.82538</v>
      </c>
      <c r="E625" s="152">
        <v>3.82538</v>
      </c>
      <c r="F625" s="151">
        <v>1</v>
      </c>
      <c r="G625" s="152">
        <f t="shared" si="18"/>
        <v>3.82538</v>
      </c>
      <c r="H625" s="151">
        <v>1.75</v>
      </c>
      <c r="I625" s="152">
        <f t="shared" si="19"/>
        <v>6.69442</v>
      </c>
      <c r="J625" s="153" t="s">
        <v>1268</v>
      </c>
      <c r="K625" s="150" t="s">
        <v>1270</v>
      </c>
      <c r="BUR625" s="124"/>
      <c r="BUS625" s="124"/>
      <c r="BUT625" s="124"/>
      <c r="BUU625" s="124"/>
      <c r="BUV625" s="124"/>
      <c r="BUW625" s="124"/>
      <c r="BUX625" s="124"/>
      <c r="BUY625" s="124"/>
      <c r="BUZ625" s="124"/>
      <c r="BVA625" s="124"/>
      <c r="BVB625" s="124"/>
      <c r="BVC625" s="124"/>
      <c r="BVD625" s="124"/>
      <c r="BVE625" s="124"/>
      <c r="BVF625" s="124"/>
    </row>
    <row r="626" spans="1:11 1916:1930" s="123" customFormat="1" x14ac:dyDescent="0.2">
      <c r="A626" s="142" t="s">
        <v>856</v>
      </c>
      <c r="B626" s="142" t="s">
        <v>1355</v>
      </c>
      <c r="C626" s="143">
        <v>2.99</v>
      </c>
      <c r="D626" s="144">
        <v>0.44095000000000001</v>
      </c>
      <c r="E626" s="144">
        <v>0.44095000000000001</v>
      </c>
      <c r="F626" s="143">
        <v>1</v>
      </c>
      <c r="G626" s="144">
        <f t="shared" si="18"/>
        <v>0.44095000000000001</v>
      </c>
      <c r="H626" s="143">
        <v>1.75</v>
      </c>
      <c r="I626" s="144">
        <f t="shared" si="19"/>
        <v>0.77166000000000001</v>
      </c>
      <c r="J626" s="145" t="s">
        <v>1268</v>
      </c>
      <c r="K626" s="142" t="s">
        <v>1270</v>
      </c>
      <c r="BUR626" s="124"/>
      <c r="BUS626" s="124"/>
      <c r="BUT626" s="124"/>
      <c r="BUU626" s="124"/>
      <c r="BUV626" s="124"/>
      <c r="BUW626" s="124"/>
      <c r="BUX626" s="124"/>
      <c r="BUY626" s="124"/>
      <c r="BUZ626" s="124"/>
      <c r="BVA626" s="124"/>
      <c r="BVB626" s="124"/>
      <c r="BVC626" s="124"/>
      <c r="BVD626" s="124"/>
      <c r="BVE626" s="124"/>
      <c r="BVF626" s="124"/>
    </row>
    <row r="627" spans="1:11 1916:1930" s="123" customFormat="1" x14ac:dyDescent="0.2">
      <c r="A627" s="146" t="s">
        <v>857</v>
      </c>
      <c r="B627" s="146" t="s">
        <v>1355</v>
      </c>
      <c r="C627" s="147">
        <v>3.3</v>
      </c>
      <c r="D627" s="148">
        <v>0.54264000000000001</v>
      </c>
      <c r="E627" s="148">
        <v>0.54264000000000001</v>
      </c>
      <c r="F627" s="147">
        <v>1</v>
      </c>
      <c r="G627" s="148">
        <f t="shared" si="18"/>
        <v>0.54264000000000001</v>
      </c>
      <c r="H627" s="147">
        <v>1.75</v>
      </c>
      <c r="I627" s="148">
        <f t="shared" si="19"/>
        <v>0.94962000000000002</v>
      </c>
      <c r="J627" s="149" t="s">
        <v>1268</v>
      </c>
      <c r="K627" s="146" t="s">
        <v>1270</v>
      </c>
      <c r="BUR627" s="124"/>
      <c r="BUS627" s="124"/>
      <c r="BUT627" s="124"/>
      <c r="BUU627" s="124"/>
      <c r="BUV627" s="124"/>
      <c r="BUW627" s="124"/>
      <c r="BUX627" s="124"/>
      <c r="BUY627" s="124"/>
      <c r="BUZ627" s="124"/>
      <c r="BVA627" s="124"/>
      <c r="BVB627" s="124"/>
      <c r="BVC627" s="124"/>
      <c r="BVD627" s="124"/>
      <c r="BVE627" s="124"/>
      <c r="BVF627" s="124"/>
    </row>
    <row r="628" spans="1:11 1916:1930" s="123" customFormat="1" x14ac:dyDescent="0.2">
      <c r="A628" s="146" t="s">
        <v>858</v>
      </c>
      <c r="B628" s="146" t="s">
        <v>1355</v>
      </c>
      <c r="C628" s="147">
        <v>4.7300000000000004</v>
      </c>
      <c r="D628" s="148">
        <v>0.77905000000000002</v>
      </c>
      <c r="E628" s="148">
        <v>0.77905000000000002</v>
      </c>
      <c r="F628" s="147">
        <v>1</v>
      </c>
      <c r="G628" s="148">
        <f t="shared" si="18"/>
        <v>0.77905000000000002</v>
      </c>
      <c r="H628" s="147">
        <v>1.75</v>
      </c>
      <c r="I628" s="148">
        <f t="shared" si="19"/>
        <v>1.36334</v>
      </c>
      <c r="J628" s="149" t="s">
        <v>1268</v>
      </c>
      <c r="K628" s="146" t="s">
        <v>1270</v>
      </c>
      <c r="BUR628" s="124"/>
      <c r="BUS628" s="124"/>
      <c r="BUT628" s="124"/>
      <c r="BUU628" s="124"/>
      <c r="BUV628" s="124"/>
      <c r="BUW628" s="124"/>
      <c r="BUX628" s="124"/>
      <c r="BUY628" s="124"/>
      <c r="BUZ628" s="124"/>
      <c r="BVA628" s="124"/>
      <c r="BVB628" s="124"/>
      <c r="BVC628" s="124"/>
      <c r="BVD628" s="124"/>
      <c r="BVE628" s="124"/>
      <c r="BVF628" s="124"/>
    </row>
    <row r="629" spans="1:11 1916:1930" s="123" customFormat="1" x14ac:dyDescent="0.2">
      <c r="A629" s="150" t="s">
        <v>859</v>
      </c>
      <c r="B629" s="150" t="s">
        <v>1355</v>
      </c>
      <c r="C629" s="151">
        <v>7</v>
      </c>
      <c r="D629" s="152">
        <v>1.5965100000000001</v>
      </c>
      <c r="E629" s="152">
        <v>1.5965100000000001</v>
      </c>
      <c r="F629" s="151">
        <v>1</v>
      </c>
      <c r="G629" s="152">
        <f t="shared" si="18"/>
        <v>1.5965100000000001</v>
      </c>
      <c r="H629" s="151">
        <v>1.75</v>
      </c>
      <c r="I629" s="152">
        <f t="shared" si="19"/>
        <v>2.7938900000000002</v>
      </c>
      <c r="J629" s="153" t="s">
        <v>1268</v>
      </c>
      <c r="K629" s="150" t="s">
        <v>1270</v>
      </c>
      <c r="BUR629" s="124"/>
      <c r="BUS629" s="124"/>
      <c r="BUT629" s="124"/>
      <c r="BUU629" s="124"/>
      <c r="BUV629" s="124"/>
      <c r="BUW629" s="124"/>
      <c r="BUX629" s="124"/>
      <c r="BUY629" s="124"/>
      <c r="BUZ629" s="124"/>
      <c r="BVA629" s="124"/>
      <c r="BVB629" s="124"/>
      <c r="BVC629" s="124"/>
      <c r="BVD629" s="124"/>
      <c r="BVE629" s="124"/>
      <c r="BVF629" s="124"/>
    </row>
    <row r="630" spans="1:11 1916:1930" s="123" customFormat="1" x14ac:dyDescent="0.2">
      <c r="A630" s="142" t="s">
        <v>860</v>
      </c>
      <c r="B630" s="142" t="s">
        <v>1563</v>
      </c>
      <c r="C630" s="143">
        <v>3.11</v>
      </c>
      <c r="D630" s="144">
        <v>0.46540999999999999</v>
      </c>
      <c r="E630" s="144">
        <v>0.46540999999999999</v>
      </c>
      <c r="F630" s="143">
        <v>1</v>
      </c>
      <c r="G630" s="144">
        <f t="shared" si="18"/>
        <v>0.46540999999999999</v>
      </c>
      <c r="H630" s="143">
        <v>1.75</v>
      </c>
      <c r="I630" s="144">
        <f t="shared" si="19"/>
        <v>0.81447000000000003</v>
      </c>
      <c r="J630" s="145" t="s">
        <v>1268</v>
      </c>
      <c r="K630" s="142" t="s">
        <v>1270</v>
      </c>
      <c r="BUR630" s="124"/>
      <c r="BUS630" s="124"/>
      <c r="BUT630" s="124"/>
      <c r="BUU630" s="124"/>
      <c r="BUV630" s="124"/>
      <c r="BUW630" s="124"/>
      <c r="BUX630" s="124"/>
      <c r="BUY630" s="124"/>
      <c r="BUZ630" s="124"/>
      <c r="BVA630" s="124"/>
      <c r="BVB630" s="124"/>
      <c r="BVC630" s="124"/>
      <c r="BVD630" s="124"/>
      <c r="BVE630" s="124"/>
      <c r="BVF630" s="124"/>
    </row>
    <row r="631" spans="1:11 1916:1930" s="123" customFormat="1" x14ac:dyDescent="0.2">
      <c r="A631" s="146" t="s">
        <v>861</v>
      </c>
      <c r="B631" s="146" t="s">
        <v>1563</v>
      </c>
      <c r="C631" s="147">
        <v>3.31</v>
      </c>
      <c r="D631" s="148">
        <v>0.57211000000000001</v>
      </c>
      <c r="E631" s="148">
        <v>0.57211000000000001</v>
      </c>
      <c r="F631" s="147">
        <v>1</v>
      </c>
      <c r="G631" s="148">
        <f t="shared" si="18"/>
        <v>0.57211000000000001</v>
      </c>
      <c r="H631" s="147">
        <v>1.75</v>
      </c>
      <c r="I631" s="148">
        <f t="shared" si="19"/>
        <v>1.00119</v>
      </c>
      <c r="J631" s="149" t="s">
        <v>1268</v>
      </c>
      <c r="K631" s="146" t="s">
        <v>1270</v>
      </c>
      <c r="BUR631" s="124"/>
      <c r="BUS631" s="124"/>
      <c r="BUT631" s="124"/>
      <c r="BUU631" s="124"/>
      <c r="BUV631" s="124"/>
      <c r="BUW631" s="124"/>
      <c r="BUX631" s="124"/>
      <c r="BUY631" s="124"/>
      <c r="BUZ631" s="124"/>
      <c r="BVA631" s="124"/>
      <c r="BVB631" s="124"/>
      <c r="BVC631" s="124"/>
      <c r="BVD631" s="124"/>
      <c r="BVE631" s="124"/>
      <c r="BVF631" s="124"/>
    </row>
    <row r="632" spans="1:11 1916:1930" s="123" customFormat="1" x14ac:dyDescent="0.2">
      <c r="A632" s="146" t="s">
        <v>862</v>
      </c>
      <c r="B632" s="146" t="s">
        <v>1563</v>
      </c>
      <c r="C632" s="147">
        <v>4.43</v>
      </c>
      <c r="D632" s="148">
        <v>0.75753000000000004</v>
      </c>
      <c r="E632" s="148">
        <v>0.75753000000000004</v>
      </c>
      <c r="F632" s="147">
        <v>1</v>
      </c>
      <c r="G632" s="148">
        <f t="shared" si="18"/>
        <v>0.75753000000000004</v>
      </c>
      <c r="H632" s="147">
        <v>1.75</v>
      </c>
      <c r="I632" s="148">
        <f t="shared" si="19"/>
        <v>1.32568</v>
      </c>
      <c r="J632" s="149" t="s">
        <v>1268</v>
      </c>
      <c r="K632" s="146" t="s">
        <v>1270</v>
      </c>
      <c r="BUR632" s="124"/>
      <c r="BUS632" s="124"/>
      <c r="BUT632" s="124"/>
      <c r="BUU632" s="124"/>
      <c r="BUV632" s="124"/>
      <c r="BUW632" s="124"/>
      <c r="BUX632" s="124"/>
      <c r="BUY632" s="124"/>
      <c r="BUZ632" s="124"/>
      <c r="BVA632" s="124"/>
      <c r="BVB632" s="124"/>
      <c r="BVC632" s="124"/>
      <c r="BVD632" s="124"/>
      <c r="BVE632" s="124"/>
      <c r="BVF632" s="124"/>
    </row>
    <row r="633" spans="1:11 1916:1930" s="123" customFormat="1" x14ac:dyDescent="0.2">
      <c r="A633" s="150" t="s">
        <v>863</v>
      </c>
      <c r="B633" s="150" t="s">
        <v>1563</v>
      </c>
      <c r="C633" s="151">
        <v>7.75</v>
      </c>
      <c r="D633" s="152">
        <v>1.7469600000000001</v>
      </c>
      <c r="E633" s="152">
        <v>1.7469600000000001</v>
      </c>
      <c r="F633" s="151">
        <v>1</v>
      </c>
      <c r="G633" s="152">
        <f t="shared" si="18"/>
        <v>1.7469600000000001</v>
      </c>
      <c r="H633" s="151">
        <v>1.75</v>
      </c>
      <c r="I633" s="152">
        <f t="shared" si="19"/>
        <v>3.0571799999999998</v>
      </c>
      <c r="J633" s="153" t="s">
        <v>1268</v>
      </c>
      <c r="K633" s="150" t="s">
        <v>1270</v>
      </c>
      <c r="BUR633" s="124"/>
      <c r="BUS633" s="124"/>
      <c r="BUT633" s="124"/>
      <c r="BUU633" s="124"/>
      <c r="BUV633" s="124"/>
      <c r="BUW633" s="124"/>
      <c r="BUX633" s="124"/>
      <c r="BUY633" s="124"/>
      <c r="BUZ633" s="124"/>
      <c r="BVA633" s="124"/>
      <c r="BVB633" s="124"/>
      <c r="BVC633" s="124"/>
      <c r="BVD633" s="124"/>
      <c r="BVE633" s="124"/>
      <c r="BVF633" s="124"/>
    </row>
    <row r="634" spans="1:11 1916:1930" s="123" customFormat="1" x14ac:dyDescent="0.2">
      <c r="A634" s="142" t="s">
        <v>864</v>
      </c>
      <c r="B634" s="142" t="s">
        <v>1564</v>
      </c>
      <c r="C634" s="143">
        <v>2.0699999999999998</v>
      </c>
      <c r="D634" s="144">
        <v>0.43562000000000001</v>
      </c>
      <c r="E634" s="144">
        <v>0.43562000000000001</v>
      </c>
      <c r="F634" s="143">
        <v>1</v>
      </c>
      <c r="G634" s="144">
        <f t="shared" si="18"/>
        <v>0.43562000000000001</v>
      </c>
      <c r="H634" s="143">
        <v>1.75</v>
      </c>
      <c r="I634" s="144">
        <f t="shared" si="19"/>
        <v>0.76234000000000002</v>
      </c>
      <c r="J634" s="145" t="s">
        <v>1268</v>
      </c>
      <c r="K634" s="142" t="s">
        <v>1270</v>
      </c>
      <c r="BUR634" s="124"/>
      <c r="BUS634" s="124"/>
      <c r="BUT634" s="124"/>
      <c r="BUU634" s="124"/>
      <c r="BUV634" s="124"/>
      <c r="BUW634" s="124"/>
      <c r="BUX634" s="124"/>
      <c r="BUY634" s="124"/>
      <c r="BUZ634" s="124"/>
      <c r="BVA634" s="124"/>
      <c r="BVB634" s="124"/>
      <c r="BVC634" s="124"/>
      <c r="BVD634" s="124"/>
      <c r="BVE634" s="124"/>
      <c r="BVF634" s="124"/>
    </row>
    <row r="635" spans="1:11 1916:1930" s="123" customFormat="1" x14ac:dyDescent="0.2">
      <c r="A635" s="146" t="s">
        <v>865</v>
      </c>
      <c r="B635" s="146" t="s">
        <v>1564</v>
      </c>
      <c r="C635" s="147">
        <v>3.12</v>
      </c>
      <c r="D635" s="148">
        <v>0.61246999999999996</v>
      </c>
      <c r="E635" s="148">
        <v>0.61246999999999996</v>
      </c>
      <c r="F635" s="147">
        <v>1</v>
      </c>
      <c r="G635" s="148">
        <f t="shared" si="18"/>
        <v>0.61246999999999996</v>
      </c>
      <c r="H635" s="147">
        <v>1.75</v>
      </c>
      <c r="I635" s="148">
        <f t="shared" si="19"/>
        <v>1.07182</v>
      </c>
      <c r="J635" s="149" t="s">
        <v>1268</v>
      </c>
      <c r="K635" s="146" t="s">
        <v>1270</v>
      </c>
      <c r="BUR635" s="124"/>
      <c r="BUS635" s="124"/>
      <c r="BUT635" s="124"/>
      <c r="BUU635" s="124"/>
      <c r="BUV635" s="124"/>
      <c r="BUW635" s="124"/>
      <c r="BUX635" s="124"/>
      <c r="BUY635" s="124"/>
      <c r="BUZ635" s="124"/>
      <c r="BVA635" s="124"/>
      <c r="BVB635" s="124"/>
      <c r="BVC635" s="124"/>
      <c r="BVD635" s="124"/>
      <c r="BVE635" s="124"/>
      <c r="BVF635" s="124"/>
    </row>
    <row r="636" spans="1:11 1916:1930" s="123" customFormat="1" x14ac:dyDescent="0.2">
      <c r="A636" s="146" t="s">
        <v>866</v>
      </c>
      <c r="B636" s="146" t="s">
        <v>1564</v>
      </c>
      <c r="C636" s="147">
        <v>4.4400000000000004</v>
      </c>
      <c r="D636" s="148">
        <v>0.85970000000000002</v>
      </c>
      <c r="E636" s="148">
        <v>0.85970000000000002</v>
      </c>
      <c r="F636" s="147">
        <v>1</v>
      </c>
      <c r="G636" s="148">
        <f t="shared" si="18"/>
        <v>0.85970000000000002</v>
      </c>
      <c r="H636" s="147">
        <v>1.75</v>
      </c>
      <c r="I636" s="148">
        <f t="shared" si="19"/>
        <v>1.50448</v>
      </c>
      <c r="J636" s="149" t="s">
        <v>1268</v>
      </c>
      <c r="K636" s="146" t="s">
        <v>1270</v>
      </c>
      <c r="BUR636" s="124"/>
      <c r="BUS636" s="124"/>
      <c r="BUT636" s="124"/>
      <c r="BUU636" s="124"/>
      <c r="BUV636" s="124"/>
      <c r="BUW636" s="124"/>
      <c r="BUX636" s="124"/>
      <c r="BUY636" s="124"/>
      <c r="BUZ636" s="124"/>
      <c r="BVA636" s="124"/>
      <c r="BVB636" s="124"/>
      <c r="BVC636" s="124"/>
      <c r="BVD636" s="124"/>
      <c r="BVE636" s="124"/>
      <c r="BVF636" s="124"/>
    </row>
    <row r="637" spans="1:11 1916:1930" s="123" customFormat="1" x14ac:dyDescent="0.2">
      <c r="A637" s="150" t="s">
        <v>867</v>
      </c>
      <c r="B637" s="150" t="s">
        <v>1564</v>
      </c>
      <c r="C637" s="151">
        <v>10.69</v>
      </c>
      <c r="D637" s="152">
        <v>1.94885</v>
      </c>
      <c r="E637" s="152">
        <v>1.94885</v>
      </c>
      <c r="F637" s="151">
        <v>1</v>
      </c>
      <c r="G637" s="152">
        <f t="shared" si="18"/>
        <v>1.94885</v>
      </c>
      <c r="H637" s="151">
        <v>1.75</v>
      </c>
      <c r="I637" s="152">
        <f t="shared" si="19"/>
        <v>3.4104899999999998</v>
      </c>
      <c r="J637" s="153" t="s">
        <v>1268</v>
      </c>
      <c r="K637" s="150" t="s">
        <v>1270</v>
      </c>
      <c r="BUR637" s="124"/>
      <c r="BUS637" s="124"/>
      <c r="BUT637" s="124"/>
      <c r="BUU637" s="124"/>
      <c r="BUV637" s="124"/>
      <c r="BUW637" s="124"/>
      <c r="BUX637" s="124"/>
      <c r="BUY637" s="124"/>
      <c r="BUZ637" s="124"/>
      <c r="BVA637" s="124"/>
      <c r="BVB637" s="124"/>
      <c r="BVC637" s="124"/>
      <c r="BVD637" s="124"/>
      <c r="BVE637" s="124"/>
      <c r="BVF637" s="124"/>
    </row>
    <row r="638" spans="1:11 1916:1930" s="123" customFormat="1" x14ac:dyDescent="0.2">
      <c r="A638" s="142" t="s">
        <v>868</v>
      </c>
      <c r="B638" s="142" t="s">
        <v>1565</v>
      </c>
      <c r="C638" s="143">
        <v>2.76</v>
      </c>
      <c r="D638" s="144">
        <v>0.66047</v>
      </c>
      <c r="E638" s="144">
        <v>0.66047</v>
      </c>
      <c r="F638" s="143">
        <v>1</v>
      </c>
      <c r="G638" s="144">
        <f t="shared" si="18"/>
        <v>0.66047</v>
      </c>
      <c r="H638" s="143">
        <v>1.75</v>
      </c>
      <c r="I638" s="144">
        <f t="shared" si="19"/>
        <v>1.1558200000000001</v>
      </c>
      <c r="J638" s="145" t="s">
        <v>1268</v>
      </c>
      <c r="K638" s="142" t="s">
        <v>1270</v>
      </c>
      <c r="BUR638" s="124"/>
      <c r="BUS638" s="124"/>
      <c r="BUT638" s="124"/>
      <c r="BUU638" s="124"/>
      <c r="BUV638" s="124"/>
      <c r="BUW638" s="124"/>
      <c r="BUX638" s="124"/>
      <c r="BUY638" s="124"/>
      <c r="BUZ638" s="124"/>
      <c r="BVA638" s="124"/>
      <c r="BVB638" s="124"/>
      <c r="BVC638" s="124"/>
      <c r="BVD638" s="124"/>
      <c r="BVE638" s="124"/>
      <c r="BVF638" s="124"/>
    </row>
    <row r="639" spans="1:11 1916:1930" s="123" customFormat="1" x14ac:dyDescent="0.2">
      <c r="A639" s="146" t="s">
        <v>869</v>
      </c>
      <c r="B639" s="146" t="s">
        <v>1565</v>
      </c>
      <c r="C639" s="147">
        <v>4.66</v>
      </c>
      <c r="D639" s="148">
        <v>0.80886999999999998</v>
      </c>
      <c r="E639" s="148">
        <v>0.80886999999999998</v>
      </c>
      <c r="F639" s="147">
        <v>1</v>
      </c>
      <c r="G639" s="148">
        <f t="shared" si="18"/>
        <v>0.80886999999999998</v>
      </c>
      <c r="H639" s="147">
        <v>1.75</v>
      </c>
      <c r="I639" s="148">
        <f t="shared" si="19"/>
        <v>1.4155199999999999</v>
      </c>
      <c r="J639" s="149" t="s">
        <v>1268</v>
      </c>
      <c r="K639" s="146" t="s">
        <v>1270</v>
      </c>
      <c r="BUR639" s="124"/>
      <c r="BUS639" s="124"/>
      <c r="BUT639" s="124"/>
      <c r="BUU639" s="124"/>
      <c r="BUV639" s="124"/>
      <c r="BUW639" s="124"/>
      <c r="BUX639" s="124"/>
      <c r="BUY639" s="124"/>
      <c r="BUZ639" s="124"/>
      <c r="BVA639" s="124"/>
      <c r="BVB639" s="124"/>
      <c r="BVC639" s="124"/>
      <c r="BVD639" s="124"/>
      <c r="BVE639" s="124"/>
      <c r="BVF639" s="124"/>
    </row>
    <row r="640" spans="1:11 1916:1930" s="123" customFormat="1" x14ac:dyDescent="0.2">
      <c r="A640" s="146" t="s">
        <v>870</v>
      </c>
      <c r="B640" s="146" t="s">
        <v>1565</v>
      </c>
      <c r="C640" s="147">
        <v>6.93</v>
      </c>
      <c r="D640" s="148">
        <v>1.3008200000000001</v>
      </c>
      <c r="E640" s="148">
        <v>1.3008200000000001</v>
      </c>
      <c r="F640" s="147">
        <v>1</v>
      </c>
      <c r="G640" s="148">
        <f t="shared" si="18"/>
        <v>1.3008200000000001</v>
      </c>
      <c r="H640" s="147">
        <v>1.75</v>
      </c>
      <c r="I640" s="148">
        <f t="shared" si="19"/>
        <v>2.27644</v>
      </c>
      <c r="J640" s="149" t="s">
        <v>1268</v>
      </c>
      <c r="K640" s="146" t="s">
        <v>1270</v>
      </c>
      <c r="BUR640" s="124"/>
      <c r="BUS640" s="124"/>
      <c r="BUT640" s="124"/>
      <c r="BUU640" s="124"/>
      <c r="BUV640" s="124"/>
      <c r="BUW640" s="124"/>
      <c r="BUX640" s="124"/>
      <c r="BUY640" s="124"/>
      <c r="BUZ640" s="124"/>
      <c r="BVA640" s="124"/>
      <c r="BVB640" s="124"/>
      <c r="BVC640" s="124"/>
      <c r="BVD640" s="124"/>
      <c r="BVE640" s="124"/>
      <c r="BVF640" s="124"/>
    </row>
    <row r="641" spans="1:11 1916:1930" s="123" customFormat="1" x14ac:dyDescent="0.2">
      <c r="A641" s="150" t="s">
        <v>871</v>
      </c>
      <c r="B641" s="150" t="s">
        <v>1565</v>
      </c>
      <c r="C641" s="151">
        <v>12.34</v>
      </c>
      <c r="D641" s="152">
        <v>2.1076800000000002</v>
      </c>
      <c r="E641" s="152">
        <v>2.1076800000000002</v>
      </c>
      <c r="F641" s="151">
        <v>1</v>
      </c>
      <c r="G641" s="152">
        <f t="shared" si="18"/>
        <v>2.1076800000000002</v>
      </c>
      <c r="H641" s="151">
        <v>1.75</v>
      </c>
      <c r="I641" s="152">
        <f t="shared" si="19"/>
        <v>3.6884399999999999</v>
      </c>
      <c r="J641" s="153" t="s">
        <v>1268</v>
      </c>
      <c r="K641" s="150" t="s">
        <v>1270</v>
      </c>
      <c r="BUR641" s="124"/>
      <c r="BUS641" s="124"/>
      <c r="BUT641" s="124"/>
      <c r="BUU641" s="124"/>
      <c r="BUV641" s="124"/>
      <c r="BUW641" s="124"/>
      <c r="BUX641" s="124"/>
      <c r="BUY641" s="124"/>
      <c r="BUZ641" s="124"/>
      <c r="BVA641" s="124"/>
      <c r="BVB641" s="124"/>
      <c r="BVC641" s="124"/>
      <c r="BVD641" s="124"/>
      <c r="BVE641" s="124"/>
      <c r="BVF641" s="124"/>
    </row>
    <row r="642" spans="1:11 1916:1930" s="123" customFormat="1" x14ac:dyDescent="0.2">
      <c r="A642" s="142" t="s">
        <v>872</v>
      </c>
      <c r="B642" s="142" t="s">
        <v>1566</v>
      </c>
      <c r="C642" s="143">
        <v>3.84</v>
      </c>
      <c r="D642" s="144">
        <v>0.63488999999999995</v>
      </c>
      <c r="E642" s="144">
        <v>0.63488999999999995</v>
      </c>
      <c r="F642" s="143">
        <v>1</v>
      </c>
      <c r="G642" s="144">
        <f t="shared" si="18"/>
        <v>0.63488999999999995</v>
      </c>
      <c r="H642" s="143">
        <v>1.75</v>
      </c>
      <c r="I642" s="144">
        <f t="shared" si="19"/>
        <v>1.1110599999999999</v>
      </c>
      <c r="J642" s="145" t="s">
        <v>1268</v>
      </c>
      <c r="K642" s="142" t="s">
        <v>1270</v>
      </c>
      <c r="BUR642" s="124"/>
      <c r="BUS642" s="124"/>
      <c r="BUT642" s="124"/>
      <c r="BUU642" s="124"/>
      <c r="BUV642" s="124"/>
      <c r="BUW642" s="124"/>
      <c r="BUX642" s="124"/>
      <c r="BUY642" s="124"/>
      <c r="BUZ642" s="124"/>
      <c r="BVA642" s="124"/>
      <c r="BVB642" s="124"/>
      <c r="BVC642" s="124"/>
      <c r="BVD642" s="124"/>
      <c r="BVE642" s="124"/>
      <c r="BVF642" s="124"/>
    </row>
    <row r="643" spans="1:11 1916:1930" s="123" customFormat="1" x14ac:dyDescent="0.2">
      <c r="A643" s="146" t="s">
        <v>873</v>
      </c>
      <c r="B643" s="146" t="s">
        <v>1566</v>
      </c>
      <c r="C643" s="147">
        <v>4.95</v>
      </c>
      <c r="D643" s="148">
        <v>0.82808999999999999</v>
      </c>
      <c r="E643" s="148">
        <v>0.82808999999999999</v>
      </c>
      <c r="F643" s="147">
        <v>1</v>
      </c>
      <c r="G643" s="148">
        <f t="shared" si="18"/>
        <v>0.82808999999999999</v>
      </c>
      <c r="H643" s="147">
        <v>1.75</v>
      </c>
      <c r="I643" s="148">
        <f t="shared" si="19"/>
        <v>1.44916</v>
      </c>
      <c r="J643" s="149" t="s">
        <v>1268</v>
      </c>
      <c r="K643" s="146" t="s">
        <v>1270</v>
      </c>
      <c r="BUR643" s="124"/>
      <c r="BUS643" s="124"/>
      <c r="BUT643" s="124"/>
      <c r="BUU643" s="124"/>
      <c r="BUV643" s="124"/>
      <c r="BUW643" s="124"/>
      <c r="BUX643" s="124"/>
      <c r="BUY643" s="124"/>
      <c r="BUZ643" s="124"/>
      <c r="BVA643" s="124"/>
      <c r="BVB643" s="124"/>
      <c r="BVC643" s="124"/>
      <c r="BVD643" s="124"/>
      <c r="BVE643" s="124"/>
      <c r="BVF643" s="124"/>
    </row>
    <row r="644" spans="1:11 1916:1930" s="123" customFormat="1" x14ac:dyDescent="0.2">
      <c r="A644" s="146" t="s">
        <v>874</v>
      </c>
      <c r="B644" s="146" t="s">
        <v>1566</v>
      </c>
      <c r="C644" s="147">
        <v>7.22</v>
      </c>
      <c r="D644" s="148">
        <v>1.2502899999999999</v>
      </c>
      <c r="E644" s="148">
        <v>1.2502899999999999</v>
      </c>
      <c r="F644" s="147">
        <v>1</v>
      </c>
      <c r="G644" s="148">
        <f t="shared" si="18"/>
        <v>1.2502899999999999</v>
      </c>
      <c r="H644" s="147">
        <v>1.75</v>
      </c>
      <c r="I644" s="148">
        <f t="shared" si="19"/>
        <v>2.1880099999999998</v>
      </c>
      <c r="J644" s="149" t="s">
        <v>1268</v>
      </c>
      <c r="K644" s="146" t="s">
        <v>1270</v>
      </c>
      <c r="BUR644" s="124"/>
      <c r="BUS644" s="124"/>
      <c r="BUT644" s="124"/>
      <c r="BUU644" s="124"/>
      <c r="BUV644" s="124"/>
      <c r="BUW644" s="124"/>
      <c r="BUX644" s="124"/>
      <c r="BUY644" s="124"/>
      <c r="BUZ644" s="124"/>
      <c r="BVA644" s="124"/>
      <c r="BVB644" s="124"/>
      <c r="BVC644" s="124"/>
      <c r="BVD644" s="124"/>
      <c r="BVE644" s="124"/>
      <c r="BVF644" s="124"/>
    </row>
    <row r="645" spans="1:11 1916:1930" s="123" customFormat="1" x14ac:dyDescent="0.2">
      <c r="A645" s="150" t="s">
        <v>875</v>
      </c>
      <c r="B645" s="150" t="s">
        <v>1566</v>
      </c>
      <c r="C645" s="151">
        <v>14.57</v>
      </c>
      <c r="D645" s="152">
        <v>2.4388700000000001</v>
      </c>
      <c r="E645" s="152">
        <v>2.4388700000000001</v>
      </c>
      <c r="F645" s="151">
        <v>1</v>
      </c>
      <c r="G645" s="152">
        <f t="shared" si="18"/>
        <v>2.4388700000000001</v>
      </c>
      <c r="H645" s="151">
        <v>1.75</v>
      </c>
      <c r="I645" s="152">
        <f t="shared" si="19"/>
        <v>4.2680199999999999</v>
      </c>
      <c r="J645" s="153" t="s">
        <v>1268</v>
      </c>
      <c r="K645" s="150" t="s">
        <v>1270</v>
      </c>
      <c r="BUR645" s="124"/>
      <c r="BUS645" s="124"/>
      <c r="BUT645" s="124"/>
      <c r="BUU645" s="124"/>
      <c r="BUV645" s="124"/>
      <c r="BUW645" s="124"/>
      <c r="BUX645" s="124"/>
      <c r="BUY645" s="124"/>
      <c r="BUZ645" s="124"/>
      <c r="BVA645" s="124"/>
      <c r="BVB645" s="124"/>
      <c r="BVC645" s="124"/>
      <c r="BVD645" s="124"/>
      <c r="BVE645" s="124"/>
      <c r="BVF645" s="124"/>
    </row>
    <row r="646" spans="1:11 1916:1930" s="123" customFormat="1" x14ac:dyDescent="0.2">
      <c r="A646" s="142" t="s">
        <v>876</v>
      </c>
      <c r="B646" s="142" t="s">
        <v>1567</v>
      </c>
      <c r="C646" s="143">
        <v>2.57</v>
      </c>
      <c r="D646" s="144">
        <v>0.53566000000000003</v>
      </c>
      <c r="E646" s="144">
        <v>0.53566000000000003</v>
      </c>
      <c r="F646" s="143">
        <v>1</v>
      </c>
      <c r="G646" s="144">
        <f t="shared" si="18"/>
        <v>0.53566000000000003</v>
      </c>
      <c r="H646" s="143">
        <v>1.75</v>
      </c>
      <c r="I646" s="144">
        <f t="shared" si="19"/>
        <v>0.93740999999999997</v>
      </c>
      <c r="J646" s="145" t="s">
        <v>1268</v>
      </c>
      <c r="K646" s="142" t="s">
        <v>1270</v>
      </c>
      <c r="BUR646" s="124"/>
      <c r="BUS646" s="124"/>
      <c r="BUT646" s="124"/>
      <c r="BUU646" s="124"/>
      <c r="BUV646" s="124"/>
      <c r="BUW646" s="124"/>
      <c r="BUX646" s="124"/>
      <c r="BUY646" s="124"/>
      <c r="BUZ646" s="124"/>
      <c r="BVA646" s="124"/>
      <c r="BVB646" s="124"/>
      <c r="BVC646" s="124"/>
      <c r="BVD646" s="124"/>
      <c r="BVE646" s="124"/>
      <c r="BVF646" s="124"/>
    </row>
    <row r="647" spans="1:11 1916:1930" s="123" customFormat="1" x14ac:dyDescent="0.2">
      <c r="A647" s="146" t="s">
        <v>877</v>
      </c>
      <c r="B647" s="146" t="s">
        <v>1567</v>
      </c>
      <c r="C647" s="147">
        <v>3.93</v>
      </c>
      <c r="D647" s="148">
        <v>0.72938000000000003</v>
      </c>
      <c r="E647" s="148">
        <v>0.72938000000000003</v>
      </c>
      <c r="F647" s="147">
        <v>1</v>
      </c>
      <c r="G647" s="148">
        <f t="shared" si="18"/>
        <v>0.72938000000000003</v>
      </c>
      <c r="H647" s="147">
        <v>1.75</v>
      </c>
      <c r="I647" s="148">
        <f t="shared" si="19"/>
        <v>1.2764200000000001</v>
      </c>
      <c r="J647" s="149" t="s">
        <v>1268</v>
      </c>
      <c r="K647" s="146" t="s">
        <v>1270</v>
      </c>
      <c r="BUR647" s="124"/>
      <c r="BUS647" s="124"/>
      <c r="BUT647" s="124"/>
      <c r="BUU647" s="124"/>
      <c r="BUV647" s="124"/>
      <c r="BUW647" s="124"/>
      <c r="BUX647" s="124"/>
      <c r="BUY647" s="124"/>
      <c r="BUZ647" s="124"/>
      <c r="BVA647" s="124"/>
      <c r="BVB647" s="124"/>
      <c r="BVC647" s="124"/>
      <c r="BVD647" s="124"/>
      <c r="BVE647" s="124"/>
      <c r="BVF647" s="124"/>
    </row>
    <row r="648" spans="1:11 1916:1930" s="123" customFormat="1" x14ac:dyDescent="0.2">
      <c r="A648" s="146" t="s">
        <v>878</v>
      </c>
      <c r="B648" s="146" t="s">
        <v>1567</v>
      </c>
      <c r="C648" s="147">
        <v>6.45</v>
      </c>
      <c r="D648" s="148">
        <v>1.1853499999999999</v>
      </c>
      <c r="E648" s="148">
        <v>1.1853499999999999</v>
      </c>
      <c r="F648" s="147">
        <v>1</v>
      </c>
      <c r="G648" s="148">
        <f t="shared" si="18"/>
        <v>1.1853499999999999</v>
      </c>
      <c r="H648" s="147">
        <v>1.75</v>
      </c>
      <c r="I648" s="148">
        <f t="shared" si="19"/>
        <v>2.07436</v>
      </c>
      <c r="J648" s="149" t="s">
        <v>1268</v>
      </c>
      <c r="K648" s="146" t="s">
        <v>1270</v>
      </c>
      <c r="BUR648" s="124"/>
      <c r="BUS648" s="124"/>
      <c r="BUT648" s="124"/>
      <c r="BUU648" s="124"/>
      <c r="BUV648" s="124"/>
      <c r="BUW648" s="124"/>
      <c r="BUX648" s="124"/>
      <c r="BUY648" s="124"/>
      <c r="BUZ648" s="124"/>
      <c r="BVA648" s="124"/>
      <c r="BVB648" s="124"/>
      <c r="BVC648" s="124"/>
      <c r="BVD648" s="124"/>
      <c r="BVE648" s="124"/>
      <c r="BVF648" s="124"/>
    </row>
    <row r="649" spans="1:11 1916:1930" s="123" customFormat="1" x14ac:dyDescent="0.2">
      <c r="A649" s="150" t="s">
        <v>879</v>
      </c>
      <c r="B649" s="150" t="s">
        <v>1567</v>
      </c>
      <c r="C649" s="151">
        <v>13.51</v>
      </c>
      <c r="D649" s="152">
        <v>2.82782</v>
      </c>
      <c r="E649" s="152">
        <v>2.82782</v>
      </c>
      <c r="F649" s="151">
        <v>1</v>
      </c>
      <c r="G649" s="152">
        <f t="shared" si="18"/>
        <v>2.82782</v>
      </c>
      <c r="H649" s="151">
        <v>1.75</v>
      </c>
      <c r="I649" s="152">
        <f t="shared" si="19"/>
        <v>4.94869</v>
      </c>
      <c r="J649" s="153" t="s">
        <v>1268</v>
      </c>
      <c r="K649" s="150" t="s">
        <v>1270</v>
      </c>
      <c r="BUR649" s="124"/>
      <c r="BUS649" s="124"/>
      <c r="BUT649" s="124"/>
      <c r="BUU649" s="124"/>
      <c r="BUV649" s="124"/>
      <c r="BUW649" s="124"/>
      <c r="BUX649" s="124"/>
      <c r="BUY649" s="124"/>
      <c r="BUZ649" s="124"/>
      <c r="BVA649" s="124"/>
      <c r="BVB649" s="124"/>
      <c r="BVC649" s="124"/>
      <c r="BVD649" s="124"/>
      <c r="BVE649" s="124"/>
      <c r="BVF649" s="124"/>
    </row>
    <row r="650" spans="1:11 1916:1930" s="123" customFormat="1" x14ac:dyDescent="0.2">
      <c r="A650" s="142" t="s">
        <v>880</v>
      </c>
      <c r="B650" s="142" t="s">
        <v>1568</v>
      </c>
      <c r="C650" s="143">
        <v>2.81</v>
      </c>
      <c r="D650" s="144">
        <v>0.53963000000000005</v>
      </c>
      <c r="E650" s="144">
        <v>0.53963000000000005</v>
      </c>
      <c r="F650" s="143">
        <v>1</v>
      </c>
      <c r="G650" s="144">
        <f t="shared" si="18"/>
        <v>0.53963000000000005</v>
      </c>
      <c r="H650" s="143">
        <v>1.75</v>
      </c>
      <c r="I650" s="144">
        <f t="shared" si="19"/>
        <v>0.94435000000000002</v>
      </c>
      <c r="J650" s="145" t="s">
        <v>1268</v>
      </c>
      <c r="K650" s="142" t="s">
        <v>1270</v>
      </c>
      <c r="BUR650" s="124"/>
      <c r="BUS650" s="124"/>
      <c r="BUT650" s="124"/>
      <c r="BUU650" s="124"/>
      <c r="BUV650" s="124"/>
      <c r="BUW650" s="124"/>
      <c r="BUX650" s="124"/>
      <c r="BUY650" s="124"/>
      <c r="BUZ650" s="124"/>
      <c r="BVA650" s="124"/>
      <c r="BVB650" s="124"/>
      <c r="BVC650" s="124"/>
      <c r="BVD650" s="124"/>
      <c r="BVE650" s="124"/>
      <c r="BVF650" s="124"/>
    </row>
    <row r="651" spans="1:11 1916:1930" s="123" customFormat="1" x14ac:dyDescent="0.2">
      <c r="A651" s="146" t="s">
        <v>881</v>
      </c>
      <c r="B651" s="146" t="s">
        <v>1568</v>
      </c>
      <c r="C651" s="147">
        <v>3.43</v>
      </c>
      <c r="D651" s="148">
        <v>0.69676000000000005</v>
      </c>
      <c r="E651" s="148">
        <v>0.69676000000000005</v>
      </c>
      <c r="F651" s="147">
        <v>1</v>
      </c>
      <c r="G651" s="148">
        <f t="shared" si="18"/>
        <v>0.69676000000000005</v>
      </c>
      <c r="H651" s="147">
        <v>1.75</v>
      </c>
      <c r="I651" s="148">
        <f t="shared" si="19"/>
        <v>1.21933</v>
      </c>
      <c r="J651" s="149" t="s">
        <v>1268</v>
      </c>
      <c r="K651" s="146" t="s">
        <v>1270</v>
      </c>
      <c r="BUR651" s="124"/>
      <c r="BUS651" s="124"/>
      <c r="BUT651" s="124"/>
      <c r="BUU651" s="124"/>
      <c r="BUV651" s="124"/>
      <c r="BUW651" s="124"/>
      <c r="BUX651" s="124"/>
      <c r="BUY651" s="124"/>
      <c r="BUZ651" s="124"/>
      <c r="BVA651" s="124"/>
      <c r="BVB651" s="124"/>
      <c r="BVC651" s="124"/>
      <c r="BVD651" s="124"/>
      <c r="BVE651" s="124"/>
      <c r="BVF651" s="124"/>
    </row>
    <row r="652" spans="1:11 1916:1930" s="123" customFormat="1" x14ac:dyDescent="0.2">
      <c r="A652" s="146" t="s">
        <v>882</v>
      </c>
      <c r="B652" s="146" t="s">
        <v>1568</v>
      </c>
      <c r="C652" s="147">
        <v>4.8899999999999997</v>
      </c>
      <c r="D652" s="148">
        <v>0.96536999999999995</v>
      </c>
      <c r="E652" s="148">
        <v>0.96536999999999995</v>
      </c>
      <c r="F652" s="147">
        <v>1</v>
      </c>
      <c r="G652" s="148">
        <f t="shared" si="18"/>
        <v>0.96536999999999995</v>
      </c>
      <c r="H652" s="147">
        <v>1.75</v>
      </c>
      <c r="I652" s="148">
        <f t="shared" si="19"/>
        <v>1.6894</v>
      </c>
      <c r="J652" s="149" t="s">
        <v>1268</v>
      </c>
      <c r="K652" s="146" t="s">
        <v>1270</v>
      </c>
      <c r="BUR652" s="124"/>
      <c r="BUS652" s="124"/>
      <c r="BUT652" s="124"/>
      <c r="BUU652" s="124"/>
      <c r="BUV652" s="124"/>
      <c r="BUW652" s="124"/>
      <c r="BUX652" s="124"/>
      <c r="BUY652" s="124"/>
      <c r="BUZ652" s="124"/>
      <c r="BVA652" s="124"/>
      <c r="BVB652" s="124"/>
      <c r="BVC652" s="124"/>
      <c r="BVD652" s="124"/>
      <c r="BVE652" s="124"/>
      <c r="BVF652" s="124"/>
    </row>
    <row r="653" spans="1:11 1916:1930" s="123" customFormat="1" x14ac:dyDescent="0.2">
      <c r="A653" s="150" t="s">
        <v>883</v>
      </c>
      <c r="B653" s="150" t="s">
        <v>1568</v>
      </c>
      <c r="C653" s="151">
        <v>9.43</v>
      </c>
      <c r="D653" s="152">
        <v>2.33901</v>
      </c>
      <c r="E653" s="152">
        <v>2.33901</v>
      </c>
      <c r="F653" s="151">
        <v>1</v>
      </c>
      <c r="G653" s="152">
        <f t="shared" si="18"/>
        <v>2.33901</v>
      </c>
      <c r="H653" s="151">
        <v>1.75</v>
      </c>
      <c r="I653" s="152">
        <f t="shared" si="19"/>
        <v>4.0932700000000004</v>
      </c>
      <c r="J653" s="153" t="s">
        <v>1268</v>
      </c>
      <c r="K653" s="150" t="s">
        <v>1270</v>
      </c>
      <c r="BUR653" s="124"/>
      <c r="BUS653" s="124"/>
      <c r="BUT653" s="124"/>
      <c r="BUU653" s="124"/>
      <c r="BUV653" s="124"/>
      <c r="BUW653" s="124"/>
      <c r="BUX653" s="124"/>
      <c r="BUY653" s="124"/>
      <c r="BUZ653" s="124"/>
      <c r="BVA653" s="124"/>
      <c r="BVB653" s="124"/>
      <c r="BVC653" s="124"/>
      <c r="BVD653" s="124"/>
      <c r="BVE653" s="124"/>
      <c r="BVF653" s="124"/>
    </row>
    <row r="654" spans="1:11 1916:1930" s="123" customFormat="1" x14ac:dyDescent="0.2">
      <c r="A654" s="142" t="s">
        <v>884</v>
      </c>
      <c r="B654" s="142" t="s">
        <v>1569</v>
      </c>
      <c r="C654" s="143">
        <v>2.1</v>
      </c>
      <c r="D654" s="144">
        <v>0.45343</v>
      </c>
      <c r="E654" s="144">
        <v>0.45343</v>
      </c>
      <c r="F654" s="143">
        <v>1</v>
      </c>
      <c r="G654" s="144">
        <f t="shared" ref="G654:G717" si="20">ROUND((F654*E654),5)</f>
        <v>0.45343</v>
      </c>
      <c r="H654" s="143">
        <v>1.75</v>
      </c>
      <c r="I654" s="144">
        <f t="shared" ref="I654:I717" si="21">ROUND((E654*H654),5)</f>
        <v>0.79349999999999998</v>
      </c>
      <c r="J654" s="145" t="s">
        <v>1268</v>
      </c>
      <c r="K654" s="142" t="s">
        <v>1270</v>
      </c>
      <c r="BUR654" s="124"/>
      <c r="BUS654" s="124"/>
      <c r="BUT654" s="124"/>
      <c r="BUU654" s="124"/>
      <c r="BUV654" s="124"/>
      <c r="BUW654" s="124"/>
      <c r="BUX654" s="124"/>
      <c r="BUY654" s="124"/>
      <c r="BUZ654" s="124"/>
      <c r="BVA654" s="124"/>
      <c r="BVB654" s="124"/>
      <c r="BVC654" s="124"/>
      <c r="BVD654" s="124"/>
      <c r="BVE654" s="124"/>
      <c r="BVF654" s="124"/>
    </row>
    <row r="655" spans="1:11 1916:1930" s="123" customFormat="1" x14ac:dyDescent="0.2">
      <c r="A655" s="146" t="s">
        <v>885</v>
      </c>
      <c r="B655" s="146" t="s">
        <v>1569</v>
      </c>
      <c r="C655" s="147">
        <v>3.61</v>
      </c>
      <c r="D655" s="148">
        <v>0.65100000000000002</v>
      </c>
      <c r="E655" s="148">
        <v>0.65100000000000002</v>
      </c>
      <c r="F655" s="147">
        <v>1</v>
      </c>
      <c r="G655" s="148">
        <f t="shared" si="20"/>
        <v>0.65100000000000002</v>
      </c>
      <c r="H655" s="147">
        <v>1.75</v>
      </c>
      <c r="I655" s="148">
        <f t="shared" si="21"/>
        <v>1.1392500000000001</v>
      </c>
      <c r="J655" s="149" t="s">
        <v>1268</v>
      </c>
      <c r="K655" s="146" t="s">
        <v>1270</v>
      </c>
      <c r="BUR655" s="124"/>
      <c r="BUS655" s="124"/>
      <c r="BUT655" s="124"/>
      <c r="BUU655" s="124"/>
      <c r="BUV655" s="124"/>
      <c r="BUW655" s="124"/>
      <c r="BUX655" s="124"/>
      <c r="BUY655" s="124"/>
      <c r="BUZ655" s="124"/>
      <c r="BVA655" s="124"/>
      <c r="BVB655" s="124"/>
      <c r="BVC655" s="124"/>
      <c r="BVD655" s="124"/>
      <c r="BVE655" s="124"/>
      <c r="BVF655" s="124"/>
    </row>
    <row r="656" spans="1:11 1916:1930" s="123" customFormat="1" x14ac:dyDescent="0.2">
      <c r="A656" s="146" t="s">
        <v>886</v>
      </c>
      <c r="B656" s="146" t="s">
        <v>1569</v>
      </c>
      <c r="C656" s="147">
        <v>6.1</v>
      </c>
      <c r="D656" s="148">
        <v>1.0140499999999999</v>
      </c>
      <c r="E656" s="148">
        <v>1.0140499999999999</v>
      </c>
      <c r="F656" s="147">
        <v>1</v>
      </c>
      <c r="G656" s="148">
        <f t="shared" si="20"/>
        <v>1.0140499999999999</v>
      </c>
      <c r="H656" s="147">
        <v>1.75</v>
      </c>
      <c r="I656" s="148">
        <f t="shared" si="21"/>
        <v>1.7745899999999999</v>
      </c>
      <c r="J656" s="149" t="s">
        <v>1268</v>
      </c>
      <c r="K656" s="146" t="s">
        <v>1270</v>
      </c>
      <c r="BUR656" s="124"/>
      <c r="BUS656" s="124"/>
      <c r="BUT656" s="124"/>
      <c r="BUU656" s="124"/>
      <c r="BUV656" s="124"/>
      <c r="BUW656" s="124"/>
      <c r="BUX656" s="124"/>
      <c r="BUY656" s="124"/>
      <c r="BUZ656" s="124"/>
      <c r="BVA656" s="124"/>
      <c r="BVB656" s="124"/>
      <c r="BVC656" s="124"/>
      <c r="BVD656" s="124"/>
      <c r="BVE656" s="124"/>
      <c r="BVF656" s="124"/>
    </row>
    <row r="657" spans="1:11 1916:1930" s="123" customFormat="1" x14ac:dyDescent="0.2">
      <c r="A657" s="150" t="s">
        <v>887</v>
      </c>
      <c r="B657" s="150" t="s">
        <v>1569</v>
      </c>
      <c r="C657" s="151">
        <v>10.88</v>
      </c>
      <c r="D657" s="152">
        <v>2.0871400000000002</v>
      </c>
      <c r="E657" s="152">
        <v>2.0871400000000002</v>
      </c>
      <c r="F657" s="151">
        <v>1</v>
      </c>
      <c r="G657" s="152">
        <f t="shared" si="20"/>
        <v>2.0871400000000002</v>
      </c>
      <c r="H657" s="151">
        <v>1.75</v>
      </c>
      <c r="I657" s="152">
        <f t="shared" si="21"/>
        <v>3.6524999999999999</v>
      </c>
      <c r="J657" s="153" t="s">
        <v>1268</v>
      </c>
      <c r="K657" s="150" t="s">
        <v>1270</v>
      </c>
      <c r="BUR657" s="124"/>
      <c r="BUS657" s="124"/>
      <c r="BUT657" s="124"/>
      <c r="BUU657" s="124"/>
      <c r="BUV657" s="124"/>
      <c r="BUW657" s="124"/>
      <c r="BUX657" s="124"/>
      <c r="BUY657" s="124"/>
      <c r="BUZ657" s="124"/>
      <c r="BVA657" s="124"/>
      <c r="BVB657" s="124"/>
      <c r="BVC657" s="124"/>
      <c r="BVD657" s="124"/>
      <c r="BVE657" s="124"/>
      <c r="BVF657" s="124"/>
    </row>
    <row r="658" spans="1:11 1916:1930" s="123" customFormat="1" x14ac:dyDescent="0.2">
      <c r="A658" s="142" t="s">
        <v>888</v>
      </c>
      <c r="B658" s="142" t="s">
        <v>1570</v>
      </c>
      <c r="C658" s="143">
        <v>2.44</v>
      </c>
      <c r="D658" s="144">
        <v>0.43852000000000002</v>
      </c>
      <c r="E658" s="144">
        <v>0.43852000000000002</v>
      </c>
      <c r="F658" s="143">
        <v>1</v>
      </c>
      <c r="G658" s="144">
        <f t="shared" si="20"/>
        <v>0.43852000000000002</v>
      </c>
      <c r="H658" s="143">
        <v>1.75</v>
      </c>
      <c r="I658" s="144">
        <f t="shared" si="21"/>
        <v>0.76741000000000004</v>
      </c>
      <c r="J658" s="145" t="s">
        <v>1268</v>
      </c>
      <c r="K658" s="142" t="s">
        <v>1270</v>
      </c>
      <c r="BUR658" s="124"/>
      <c r="BUS658" s="124"/>
      <c r="BUT658" s="124"/>
      <c r="BUU658" s="124"/>
      <c r="BUV658" s="124"/>
      <c r="BUW658" s="124"/>
      <c r="BUX658" s="124"/>
      <c r="BUY658" s="124"/>
      <c r="BUZ658" s="124"/>
      <c r="BVA658" s="124"/>
      <c r="BVB658" s="124"/>
      <c r="BVC658" s="124"/>
      <c r="BVD658" s="124"/>
      <c r="BVE658" s="124"/>
      <c r="BVF658" s="124"/>
    </row>
    <row r="659" spans="1:11 1916:1930" s="123" customFormat="1" x14ac:dyDescent="0.2">
      <c r="A659" s="146" t="s">
        <v>889</v>
      </c>
      <c r="B659" s="146" t="s">
        <v>1570</v>
      </c>
      <c r="C659" s="147">
        <v>3.22</v>
      </c>
      <c r="D659" s="148">
        <v>0.56411</v>
      </c>
      <c r="E659" s="148">
        <v>0.56411</v>
      </c>
      <c r="F659" s="147">
        <v>1</v>
      </c>
      <c r="G659" s="148">
        <f t="shared" si="20"/>
        <v>0.56411</v>
      </c>
      <c r="H659" s="147">
        <v>1.75</v>
      </c>
      <c r="I659" s="148">
        <f t="shared" si="21"/>
        <v>0.98719000000000001</v>
      </c>
      <c r="J659" s="149" t="s">
        <v>1268</v>
      </c>
      <c r="K659" s="146" t="s">
        <v>1270</v>
      </c>
      <c r="BUR659" s="124"/>
      <c r="BUS659" s="124"/>
      <c r="BUT659" s="124"/>
      <c r="BUU659" s="124"/>
      <c r="BUV659" s="124"/>
      <c r="BUW659" s="124"/>
      <c r="BUX659" s="124"/>
      <c r="BUY659" s="124"/>
      <c r="BUZ659" s="124"/>
      <c r="BVA659" s="124"/>
      <c r="BVB659" s="124"/>
      <c r="BVC659" s="124"/>
      <c r="BVD659" s="124"/>
      <c r="BVE659" s="124"/>
      <c r="BVF659" s="124"/>
    </row>
    <row r="660" spans="1:11 1916:1930" s="123" customFormat="1" x14ac:dyDescent="0.2">
      <c r="A660" s="146" t="s">
        <v>890</v>
      </c>
      <c r="B660" s="146" t="s">
        <v>1570</v>
      </c>
      <c r="C660" s="147">
        <v>4.68</v>
      </c>
      <c r="D660" s="148">
        <v>0.87465999999999999</v>
      </c>
      <c r="E660" s="148">
        <v>0.87465999999999999</v>
      </c>
      <c r="F660" s="147">
        <v>1</v>
      </c>
      <c r="G660" s="148">
        <f t="shared" si="20"/>
        <v>0.87465999999999999</v>
      </c>
      <c r="H660" s="147">
        <v>1.75</v>
      </c>
      <c r="I660" s="148">
        <f t="shared" si="21"/>
        <v>1.5306599999999999</v>
      </c>
      <c r="J660" s="149" t="s">
        <v>1268</v>
      </c>
      <c r="K660" s="146" t="s">
        <v>1270</v>
      </c>
      <c r="BUR660" s="124"/>
      <c r="BUS660" s="124"/>
      <c r="BUT660" s="124"/>
      <c r="BUU660" s="124"/>
      <c r="BUV660" s="124"/>
      <c r="BUW660" s="124"/>
      <c r="BUX660" s="124"/>
      <c r="BUY660" s="124"/>
      <c r="BUZ660" s="124"/>
      <c r="BVA660" s="124"/>
      <c r="BVB660" s="124"/>
      <c r="BVC660" s="124"/>
      <c r="BVD660" s="124"/>
      <c r="BVE660" s="124"/>
      <c r="BVF660" s="124"/>
    </row>
    <row r="661" spans="1:11 1916:1930" s="123" customFormat="1" x14ac:dyDescent="0.2">
      <c r="A661" s="150" t="s">
        <v>891</v>
      </c>
      <c r="B661" s="150" t="s">
        <v>1570</v>
      </c>
      <c r="C661" s="151">
        <v>10.67</v>
      </c>
      <c r="D661" s="152">
        <v>1.95346</v>
      </c>
      <c r="E661" s="152">
        <v>1.95346</v>
      </c>
      <c r="F661" s="151">
        <v>1</v>
      </c>
      <c r="G661" s="152">
        <f t="shared" si="20"/>
        <v>1.95346</v>
      </c>
      <c r="H661" s="151">
        <v>1.75</v>
      </c>
      <c r="I661" s="152">
        <f t="shared" si="21"/>
        <v>3.4185599999999998</v>
      </c>
      <c r="J661" s="153" t="s">
        <v>1268</v>
      </c>
      <c r="K661" s="150" t="s">
        <v>1270</v>
      </c>
      <c r="BUR661" s="124"/>
      <c r="BUS661" s="124"/>
      <c r="BUT661" s="124"/>
      <c r="BUU661" s="124"/>
      <c r="BUV661" s="124"/>
      <c r="BUW661" s="124"/>
      <c r="BUX661" s="124"/>
      <c r="BUY661" s="124"/>
      <c r="BUZ661" s="124"/>
      <c r="BVA661" s="124"/>
      <c r="BVB661" s="124"/>
      <c r="BVC661" s="124"/>
      <c r="BVD661" s="124"/>
      <c r="BVE661" s="124"/>
      <c r="BVF661" s="124"/>
    </row>
    <row r="662" spans="1:11 1916:1930" s="123" customFormat="1" x14ac:dyDescent="0.2">
      <c r="A662" s="142" t="s">
        <v>892</v>
      </c>
      <c r="B662" s="142" t="s">
        <v>1571</v>
      </c>
      <c r="C662" s="143">
        <v>2.94</v>
      </c>
      <c r="D662" s="144">
        <v>1.12114</v>
      </c>
      <c r="E662" s="144">
        <v>1.12114</v>
      </c>
      <c r="F662" s="143">
        <v>1</v>
      </c>
      <c r="G662" s="144">
        <f t="shared" si="20"/>
        <v>1.12114</v>
      </c>
      <c r="H662" s="143">
        <v>1.75</v>
      </c>
      <c r="I662" s="144">
        <f t="shared" si="21"/>
        <v>1.962</v>
      </c>
      <c r="J662" s="145" t="s">
        <v>1268</v>
      </c>
      <c r="K662" s="142" t="s">
        <v>1270</v>
      </c>
      <c r="BUR662" s="124"/>
      <c r="BUS662" s="124"/>
      <c r="BUT662" s="124"/>
      <c r="BUU662" s="124"/>
      <c r="BUV662" s="124"/>
      <c r="BUW662" s="124"/>
      <c r="BUX662" s="124"/>
      <c r="BUY662" s="124"/>
      <c r="BUZ662" s="124"/>
      <c r="BVA662" s="124"/>
      <c r="BVB662" s="124"/>
      <c r="BVC662" s="124"/>
      <c r="BVD662" s="124"/>
      <c r="BVE662" s="124"/>
      <c r="BVF662" s="124"/>
    </row>
    <row r="663" spans="1:11 1916:1930" s="123" customFormat="1" x14ac:dyDescent="0.2">
      <c r="A663" s="146" t="s">
        <v>893</v>
      </c>
      <c r="B663" s="146" t="s">
        <v>1571</v>
      </c>
      <c r="C663" s="147">
        <v>5.0199999999999996</v>
      </c>
      <c r="D663" s="148">
        <v>1.4512799999999999</v>
      </c>
      <c r="E663" s="148">
        <v>1.4512799999999999</v>
      </c>
      <c r="F663" s="147">
        <v>1</v>
      </c>
      <c r="G663" s="148">
        <f t="shared" si="20"/>
        <v>1.4512799999999999</v>
      </c>
      <c r="H663" s="147">
        <v>1.75</v>
      </c>
      <c r="I663" s="148">
        <f t="shared" si="21"/>
        <v>2.5397400000000001</v>
      </c>
      <c r="J663" s="149" t="s">
        <v>1268</v>
      </c>
      <c r="K663" s="146" t="s">
        <v>1270</v>
      </c>
      <c r="BUR663" s="124"/>
      <c r="BUS663" s="124"/>
      <c r="BUT663" s="124"/>
      <c r="BUU663" s="124"/>
      <c r="BUV663" s="124"/>
      <c r="BUW663" s="124"/>
      <c r="BUX663" s="124"/>
      <c r="BUY663" s="124"/>
      <c r="BUZ663" s="124"/>
      <c r="BVA663" s="124"/>
      <c r="BVB663" s="124"/>
      <c r="BVC663" s="124"/>
      <c r="BVD663" s="124"/>
      <c r="BVE663" s="124"/>
      <c r="BVF663" s="124"/>
    </row>
    <row r="664" spans="1:11 1916:1930" s="123" customFormat="1" x14ac:dyDescent="0.2">
      <c r="A664" s="146" t="s">
        <v>894</v>
      </c>
      <c r="B664" s="146" t="s">
        <v>1571</v>
      </c>
      <c r="C664" s="147">
        <v>8.5299999999999994</v>
      </c>
      <c r="D664" s="148">
        <v>2.1239699999999999</v>
      </c>
      <c r="E664" s="148">
        <v>2.1239699999999999</v>
      </c>
      <c r="F664" s="147">
        <v>1</v>
      </c>
      <c r="G664" s="148">
        <f t="shared" si="20"/>
        <v>2.1239699999999999</v>
      </c>
      <c r="H664" s="147">
        <v>1.75</v>
      </c>
      <c r="I664" s="148">
        <f t="shared" si="21"/>
        <v>3.7169500000000002</v>
      </c>
      <c r="J664" s="149" t="s">
        <v>1268</v>
      </c>
      <c r="K664" s="146" t="s">
        <v>1270</v>
      </c>
      <c r="BUR664" s="124"/>
      <c r="BUS664" s="124"/>
      <c r="BUT664" s="124"/>
      <c r="BUU664" s="124"/>
      <c r="BUV664" s="124"/>
      <c r="BUW664" s="124"/>
      <c r="BUX664" s="124"/>
      <c r="BUY664" s="124"/>
      <c r="BUZ664" s="124"/>
      <c r="BVA664" s="124"/>
      <c r="BVB664" s="124"/>
      <c r="BVC664" s="124"/>
      <c r="BVD664" s="124"/>
      <c r="BVE664" s="124"/>
      <c r="BVF664" s="124"/>
    </row>
    <row r="665" spans="1:11 1916:1930" s="123" customFormat="1" x14ac:dyDescent="0.2">
      <c r="A665" s="150" t="s">
        <v>895</v>
      </c>
      <c r="B665" s="150" t="s">
        <v>1571</v>
      </c>
      <c r="C665" s="151">
        <v>16.55</v>
      </c>
      <c r="D665" s="152">
        <v>4.2790800000000004</v>
      </c>
      <c r="E665" s="152">
        <v>4.2790800000000004</v>
      </c>
      <c r="F665" s="151">
        <v>1</v>
      </c>
      <c r="G665" s="152">
        <f t="shared" si="20"/>
        <v>4.2790800000000004</v>
      </c>
      <c r="H665" s="151">
        <v>1.75</v>
      </c>
      <c r="I665" s="152">
        <f t="shared" si="21"/>
        <v>7.4883899999999999</v>
      </c>
      <c r="J665" s="153" t="s">
        <v>1268</v>
      </c>
      <c r="K665" s="150" t="s">
        <v>1270</v>
      </c>
      <c r="BUR665" s="124"/>
      <c r="BUS665" s="124"/>
      <c r="BUT665" s="124"/>
      <c r="BUU665" s="124"/>
      <c r="BUV665" s="124"/>
      <c r="BUW665" s="124"/>
      <c r="BUX665" s="124"/>
      <c r="BUY665" s="124"/>
      <c r="BUZ665" s="124"/>
      <c r="BVA665" s="124"/>
      <c r="BVB665" s="124"/>
      <c r="BVC665" s="124"/>
      <c r="BVD665" s="124"/>
      <c r="BVE665" s="124"/>
      <c r="BVF665" s="124"/>
    </row>
    <row r="666" spans="1:11 1916:1930" s="123" customFormat="1" x14ac:dyDescent="0.2">
      <c r="A666" s="142" t="s">
        <v>896</v>
      </c>
      <c r="B666" s="142" t="s">
        <v>1572</v>
      </c>
      <c r="C666" s="143">
        <v>1.59</v>
      </c>
      <c r="D666" s="144">
        <v>1.14147</v>
      </c>
      <c r="E666" s="144">
        <v>1.14147</v>
      </c>
      <c r="F666" s="143">
        <v>1</v>
      </c>
      <c r="G666" s="144">
        <f t="shared" si="20"/>
        <v>1.14147</v>
      </c>
      <c r="H666" s="143">
        <v>1.75</v>
      </c>
      <c r="I666" s="144">
        <f t="shared" si="21"/>
        <v>1.9975700000000001</v>
      </c>
      <c r="J666" s="145" t="s">
        <v>1268</v>
      </c>
      <c r="K666" s="142" t="s">
        <v>1270</v>
      </c>
      <c r="BUR666" s="124"/>
      <c r="BUS666" s="124"/>
      <c r="BUT666" s="124"/>
      <c r="BUU666" s="124"/>
      <c r="BUV666" s="124"/>
      <c r="BUW666" s="124"/>
      <c r="BUX666" s="124"/>
      <c r="BUY666" s="124"/>
      <c r="BUZ666" s="124"/>
      <c r="BVA666" s="124"/>
      <c r="BVB666" s="124"/>
      <c r="BVC666" s="124"/>
      <c r="BVD666" s="124"/>
      <c r="BVE666" s="124"/>
      <c r="BVF666" s="124"/>
    </row>
    <row r="667" spans="1:11 1916:1930" s="123" customFormat="1" x14ac:dyDescent="0.2">
      <c r="A667" s="146" t="s">
        <v>897</v>
      </c>
      <c r="B667" s="146" t="s">
        <v>1572</v>
      </c>
      <c r="C667" s="147">
        <v>1.99</v>
      </c>
      <c r="D667" s="148">
        <v>1.4612700000000001</v>
      </c>
      <c r="E667" s="148">
        <v>1.4612700000000001</v>
      </c>
      <c r="F667" s="147">
        <v>1</v>
      </c>
      <c r="G667" s="148">
        <f t="shared" si="20"/>
        <v>1.4612700000000001</v>
      </c>
      <c r="H667" s="147">
        <v>1.75</v>
      </c>
      <c r="I667" s="148">
        <f t="shared" si="21"/>
        <v>2.55722</v>
      </c>
      <c r="J667" s="149" t="s">
        <v>1268</v>
      </c>
      <c r="K667" s="146" t="s">
        <v>1270</v>
      </c>
      <c r="BUR667" s="124"/>
      <c r="BUS667" s="124"/>
      <c r="BUT667" s="124"/>
      <c r="BUU667" s="124"/>
      <c r="BUV667" s="124"/>
      <c r="BUW667" s="124"/>
      <c r="BUX667" s="124"/>
      <c r="BUY667" s="124"/>
      <c r="BUZ667" s="124"/>
      <c r="BVA667" s="124"/>
      <c r="BVB667" s="124"/>
      <c r="BVC667" s="124"/>
      <c r="BVD667" s="124"/>
      <c r="BVE667" s="124"/>
      <c r="BVF667" s="124"/>
    </row>
    <row r="668" spans="1:11 1916:1930" s="123" customFormat="1" x14ac:dyDescent="0.2">
      <c r="A668" s="146" t="s">
        <v>898</v>
      </c>
      <c r="B668" s="146" t="s">
        <v>1572</v>
      </c>
      <c r="C668" s="147">
        <v>3.75</v>
      </c>
      <c r="D668" s="148">
        <v>1.79562</v>
      </c>
      <c r="E668" s="148">
        <v>1.79562</v>
      </c>
      <c r="F668" s="147">
        <v>1</v>
      </c>
      <c r="G668" s="148">
        <f t="shared" si="20"/>
        <v>1.79562</v>
      </c>
      <c r="H668" s="147">
        <v>1.75</v>
      </c>
      <c r="I668" s="148">
        <f t="shared" si="21"/>
        <v>3.1423399999999999</v>
      </c>
      <c r="J668" s="149" t="s">
        <v>1268</v>
      </c>
      <c r="K668" s="146" t="s">
        <v>1270</v>
      </c>
      <c r="BUR668" s="124"/>
      <c r="BUS668" s="124"/>
      <c r="BUT668" s="124"/>
      <c r="BUU668" s="124"/>
      <c r="BUV668" s="124"/>
      <c r="BUW668" s="124"/>
      <c r="BUX668" s="124"/>
      <c r="BUY668" s="124"/>
      <c r="BUZ668" s="124"/>
      <c r="BVA668" s="124"/>
      <c r="BVB668" s="124"/>
      <c r="BVC668" s="124"/>
      <c r="BVD668" s="124"/>
      <c r="BVE668" s="124"/>
      <c r="BVF668" s="124"/>
    </row>
    <row r="669" spans="1:11 1916:1930" s="123" customFormat="1" x14ac:dyDescent="0.2">
      <c r="A669" s="150" t="s">
        <v>899</v>
      </c>
      <c r="B669" s="150" t="s">
        <v>1572</v>
      </c>
      <c r="C669" s="151">
        <v>9.5</v>
      </c>
      <c r="D669" s="152">
        <v>3.3583500000000002</v>
      </c>
      <c r="E669" s="152">
        <v>3.3583500000000002</v>
      </c>
      <c r="F669" s="151">
        <v>1</v>
      </c>
      <c r="G669" s="152">
        <f t="shared" si="20"/>
        <v>3.3583500000000002</v>
      </c>
      <c r="H669" s="151">
        <v>1.75</v>
      </c>
      <c r="I669" s="152">
        <f t="shared" si="21"/>
        <v>5.8771100000000001</v>
      </c>
      <c r="J669" s="153" t="s">
        <v>1268</v>
      </c>
      <c r="K669" s="150" t="s">
        <v>1270</v>
      </c>
      <c r="BUR669" s="124"/>
      <c r="BUS669" s="124"/>
      <c r="BUT669" s="124"/>
      <c r="BUU669" s="124"/>
      <c r="BUV669" s="124"/>
      <c r="BUW669" s="124"/>
      <c r="BUX669" s="124"/>
      <c r="BUY669" s="124"/>
      <c r="BUZ669" s="124"/>
      <c r="BVA669" s="124"/>
      <c r="BVB669" s="124"/>
      <c r="BVC669" s="124"/>
      <c r="BVD669" s="124"/>
      <c r="BVE669" s="124"/>
      <c r="BVF669" s="124"/>
    </row>
    <row r="670" spans="1:11 1916:1930" s="123" customFormat="1" x14ac:dyDescent="0.2">
      <c r="A670" s="142" t="s">
        <v>900</v>
      </c>
      <c r="B670" s="142" t="s">
        <v>1573</v>
      </c>
      <c r="C670" s="143">
        <v>1.97</v>
      </c>
      <c r="D670" s="144">
        <v>0.90022000000000002</v>
      </c>
      <c r="E670" s="144">
        <v>0.90022000000000002</v>
      </c>
      <c r="F670" s="143">
        <v>1</v>
      </c>
      <c r="G670" s="144">
        <f t="shared" si="20"/>
        <v>0.90022000000000002</v>
      </c>
      <c r="H670" s="143">
        <v>1.75</v>
      </c>
      <c r="I670" s="144">
        <f t="shared" si="21"/>
        <v>1.5753900000000001</v>
      </c>
      <c r="J670" s="145" t="s">
        <v>1268</v>
      </c>
      <c r="K670" s="142" t="s">
        <v>1270</v>
      </c>
      <c r="BUR670" s="124"/>
      <c r="BUS670" s="124"/>
      <c r="BUT670" s="124"/>
      <c r="BUU670" s="124"/>
      <c r="BUV670" s="124"/>
      <c r="BUW670" s="124"/>
      <c r="BUX670" s="124"/>
      <c r="BUY670" s="124"/>
      <c r="BUZ670" s="124"/>
      <c r="BVA670" s="124"/>
      <c r="BVB670" s="124"/>
      <c r="BVC670" s="124"/>
      <c r="BVD670" s="124"/>
      <c r="BVE670" s="124"/>
      <c r="BVF670" s="124"/>
    </row>
    <row r="671" spans="1:11 1916:1930" s="123" customFormat="1" x14ac:dyDescent="0.2">
      <c r="A671" s="146" t="s">
        <v>901</v>
      </c>
      <c r="B671" s="146" t="s">
        <v>1573</v>
      </c>
      <c r="C671" s="147">
        <v>3.16</v>
      </c>
      <c r="D671" s="148">
        <v>1.5454300000000001</v>
      </c>
      <c r="E671" s="148">
        <v>1.5454300000000001</v>
      </c>
      <c r="F671" s="147">
        <v>1</v>
      </c>
      <c r="G671" s="148">
        <f t="shared" si="20"/>
        <v>1.5454300000000001</v>
      </c>
      <c r="H671" s="147">
        <v>1.75</v>
      </c>
      <c r="I671" s="148">
        <f t="shared" si="21"/>
        <v>2.7044999999999999</v>
      </c>
      <c r="J671" s="149" t="s">
        <v>1268</v>
      </c>
      <c r="K671" s="146" t="s">
        <v>1270</v>
      </c>
      <c r="BUR671" s="124"/>
      <c r="BUS671" s="124"/>
      <c r="BUT671" s="124"/>
      <c r="BUU671" s="124"/>
      <c r="BUV671" s="124"/>
      <c r="BUW671" s="124"/>
      <c r="BUX671" s="124"/>
      <c r="BUY671" s="124"/>
      <c r="BUZ671" s="124"/>
      <c r="BVA671" s="124"/>
      <c r="BVB671" s="124"/>
      <c r="BVC671" s="124"/>
      <c r="BVD671" s="124"/>
      <c r="BVE671" s="124"/>
      <c r="BVF671" s="124"/>
    </row>
    <row r="672" spans="1:11 1916:1930" s="123" customFormat="1" x14ac:dyDescent="0.2">
      <c r="A672" s="146" t="s">
        <v>902</v>
      </c>
      <c r="B672" s="146" t="s">
        <v>1573</v>
      </c>
      <c r="C672" s="147">
        <v>4.2</v>
      </c>
      <c r="D672" s="148">
        <v>2.0424099999999998</v>
      </c>
      <c r="E672" s="148">
        <v>2.0424099999999998</v>
      </c>
      <c r="F672" s="147">
        <v>1</v>
      </c>
      <c r="G672" s="148">
        <f t="shared" si="20"/>
        <v>2.0424099999999998</v>
      </c>
      <c r="H672" s="147">
        <v>1.75</v>
      </c>
      <c r="I672" s="148">
        <f t="shared" si="21"/>
        <v>3.57422</v>
      </c>
      <c r="J672" s="149" t="s">
        <v>1268</v>
      </c>
      <c r="K672" s="146" t="s">
        <v>1270</v>
      </c>
      <c r="BUR672" s="124"/>
      <c r="BUS672" s="124"/>
      <c r="BUT672" s="124"/>
      <c r="BUU672" s="124"/>
      <c r="BUV672" s="124"/>
      <c r="BUW672" s="124"/>
      <c r="BUX672" s="124"/>
      <c r="BUY672" s="124"/>
      <c r="BUZ672" s="124"/>
      <c r="BVA672" s="124"/>
      <c r="BVB672" s="124"/>
      <c r="BVC672" s="124"/>
      <c r="BVD672" s="124"/>
      <c r="BVE672" s="124"/>
      <c r="BVF672" s="124"/>
    </row>
    <row r="673" spans="1:11 1916:1930" s="123" customFormat="1" x14ac:dyDescent="0.2">
      <c r="A673" s="150" t="s">
        <v>903</v>
      </c>
      <c r="B673" s="150" t="s">
        <v>1573</v>
      </c>
      <c r="C673" s="151">
        <v>12.33</v>
      </c>
      <c r="D673" s="152">
        <v>4.0787399999999998</v>
      </c>
      <c r="E673" s="152">
        <v>4.0787399999999998</v>
      </c>
      <c r="F673" s="151">
        <v>1</v>
      </c>
      <c r="G673" s="152">
        <f t="shared" si="20"/>
        <v>4.0787399999999998</v>
      </c>
      <c r="H673" s="151">
        <v>1.75</v>
      </c>
      <c r="I673" s="152">
        <f t="shared" si="21"/>
        <v>7.1378000000000004</v>
      </c>
      <c r="J673" s="153" t="s">
        <v>1268</v>
      </c>
      <c r="K673" s="150" t="s">
        <v>1270</v>
      </c>
      <c r="BUR673" s="124"/>
      <c r="BUS673" s="124"/>
      <c r="BUT673" s="124"/>
      <c r="BUU673" s="124"/>
      <c r="BUV673" s="124"/>
      <c r="BUW673" s="124"/>
      <c r="BUX673" s="124"/>
      <c r="BUY673" s="124"/>
      <c r="BUZ673" s="124"/>
      <c r="BVA673" s="124"/>
      <c r="BVB673" s="124"/>
      <c r="BVC673" s="124"/>
      <c r="BVD673" s="124"/>
      <c r="BVE673" s="124"/>
      <c r="BVF673" s="124"/>
    </row>
    <row r="674" spans="1:11 1916:1930" s="123" customFormat="1" x14ac:dyDescent="0.2">
      <c r="A674" s="142" t="s">
        <v>904</v>
      </c>
      <c r="B674" s="142" t="s">
        <v>1574</v>
      </c>
      <c r="C674" s="143">
        <v>2.98</v>
      </c>
      <c r="D674" s="144">
        <v>0.75236000000000003</v>
      </c>
      <c r="E674" s="144">
        <v>0.75236000000000003</v>
      </c>
      <c r="F674" s="143">
        <v>1</v>
      </c>
      <c r="G674" s="144">
        <f t="shared" si="20"/>
        <v>0.75236000000000003</v>
      </c>
      <c r="H674" s="143">
        <v>1.75</v>
      </c>
      <c r="I674" s="144">
        <f t="shared" si="21"/>
        <v>1.31663</v>
      </c>
      <c r="J674" s="145" t="s">
        <v>1268</v>
      </c>
      <c r="K674" s="142" t="s">
        <v>1270</v>
      </c>
      <c r="BUR674" s="124"/>
      <c r="BUS674" s="124"/>
      <c r="BUT674" s="124"/>
      <c r="BUU674" s="124"/>
      <c r="BUV674" s="124"/>
      <c r="BUW674" s="124"/>
      <c r="BUX674" s="124"/>
      <c r="BUY674" s="124"/>
      <c r="BUZ674" s="124"/>
      <c r="BVA674" s="124"/>
      <c r="BVB674" s="124"/>
      <c r="BVC674" s="124"/>
      <c r="BVD674" s="124"/>
      <c r="BVE674" s="124"/>
      <c r="BVF674" s="124"/>
    </row>
    <row r="675" spans="1:11 1916:1930" s="123" customFormat="1" x14ac:dyDescent="0.2">
      <c r="A675" s="146" t="s">
        <v>905</v>
      </c>
      <c r="B675" s="146" t="s">
        <v>1574</v>
      </c>
      <c r="C675" s="147">
        <v>4.24</v>
      </c>
      <c r="D675" s="148">
        <v>1.04924</v>
      </c>
      <c r="E675" s="148">
        <v>1.04924</v>
      </c>
      <c r="F675" s="147">
        <v>1</v>
      </c>
      <c r="G675" s="148">
        <f t="shared" si="20"/>
        <v>1.04924</v>
      </c>
      <c r="H675" s="147">
        <v>1.75</v>
      </c>
      <c r="I675" s="148">
        <f t="shared" si="21"/>
        <v>1.8361700000000001</v>
      </c>
      <c r="J675" s="149" t="s">
        <v>1268</v>
      </c>
      <c r="K675" s="146" t="s">
        <v>1270</v>
      </c>
      <c r="BUR675" s="124"/>
      <c r="BUS675" s="124"/>
      <c r="BUT675" s="124"/>
      <c r="BUU675" s="124"/>
      <c r="BUV675" s="124"/>
      <c r="BUW675" s="124"/>
      <c r="BUX675" s="124"/>
      <c r="BUY675" s="124"/>
      <c r="BUZ675" s="124"/>
      <c r="BVA675" s="124"/>
      <c r="BVB675" s="124"/>
      <c r="BVC675" s="124"/>
      <c r="BVD675" s="124"/>
      <c r="BVE675" s="124"/>
      <c r="BVF675" s="124"/>
    </row>
    <row r="676" spans="1:11 1916:1930" s="123" customFormat="1" x14ac:dyDescent="0.2">
      <c r="A676" s="146" t="s">
        <v>906</v>
      </c>
      <c r="B676" s="146" t="s">
        <v>1574</v>
      </c>
      <c r="C676" s="147">
        <v>7.51</v>
      </c>
      <c r="D676" s="148">
        <v>1.60249</v>
      </c>
      <c r="E676" s="148">
        <v>1.60249</v>
      </c>
      <c r="F676" s="147">
        <v>1</v>
      </c>
      <c r="G676" s="148">
        <f t="shared" si="20"/>
        <v>1.60249</v>
      </c>
      <c r="H676" s="147">
        <v>1.75</v>
      </c>
      <c r="I676" s="148">
        <f t="shared" si="21"/>
        <v>2.80436</v>
      </c>
      <c r="J676" s="149" t="s">
        <v>1268</v>
      </c>
      <c r="K676" s="146" t="s">
        <v>1270</v>
      </c>
      <c r="BUR676" s="124"/>
      <c r="BUS676" s="124"/>
      <c r="BUT676" s="124"/>
      <c r="BUU676" s="124"/>
      <c r="BUV676" s="124"/>
      <c r="BUW676" s="124"/>
      <c r="BUX676" s="124"/>
      <c r="BUY676" s="124"/>
      <c r="BUZ676" s="124"/>
      <c r="BVA676" s="124"/>
      <c r="BVB676" s="124"/>
      <c r="BVC676" s="124"/>
      <c r="BVD676" s="124"/>
      <c r="BVE676" s="124"/>
      <c r="BVF676" s="124"/>
    </row>
    <row r="677" spans="1:11 1916:1930" s="123" customFormat="1" x14ac:dyDescent="0.2">
      <c r="A677" s="150" t="s">
        <v>907</v>
      </c>
      <c r="B677" s="150" t="s">
        <v>1574</v>
      </c>
      <c r="C677" s="151">
        <v>15.23</v>
      </c>
      <c r="D677" s="152">
        <v>2.9040300000000001</v>
      </c>
      <c r="E677" s="152">
        <v>2.9040300000000001</v>
      </c>
      <c r="F677" s="151">
        <v>1</v>
      </c>
      <c r="G677" s="152">
        <f t="shared" si="20"/>
        <v>2.9040300000000001</v>
      </c>
      <c r="H677" s="151">
        <v>1.75</v>
      </c>
      <c r="I677" s="152">
        <f t="shared" si="21"/>
        <v>5.0820499999999997</v>
      </c>
      <c r="J677" s="153" t="s">
        <v>1268</v>
      </c>
      <c r="K677" s="150" t="s">
        <v>1270</v>
      </c>
      <c r="BUR677" s="124"/>
      <c r="BUS677" s="124"/>
      <c r="BUT677" s="124"/>
      <c r="BUU677" s="124"/>
      <c r="BUV677" s="124"/>
      <c r="BUW677" s="124"/>
      <c r="BUX677" s="124"/>
      <c r="BUY677" s="124"/>
      <c r="BUZ677" s="124"/>
      <c r="BVA677" s="124"/>
      <c r="BVB677" s="124"/>
      <c r="BVC677" s="124"/>
      <c r="BVD677" s="124"/>
      <c r="BVE677" s="124"/>
      <c r="BVF677" s="124"/>
    </row>
    <row r="678" spans="1:11 1916:1930" s="123" customFormat="1" x14ac:dyDescent="0.2">
      <c r="A678" s="142" t="s">
        <v>908</v>
      </c>
      <c r="B678" s="142" t="s">
        <v>1356</v>
      </c>
      <c r="C678" s="143">
        <v>3</v>
      </c>
      <c r="D678" s="144">
        <v>0.53771000000000002</v>
      </c>
      <c r="E678" s="144">
        <v>0.53771000000000002</v>
      </c>
      <c r="F678" s="143">
        <v>1</v>
      </c>
      <c r="G678" s="144">
        <f t="shared" si="20"/>
        <v>0.53771000000000002</v>
      </c>
      <c r="H678" s="143">
        <v>1.75</v>
      </c>
      <c r="I678" s="144">
        <f t="shared" si="21"/>
        <v>0.94098999999999999</v>
      </c>
      <c r="J678" s="145" t="s">
        <v>1268</v>
      </c>
      <c r="K678" s="142" t="s">
        <v>1270</v>
      </c>
      <c r="BUR678" s="124"/>
      <c r="BUS678" s="124"/>
      <c r="BUT678" s="124"/>
      <c r="BUU678" s="124"/>
      <c r="BUV678" s="124"/>
      <c r="BUW678" s="124"/>
      <c r="BUX678" s="124"/>
      <c r="BUY678" s="124"/>
      <c r="BUZ678" s="124"/>
      <c r="BVA678" s="124"/>
      <c r="BVB678" s="124"/>
      <c r="BVC678" s="124"/>
      <c r="BVD678" s="124"/>
      <c r="BVE678" s="124"/>
      <c r="BVF678" s="124"/>
    </row>
    <row r="679" spans="1:11 1916:1930" s="123" customFormat="1" x14ac:dyDescent="0.2">
      <c r="A679" s="146" t="s">
        <v>909</v>
      </c>
      <c r="B679" s="146" t="s">
        <v>1356</v>
      </c>
      <c r="C679" s="147">
        <v>3.82</v>
      </c>
      <c r="D679" s="148">
        <v>0.64834000000000003</v>
      </c>
      <c r="E679" s="148">
        <v>0.64834000000000003</v>
      </c>
      <c r="F679" s="147">
        <v>1</v>
      </c>
      <c r="G679" s="148">
        <f t="shared" si="20"/>
        <v>0.64834000000000003</v>
      </c>
      <c r="H679" s="147">
        <v>1.75</v>
      </c>
      <c r="I679" s="148">
        <f t="shared" si="21"/>
        <v>1.1346000000000001</v>
      </c>
      <c r="J679" s="149" t="s">
        <v>1268</v>
      </c>
      <c r="K679" s="146" t="s">
        <v>1270</v>
      </c>
      <c r="BUR679" s="124"/>
      <c r="BUS679" s="124"/>
      <c r="BUT679" s="124"/>
      <c r="BUU679" s="124"/>
      <c r="BUV679" s="124"/>
      <c r="BUW679" s="124"/>
      <c r="BUX679" s="124"/>
      <c r="BUY679" s="124"/>
      <c r="BUZ679" s="124"/>
      <c r="BVA679" s="124"/>
      <c r="BVB679" s="124"/>
      <c r="BVC679" s="124"/>
      <c r="BVD679" s="124"/>
      <c r="BVE679" s="124"/>
      <c r="BVF679" s="124"/>
    </row>
    <row r="680" spans="1:11 1916:1930" s="123" customFormat="1" x14ac:dyDescent="0.2">
      <c r="A680" s="146" t="s">
        <v>910</v>
      </c>
      <c r="B680" s="146" t="s">
        <v>1356</v>
      </c>
      <c r="C680" s="147">
        <v>5.8</v>
      </c>
      <c r="D680" s="148">
        <v>0.90159999999999996</v>
      </c>
      <c r="E680" s="148">
        <v>0.90159999999999996</v>
      </c>
      <c r="F680" s="147">
        <v>1</v>
      </c>
      <c r="G680" s="148">
        <f t="shared" si="20"/>
        <v>0.90159999999999996</v>
      </c>
      <c r="H680" s="147">
        <v>1.75</v>
      </c>
      <c r="I680" s="148">
        <f t="shared" si="21"/>
        <v>1.5778000000000001</v>
      </c>
      <c r="J680" s="149" t="s">
        <v>1268</v>
      </c>
      <c r="K680" s="146" t="s">
        <v>1270</v>
      </c>
      <c r="BUR680" s="124"/>
      <c r="BUS680" s="124"/>
      <c r="BUT680" s="124"/>
      <c r="BUU680" s="124"/>
      <c r="BUV680" s="124"/>
      <c r="BUW680" s="124"/>
      <c r="BUX680" s="124"/>
      <c r="BUY680" s="124"/>
      <c r="BUZ680" s="124"/>
      <c r="BVA680" s="124"/>
      <c r="BVB680" s="124"/>
      <c r="BVC680" s="124"/>
      <c r="BVD680" s="124"/>
      <c r="BVE680" s="124"/>
      <c r="BVF680" s="124"/>
    </row>
    <row r="681" spans="1:11 1916:1930" s="123" customFormat="1" x14ac:dyDescent="0.2">
      <c r="A681" s="150" t="s">
        <v>911</v>
      </c>
      <c r="B681" s="150" t="s">
        <v>1356</v>
      </c>
      <c r="C681" s="151">
        <v>9.86</v>
      </c>
      <c r="D681" s="152">
        <v>1.73525</v>
      </c>
      <c r="E681" s="152">
        <v>1.73525</v>
      </c>
      <c r="F681" s="151">
        <v>1</v>
      </c>
      <c r="G681" s="152">
        <f t="shared" si="20"/>
        <v>1.73525</v>
      </c>
      <c r="H681" s="151">
        <v>1.75</v>
      </c>
      <c r="I681" s="152">
        <f t="shared" si="21"/>
        <v>3.0366900000000001</v>
      </c>
      <c r="J681" s="153" t="s">
        <v>1268</v>
      </c>
      <c r="K681" s="150" t="s">
        <v>1270</v>
      </c>
      <c r="BUR681" s="124"/>
      <c r="BUS681" s="124"/>
      <c r="BUT681" s="124"/>
      <c r="BUU681" s="124"/>
      <c r="BUV681" s="124"/>
      <c r="BUW681" s="124"/>
      <c r="BUX681" s="124"/>
      <c r="BUY681" s="124"/>
      <c r="BUZ681" s="124"/>
      <c r="BVA681" s="124"/>
      <c r="BVB681" s="124"/>
      <c r="BVC681" s="124"/>
      <c r="BVD681" s="124"/>
      <c r="BVE681" s="124"/>
      <c r="BVF681" s="124"/>
    </row>
    <row r="682" spans="1:11 1916:1930" s="123" customFormat="1" x14ac:dyDescent="0.2">
      <c r="A682" s="142" t="s">
        <v>912</v>
      </c>
      <c r="B682" s="142" t="s">
        <v>1575</v>
      </c>
      <c r="C682" s="143">
        <v>2.59</v>
      </c>
      <c r="D682" s="144">
        <v>0.36521999999999999</v>
      </c>
      <c r="E682" s="144">
        <v>0.36521999999999999</v>
      </c>
      <c r="F682" s="143">
        <v>1</v>
      </c>
      <c r="G682" s="144">
        <f t="shared" si="20"/>
        <v>0.36521999999999999</v>
      </c>
      <c r="H682" s="143">
        <v>1.75</v>
      </c>
      <c r="I682" s="144">
        <f t="shared" si="21"/>
        <v>0.63914000000000004</v>
      </c>
      <c r="J682" s="145" t="s">
        <v>1268</v>
      </c>
      <c r="K682" s="142" t="s">
        <v>1270</v>
      </c>
      <c r="BUR682" s="124"/>
      <c r="BUS682" s="124"/>
      <c r="BUT682" s="124"/>
      <c r="BUU682" s="124"/>
      <c r="BUV682" s="124"/>
      <c r="BUW682" s="124"/>
      <c r="BUX682" s="124"/>
      <c r="BUY682" s="124"/>
      <c r="BUZ682" s="124"/>
      <c r="BVA682" s="124"/>
      <c r="BVB682" s="124"/>
      <c r="BVC682" s="124"/>
      <c r="BVD682" s="124"/>
      <c r="BVE682" s="124"/>
      <c r="BVF682" s="124"/>
    </row>
    <row r="683" spans="1:11 1916:1930" s="123" customFormat="1" x14ac:dyDescent="0.2">
      <c r="A683" s="146" t="s">
        <v>913</v>
      </c>
      <c r="B683" s="146" t="s">
        <v>1575</v>
      </c>
      <c r="C683" s="147">
        <v>3.98</v>
      </c>
      <c r="D683" s="148">
        <v>0.60577999999999999</v>
      </c>
      <c r="E683" s="148">
        <v>0.60577999999999999</v>
      </c>
      <c r="F683" s="147">
        <v>1</v>
      </c>
      <c r="G683" s="148">
        <f t="shared" si="20"/>
        <v>0.60577999999999999</v>
      </c>
      <c r="H683" s="147">
        <v>1.75</v>
      </c>
      <c r="I683" s="148">
        <f t="shared" si="21"/>
        <v>1.06012</v>
      </c>
      <c r="J683" s="149" t="s">
        <v>1268</v>
      </c>
      <c r="K683" s="146" t="s">
        <v>1270</v>
      </c>
      <c r="BUR683" s="124"/>
      <c r="BUS683" s="124"/>
      <c r="BUT683" s="124"/>
      <c r="BUU683" s="124"/>
      <c r="BUV683" s="124"/>
      <c r="BUW683" s="124"/>
      <c r="BUX683" s="124"/>
      <c r="BUY683" s="124"/>
      <c r="BUZ683" s="124"/>
      <c r="BVA683" s="124"/>
      <c r="BVB683" s="124"/>
      <c r="BVC683" s="124"/>
      <c r="BVD683" s="124"/>
      <c r="BVE683" s="124"/>
      <c r="BVF683" s="124"/>
    </row>
    <row r="684" spans="1:11 1916:1930" s="123" customFormat="1" x14ac:dyDescent="0.2">
      <c r="A684" s="146" t="s">
        <v>914</v>
      </c>
      <c r="B684" s="146" t="s">
        <v>1575</v>
      </c>
      <c r="C684" s="147">
        <v>7.48</v>
      </c>
      <c r="D684" s="148">
        <v>1.08219</v>
      </c>
      <c r="E684" s="148">
        <v>1.08219</v>
      </c>
      <c r="F684" s="147">
        <v>1</v>
      </c>
      <c r="G684" s="148">
        <f t="shared" si="20"/>
        <v>1.08219</v>
      </c>
      <c r="H684" s="147">
        <v>1.75</v>
      </c>
      <c r="I684" s="148">
        <f t="shared" si="21"/>
        <v>1.8938299999999999</v>
      </c>
      <c r="J684" s="149" t="s">
        <v>1268</v>
      </c>
      <c r="K684" s="146" t="s">
        <v>1270</v>
      </c>
      <c r="BUR684" s="124"/>
      <c r="BUS684" s="124"/>
      <c r="BUT684" s="124"/>
      <c r="BUU684" s="124"/>
      <c r="BUV684" s="124"/>
      <c r="BUW684" s="124"/>
      <c r="BUX684" s="124"/>
      <c r="BUY684" s="124"/>
      <c r="BUZ684" s="124"/>
      <c r="BVA684" s="124"/>
      <c r="BVB684" s="124"/>
      <c r="BVC684" s="124"/>
      <c r="BVD684" s="124"/>
      <c r="BVE684" s="124"/>
      <c r="BVF684" s="124"/>
    </row>
    <row r="685" spans="1:11 1916:1930" s="123" customFormat="1" x14ac:dyDescent="0.2">
      <c r="A685" s="150" t="s">
        <v>915</v>
      </c>
      <c r="B685" s="150" t="s">
        <v>1575</v>
      </c>
      <c r="C685" s="151">
        <v>13.71</v>
      </c>
      <c r="D685" s="152">
        <v>2.9280400000000002</v>
      </c>
      <c r="E685" s="152">
        <v>2.9280400000000002</v>
      </c>
      <c r="F685" s="151">
        <v>1</v>
      </c>
      <c r="G685" s="152">
        <f t="shared" si="20"/>
        <v>2.9280400000000002</v>
      </c>
      <c r="H685" s="151">
        <v>1.75</v>
      </c>
      <c r="I685" s="152">
        <f t="shared" si="21"/>
        <v>5.1240699999999997</v>
      </c>
      <c r="J685" s="153" t="s">
        <v>1268</v>
      </c>
      <c r="K685" s="150" t="s">
        <v>1270</v>
      </c>
      <c r="BUR685" s="124"/>
      <c r="BUS685" s="124"/>
      <c r="BUT685" s="124"/>
      <c r="BUU685" s="124"/>
      <c r="BUV685" s="124"/>
      <c r="BUW685" s="124"/>
      <c r="BUX685" s="124"/>
      <c r="BUY685" s="124"/>
      <c r="BUZ685" s="124"/>
      <c r="BVA685" s="124"/>
      <c r="BVB685" s="124"/>
      <c r="BVC685" s="124"/>
      <c r="BVD685" s="124"/>
      <c r="BVE685" s="124"/>
      <c r="BVF685" s="124"/>
    </row>
    <row r="686" spans="1:11 1916:1930" s="123" customFormat="1" x14ac:dyDescent="0.2">
      <c r="A686" s="142" t="s">
        <v>916</v>
      </c>
      <c r="B686" s="142" t="s">
        <v>1576</v>
      </c>
      <c r="C686" s="143">
        <v>2.25</v>
      </c>
      <c r="D686" s="144">
        <v>0.45034999999999997</v>
      </c>
      <c r="E686" s="144">
        <v>0.45034999999999997</v>
      </c>
      <c r="F686" s="143">
        <v>1</v>
      </c>
      <c r="G686" s="144">
        <f t="shared" si="20"/>
        <v>0.45034999999999997</v>
      </c>
      <c r="H686" s="143">
        <v>1.75</v>
      </c>
      <c r="I686" s="144">
        <f t="shared" si="21"/>
        <v>0.78810999999999998</v>
      </c>
      <c r="J686" s="145" t="s">
        <v>1268</v>
      </c>
      <c r="K686" s="142" t="s">
        <v>1270</v>
      </c>
      <c r="BUR686" s="124"/>
      <c r="BUS686" s="124"/>
      <c r="BUT686" s="124"/>
      <c r="BUU686" s="124"/>
      <c r="BUV686" s="124"/>
      <c r="BUW686" s="124"/>
      <c r="BUX686" s="124"/>
      <c r="BUY686" s="124"/>
      <c r="BUZ686" s="124"/>
      <c r="BVA686" s="124"/>
      <c r="BVB686" s="124"/>
      <c r="BVC686" s="124"/>
      <c r="BVD686" s="124"/>
      <c r="BVE686" s="124"/>
      <c r="BVF686" s="124"/>
    </row>
    <row r="687" spans="1:11 1916:1930" s="123" customFormat="1" x14ac:dyDescent="0.2">
      <c r="A687" s="146" t="s">
        <v>917</v>
      </c>
      <c r="B687" s="146" t="s">
        <v>1576</v>
      </c>
      <c r="C687" s="147">
        <v>2.8</v>
      </c>
      <c r="D687" s="148">
        <v>0.62439</v>
      </c>
      <c r="E687" s="148">
        <v>0.62439</v>
      </c>
      <c r="F687" s="147">
        <v>1</v>
      </c>
      <c r="G687" s="148">
        <f t="shared" si="20"/>
        <v>0.62439</v>
      </c>
      <c r="H687" s="147">
        <v>1.75</v>
      </c>
      <c r="I687" s="148">
        <f t="shared" si="21"/>
        <v>1.0926800000000001</v>
      </c>
      <c r="J687" s="149" t="s">
        <v>1268</v>
      </c>
      <c r="K687" s="146" t="s">
        <v>1270</v>
      </c>
      <c r="BUR687" s="124"/>
      <c r="BUS687" s="124"/>
      <c r="BUT687" s="124"/>
      <c r="BUU687" s="124"/>
      <c r="BUV687" s="124"/>
      <c r="BUW687" s="124"/>
      <c r="BUX687" s="124"/>
      <c r="BUY687" s="124"/>
      <c r="BUZ687" s="124"/>
      <c r="BVA687" s="124"/>
      <c r="BVB687" s="124"/>
      <c r="BVC687" s="124"/>
      <c r="BVD687" s="124"/>
      <c r="BVE687" s="124"/>
      <c r="BVF687" s="124"/>
    </row>
    <row r="688" spans="1:11 1916:1930" s="123" customFormat="1" x14ac:dyDescent="0.2">
      <c r="A688" s="146" t="s">
        <v>918</v>
      </c>
      <c r="B688" s="146" t="s">
        <v>1576</v>
      </c>
      <c r="C688" s="147">
        <v>5.08</v>
      </c>
      <c r="D688" s="148">
        <v>1.0049300000000001</v>
      </c>
      <c r="E688" s="148">
        <v>1.0049300000000001</v>
      </c>
      <c r="F688" s="147">
        <v>1</v>
      </c>
      <c r="G688" s="148">
        <f t="shared" si="20"/>
        <v>1.0049300000000001</v>
      </c>
      <c r="H688" s="147">
        <v>1.75</v>
      </c>
      <c r="I688" s="148">
        <f t="shared" si="21"/>
        <v>1.7586299999999999</v>
      </c>
      <c r="J688" s="149" t="s">
        <v>1268</v>
      </c>
      <c r="K688" s="146" t="s">
        <v>1270</v>
      </c>
      <c r="BUR688" s="124"/>
      <c r="BUS688" s="124"/>
      <c r="BUT688" s="124"/>
      <c r="BUU688" s="124"/>
      <c r="BUV688" s="124"/>
      <c r="BUW688" s="124"/>
      <c r="BUX688" s="124"/>
      <c r="BUY688" s="124"/>
      <c r="BUZ688" s="124"/>
      <c r="BVA688" s="124"/>
      <c r="BVB688" s="124"/>
      <c r="BVC688" s="124"/>
      <c r="BVD688" s="124"/>
      <c r="BVE688" s="124"/>
      <c r="BVF688" s="124"/>
    </row>
    <row r="689" spans="1:11 1916:1930" s="123" customFormat="1" x14ac:dyDescent="0.2">
      <c r="A689" s="150" t="s">
        <v>919</v>
      </c>
      <c r="B689" s="150" t="s">
        <v>1576</v>
      </c>
      <c r="C689" s="151">
        <v>10.119999999999999</v>
      </c>
      <c r="D689" s="152">
        <v>1.60493</v>
      </c>
      <c r="E689" s="152">
        <v>1.60493</v>
      </c>
      <c r="F689" s="151">
        <v>1</v>
      </c>
      <c r="G689" s="152">
        <f t="shared" si="20"/>
        <v>1.60493</v>
      </c>
      <c r="H689" s="151">
        <v>1.75</v>
      </c>
      <c r="I689" s="152">
        <f t="shared" si="21"/>
        <v>2.80863</v>
      </c>
      <c r="J689" s="153" t="s">
        <v>1268</v>
      </c>
      <c r="K689" s="150" t="s">
        <v>1270</v>
      </c>
      <c r="BUR689" s="124"/>
      <c r="BUS689" s="124"/>
      <c r="BUT689" s="124"/>
      <c r="BUU689" s="124"/>
      <c r="BUV689" s="124"/>
      <c r="BUW689" s="124"/>
      <c r="BUX689" s="124"/>
      <c r="BUY689" s="124"/>
      <c r="BUZ689" s="124"/>
      <c r="BVA689" s="124"/>
      <c r="BVB689" s="124"/>
      <c r="BVC689" s="124"/>
      <c r="BVD689" s="124"/>
      <c r="BVE689" s="124"/>
      <c r="BVF689" s="124"/>
    </row>
    <row r="690" spans="1:11 1916:1930" s="123" customFormat="1" x14ac:dyDescent="0.2">
      <c r="A690" s="142" t="s">
        <v>920</v>
      </c>
      <c r="B690" s="142" t="s">
        <v>1577</v>
      </c>
      <c r="C690" s="143">
        <v>2.6</v>
      </c>
      <c r="D690" s="144">
        <v>0.42130000000000001</v>
      </c>
      <c r="E690" s="144">
        <v>0.42130000000000001</v>
      </c>
      <c r="F690" s="143">
        <v>1</v>
      </c>
      <c r="G690" s="144">
        <f t="shared" si="20"/>
        <v>0.42130000000000001</v>
      </c>
      <c r="H690" s="143">
        <v>1.75</v>
      </c>
      <c r="I690" s="144">
        <f t="shared" si="21"/>
        <v>0.73728000000000005</v>
      </c>
      <c r="J690" s="145" t="s">
        <v>1268</v>
      </c>
      <c r="K690" s="142" t="s">
        <v>1270</v>
      </c>
      <c r="BUR690" s="124"/>
      <c r="BUS690" s="124"/>
      <c r="BUT690" s="124"/>
      <c r="BUU690" s="124"/>
      <c r="BUV690" s="124"/>
      <c r="BUW690" s="124"/>
      <c r="BUX690" s="124"/>
      <c r="BUY690" s="124"/>
      <c r="BUZ690" s="124"/>
      <c r="BVA690" s="124"/>
      <c r="BVB690" s="124"/>
      <c r="BVC690" s="124"/>
      <c r="BVD690" s="124"/>
      <c r="BVE690" s="124"/>
      <c r="BVF690" s="124"/>
    </row>
    <row r="691" spans="1:11 1916:1930" s="123" customFormat="1" x14ac:dyDescent="0.2">
      <c r="A691" s="146" t="s">
        <v>921</v>
      </c>
      <c r="B691" s="146" t="s">
        <v>1577</v>
      </c>
      <c r="C691" s="147">
        <v>3.41</v>
      </c>
      <c r="D691" s="148">
        <v>0.57216999999999996</v>
      </c>
      <c r="E691" s="148">
        <v>0.57216999999999996</v>
      </c>
      <c r="F691" s="147">
        <v>1</v>
      </c>
      <c r="G691" s="148">
        <f t="shared" si="20"/>
        <v>0.57216999999999996</v>
      </c>
      <c r="H691" s="147">
        <v>1.75</v>
      </c>
      <c r="I691" s="148">
        <f t="shared" si="21"/>
        <v>1.0013000000000001</v>
      </c>
      <c r="J691" s="149" t="s">
        <v>1268</v>
      </c>
      <c r="K691" s="146" t="s">
        <v>1270</v>
      </c>
      <c r="BUR691" s="124"/>
      <c r="BUS691" s="124"/>
      <c r="BUT691" s="124"/>
      <c r="BUU691" s="124"/>
      <c r="BUV691" s="124"/>
      <c r="BUW691" s="124"/>
      <c r="BUX691" s="124"/>
      <c r="BUY691" s="124"/>
      <c r="BUZ691" s="124"/>
      <c r="BVA691" s="124"/>
      <c r="BVB691" s="124"/>
      <c r="BVC691" s="124"/>
      <c r="BVD691" s="124"/>
      <c r="BVE691" s="124"/>
      <c r="BVF691" s="124"/>
    </row>
    <row r="692" spans="1:11 1916:1930" s="123" customFormat="1" x14ac:dyDescent="0.2">
      <c r="A692" s="146" t="s">
        <v>922</v>
      </c>
      <c r="B692" s="146" t="s">
        <v>1577</v>
      </c>
      <c r="C692" s="147">
        <v>5.03</v>
      </c>
      <c r="D692" s="148">
        <v>0.86573999999999995</v>
      </c>
      <c r="E692" s="148">
        <v>0.86573999999999995</v>
      </c>
      <c r="F692" s="147">
        <v>1</v>
      </c>
      <c r="G692" s="148">
        <f t="shared" si="20"/>
        <v>0.86573999999999995</v>
      </c>
      <c r="H692" s="147">
        <v>1.75</v>
      </c>
      <c r="I692" s="148">
        <f t="shared" si="21"/>
        <v>1.51505</v>
      </c>
      <c r="J692" s="149" t="s">
        <v>1268</v>
      </c>
      <c r="K692" s="146" t="s">
        <v>1270</v>
      </c>
      <c r="BUR692" s="124"/>
      <c r="BUS692" s="124"/>
      <c r="BUT692" s="124"/>
      <c r="BUU692" s="124"/>
      <c r="BUV692" s="124"/>
      <c r="BUW692" s="124"/>
      <c r="BUX692" s="124"/>
      <c r="BUY692" s="124"/>
      <c r="BUZ692" s="124"/>
      <c r="BVA692" s="124"/>
      <c r="BVB692" s="124"/>
      <c r="BVC692" s="124"/>
      <c r="BVD692" s="124"/>
      <c r="BVE692" s="124"/>
      <c r="BVF692" s="124"/>
    </row>
    <row r="693" spans="1:11 1916:1930" s="123" customFormat="1" x14ac:dyDescent="0.2">
      <c r="A693" s="150" t="s">
        <v>923</v>
      </c>
      <c r="B693" s="150" t="s">
        <v>1577</v>
      </c>
      <c r="C693" s="151">
        <v>9.58</v>
      </c>
      <c r="D693" s="152">
        <v>1.8779699999999999</v>
      </c>
      <c r="E693" s="152">
        <v>1.8779699999999999</v>
      </c>
      <c r="F693" s="151">
        <v>1</v>
      </c>
      <c r="G693" s="152">
        <f t="shared" si="20"/>
        <v>1.8779699999999999</v>
      </c>
      <c r="H693" s="151">
        <v>1.75</v>
      </c>
      <c r="I693" s="152">
        <f t="shared" si="21"/>
        <v>3.2864499999999999</v>
      </c>
      <c r="J693" s="153" t="s">
        <v>1268</v>
      </c>
      <c r="K693" s="150" t="s">
        <v>1270</v>
      </c>
      <c r="BUR693" s="124"/>
      <c r="BUS693" s="124"/>
      <c r="BUT693" s="124"/>
      <c r="BUU693" s="124"/>
      <c r="BUV693" s="124"/>
      <c r="BUW693" s="124"/>
      <c r="BUX693" s="124"/>
      <c r="BUY693" s="124"/>
      <c r="BUZ693" s="124"/>
      <c r="BVA693" s="124"/>
      <c r="BVB693" s="124"/>
      <c r="BVC693" s="124"/>
      <c r="BVD693" s="124"/>
      <c r="BVE693" s="124"/>
      <c r="BVF693" s="124"/>
    </row>
    <row r="694" spans="1:11 1916:1930" s="123" customFormat="1" x14ac:dyDescent="0.2">
      <c r="A694" s="142" t="s">
        <v>924</v>
      </c>
      <c r="B694" s="142" t="s">
        <v>1578</v>
      </c>
      <c r="C694" s="143">
        <v>1.71</v>
      </c>
      <c r="D694" s="144">
        <v>0.48573</v>
      </c>
      <c r="E694" s="144">
        <v>0.48573</v>
      </c>
      <c r="F694" s="143">
        <v>1</v>
      </c>
      <c r="G694" s="144">
        <f t="shared" si="20"/>
        <v>0.48573</v>
      </c>
      <c r="H694" s="143">
        <v>1.75</v>
      </c>
      <c r="I694" s="144">
        <f t="shared" si="21"/>
        <v>0.85002999999999995</v>
      </c>
      <c r="J694" s="145" t="s">
        <v>1268</v>
      </c>
      <c r="K694" s="142" t="s">
        <v>1270</v>
      </c>
      <c r="BUR694" s="124"/>
      <c r="BUS694" s="124"/>
      <c r="BUT694" s="124"/>
      <c r="BUU694" s="124"/>
      <c r="BUV694" s="124"/>
      <c r="BUW694" s="124"/>
      <c r="BUX694" s="124"/>
      <c r="BUY694" s="124"/>
      <c r="BUZ694" s="124"/>
      <c r="BVA694" s="124"/>
      <c r="BVB694" s="124"/>
      <c r="BVC694" s="124"/>
      <c r="BVD694" s="124"/>
      <c r="BVE694" s="124"/>
      <c r="BVF694" s="124"/>
    </row>
    <row r="695" spans="1:11 1916:1930" s="123" customFormat="1" x14ac:dyDescent="0.2">
      <c r="A695" s="146" t="s">
        <v>925</v>
      </c>
      <c r="B695" s="146" t="s">
        <v>1578</v>
      </c>
      <c r="C695" s="147">
        <v>2.64</v>
      </c>
      <c r="D695" s="148">
        <v>0.62304000000000004</v>
      </c>
      <c r="E695" s="148">
        <v>0.62304000000000004</v>
      </c>
      <c r="F695" s="147">
        <v>1</v>
      </c>
      <c r="G695" s="148">
        <f t="shared" si="20"/>
        <v>0.62304000000000004</v>
      </c>
      <c r="H695" s="147">
        <v>1.75</v>
      </c>
      <c r="I695" s="148">
        <f t="shared" si="21"/>
        <v>1.09032</v>
      </c>
      <c r="J695" s="149" t="s">
        <v>1268</v>
      </c>
      <c r="K695" s="146" t="s">
        <v>1270</v>
      </c>
      <c r="BUR695" s="124"/>
      <c r="BUS695" s="124"/>
      <c r="BUT695" s="124"/>
      <c r="BUU695" s="124"/>
      <c r="BUV695" s="124"/>
      <c r="BUW695" s="124"/>
      <c r="BUX695" s="124"/>
      <c r="BUY695" s="124"/>
      <c r="BUZ695" s="124"/>
      <c r="BVA695" s="124"/>
      <c r="BVB695" s="124"/>
      <c r="BVC695" s="124"/>
      <c r="BVD695" s="124"/>
      <c r="BVE695" s="124"/>
      <c r="BVF695" s="124"/>
    </row>
    <row r="696" spans="1:11 1916:1930" s="123" customFormat="1" x14ac:dyDescent="0.2">
      <c r="A696" s="146" t="s">
        <v>926</v>
      </c>
      <c r="B696" s="146" t="s">
        <v>1578</v>
      </c>
      <c r="C696" s="147">
        <v>3.93</v>
      </c>
      <c r="D696" s="148">
        <v>0.91032999999999997</v>
      </c>
      <c r="E696" s="148">
        <v>0.91032999999999997</v>
      </c>
      <c r="F696" s="147">
        <v>1</v>
      </c>
      <c r="G696" s="148">
        <f t="shared" si="20"/>
        <v>0.91032999999999997</v>
      </c>
      <c r="H696" s="147">
        <v>1.75</v>
      </c>
      <c r="I696" s="148">
        <f t="shared" si="21"/>
        <v>1.5930800000000001</v>
      </c>
      <c r="J696" s="149" t="s">
        <v>1268</v>
      </c>
      <c r="K696" s="146" t="s">
        <v>1270</v>
      </c>
      <c r="BUR696" s="124"/>
      <c r="BUS696" s="124"/>
      <c r="BUT696" s="124"/>
      <c r="BUU696" s="124"/>
      <c r="BUV696" s="124"/>
      <c r="BUW696" s="124"/>
      <c r="BUX696" s="124"/>
      <c r="BUY696" s="124"/>
      <c r="BUZ696" s="124"/>
      <c r="BVA696" s="124"/>
      <c r="BVB696" s="124"/>
      <c r="BVC696" s="124"/>
      <c r="BVD696" s="124"/>
      <c r="BVE696" s="124"/>
      <c r="BVF696" s="124"/>
    </row>
    <row r="697" spans="1:11 1916:1930" s="123" customFormat="1" x14ac:dyDescent="0.2">
      <c r="A697" s="150" t="s">
        <v>927</v>
      </c>
      <c r="B697" s="150" t="s">
        <v>1578</v>
      </c>
      <c r="C697" s="151">
        <v>8.24</v>
      </c>
      <c r="D697" s="152">
        <v>1.9681599999999999</v>
      </c>
      <c r="E697" s="152">
        <v>1.9681599999999999</v>
      </c>
      <c r="F697" s="151">
        <v>1</v>
      </c>
      <c r="G697" s="152">
        <f t="shared" si="20"/>
        <v>1.9681599999999999</v>
      </c>
      <c r="H697" s="151">
        <v>1.75</v>
      </c>
      <c r="I697" s="152">
        <f t="shared" si="21"/>
        <v>3.44428</v>
      </c>
      <c r="J697" s="153" t="s">
        <v>1268</v>
      </c>
      <c r="K697" s="150" t="s">
        <v>1270</v>
      </c>
      <c r="BUR697" s="124"/>
      <c r="BUS697" s="124"/>
      <c r="BUT697" s="124"/>
      <c r="BUU697" s="124"/>
      <c r="BUV697" s="124"/>
      <c r="BUW697" s="124"/>
      <c r="BUX697" s="124"/>
      <c r="BUY697" s="124"/>
      <c r="BUZ697" s="124"/>
      <c r="BVA697" s="124"/>
      <c r="BVB697" s="124"/>
      <c r="BVC697" s="124"/>
      <c r="BVD697" s="124"/>
      <c r="BVE697" s="124"/>
      <c r="BVF697" s="124"/>
    </row>
    <row r="698" spans="1:11 1916:1930" s="123" customFormat="1" x14ac:dyDescent="0.2">
      <c r="A698" s="142" t="s">
        <v>928</v>
      </c>
      <c r="B698" s="142" t="s">
        <v>1579</v>
      </c>
      <c r="C698" s="143">
        <v>2.3199999999999998</v>
      </c>
      <c r="D698" s="144">
        <v>0.37711</v>
      </c>
      <c r="E698" s="144">
        <v>0.37711</v>
      </c>
      <c r="F698" s="143">
        <v>1</v>
      </c>
      <c r="G698" s="144">
        <f t="shared" si="20"/>
        <v>0.37711</v>
      </c>
      <c r="H698" s="143">
        <v>1.75</v>
      </c>
      <c r="I698" s="144">
        <f t="shared" si="21"/>
        <v>0.65993999999999997</v>
      </c>
      <c r="J698" s="145" t="s">
        <v>1268</v>
      </c>
      <c r="K698" s="142" t="s">
        <v>1270</v>
      </c>
      <c r="BUR698" s="124"/>
      <c r="BUS698" s="124"/>
      <c r="BUT698" s="124"/>
      <c r="BUU698" s="124"/>
      <c r="BUV698" s="124"/>
      <c r="BUW698" s="124"/>
      <c r="BUX698" s="124"/>
      <c r="BUY698" s="124"/>
      <c r="BUZ698" s="124"/>
      <c r="BVA698" s="124"/>
      <c r="BVB698" s="124"/>
      <c r="BVC698" s="124"/>
      <c r="BVD698" s="124"/>
      <c r="BVE698" s="124"/>
      <c r="BVF698" s="124"/>
    </row>
    <row r="699" spans="1:11 1916:1930" s="123" customFormat="1" x14ac:dyDescent="0.2">
      <c r="A699" s="146" t="s">
        <v>929</v>
      </c>
      <c r="B699" s="146" t="s">
        <v>1579</v>
      </c>
      <c r="C699" s="147">
        <v>3.17</v>
      </c>
      <c r="D699" s="148">
        <v>0.52515000000000001</v>
      </c>
      <c r="E699" s="148">
        <v>0.52515000000000001</v>
      </c>
      <c r="F699" s="147">
        <v>1</v>
      </c>
      <c r="G699" s="148">
        <f t="shared" si="20"/>
        <v>0.52515000000000001</v>
      </c>
      <c r="H699" s="147">
        <v>1.75</v>
      </c>
      <c r="I699" s="148">
        <f t="shared" si="21"/>
        <v>0.91900999999999999</v>
      </c>
      <c r="J699" s="149" t="s">
        <v>1268</v>
      </c>
      <c r="K699" s="146" t="s">
        <v>1270</v>
      </c>
      <c r="BUR699" s="124"/>
      <c r="BUS699" s="124"/>
      <c r="BUT699" s="124"/>
      <c r="BUU699" s="124"/>
      <c r="BUV699" s="124"/>
      <c r="BUW699" s="124"/>
      <c r="BUX699" s="124"/>
      <c r="BUY699" s="124"/>
      <c r="BUZ699" s="124"/>
      <c r="BVA699" s="124"/>
      <c r="BVB699" s="124"/>
      <c r="BVC699" s="124"/>
      <c r="BVD699" s="124"/>
      <c r="BVE699" s="124"/>
      <c r="BVF699" s="124"/>
    </row>
    <row r="700" spans="1:11 1916:1930" s="123" customFormat="1" x14ac:dyDescent="0.2">
      <c r="A700" s="146" t="s">
        <v>930</v>
      </c>
      <c r="B700" s="146" t="s">
        <v>1579</v>
      </c>
      <c r="C700" s="147">
        <v>4.46</v>
      </c>
      <c r="D700" s="148">
        <v>0.78808999999999996</v>
      </c>
      <c r="E700" s="148">
        <v>0.78808999999999996</v>
      </c>
      <c r="F700" s="147">
        <v>1</v>
      </c>
      <c r="G700" s="148">
        <f t="shared" si="20"/>
        <v>0.78808999999999996</v>
      </c>
      <c r="H700" s="147">
        <v>1.75</v>
      </c>
      <c r="I700" s="148">
        <f t="shared" si="21"/>
        <v>1.3791599999999999</v>
      </c>
      <c r="J700" s="149" t="s">
        <v>1268</v>
      </c>
      <c r="K700" s="146" t="s">
        <v>1270</v>
      </c>
      <c r="BUR700" s="124"/>
      <c r="BUS700" s="124"/>
      <c r="BUT700" s="124"/>
      <c r="BUU700" s="124"/>
      <c r="BUV700" s="124"/>
      <c r="BUW700" s="124"/>
      <c r="BUX700" s="124"/>
      <c r="BUY700" s="124"/>
      <c r="BUZ700" s="124"/>
      <c r="BVA700" s="124"/>
      <c r="BVB700" s="124"/>
      <c r="BVC700" s="124"/>
      <c r="BVD700" s="124"/>
      <c r="BVE700" s="124"/>
      <c r="BVF700" s="124"/>
    </row>
    <row r="701" spans="1:11 1916:1930" s="123" customFormat="1" x14ac:dyDescent="0.2">
      <c r="A701" s="150" t="s">
        <v>931</v>
      </c>
      <c r="B701" s="150" t="s">
        <v>1579</v>
      </c>
      <c r="C701" s="151">
        <v>7.39</v>
      </c>
      <c r="D701" s="152">
        <v>1.6468799999999999</v>
      </c>
      <c r="E701" s="152">
        <v>1.6468799999999999</v>
      </c>
      <c r="F701" s="151">
        <v>1</v>
      </c>
      <c r="G701" s="152">
        <f t="shared" si="20"/>
        <v>1.6468799999999999</v>
      </c>
      <c r="H701" s="151">
        <v>1.75</v>
      </c>
      <c r="I701" s="152">
        <f t="shared" si="21"/>
        <v>2.8820399999999999</v>
      </c>
      <c r="J701" s="153" t="s">
        <v>1268</v>
      </c>
      <c r="K701" s="150" t="s">
        <v>1270</v>
      </c>
      <c r="BUR701" s="124"/>
      <c r="BUS701" s="124"/>
      <c r="BUT701" s="124"/>
      <c r="BUU701" s="124"/>
      <c r="BUV701" s="124"/>
      <c r="BUW701" s="124"/>
      <c r="BUX701" s="124"/>
      <c r="BUY701" s="124"/>
      <c r="BUZ701" s="124"/>
      <c r="BVA701" s="124"/>
      <c r="BVB701" s="124"/>
      <c r="BVC701" s="124"/>
      <c r="BVD701" s="124"/>
      <c r="BVE701" s="124"/>
      <c r="BVF701" s="124"/>
    </row>
    <row r="702" spans="1:11 1916:1930" s="123" customFormat="1" x14ac:dyDescent="0.2">
      <c r="A702" s="142" t="s">
        <v>932</v>
      </c>
      <c r="B702" s="142" t="s">
        <v>1580</v>
      </c>
      <c r="C702" s="143">
        <v>2.4300000000000002</v>
      </c>
      <c r="D702" s="144">
        <v>1.35172</v>
      </c>
      <c r="E702" s="144">
        <v>1.35172</v>
      </c>
      <c r="F702" s="143">
        <v>1</v>
      </c>
      <c r="G702" s="144">
        <f t="shared" si="20"/>
        <v>1.35172</v>
      </c>
      <c r="H702" s="143">
        <v>1.75</v>
      </c>
      <c r="I702" s="144">
        <f t="shared" si="21"/>
        <v>2.36551</v>
      </c>
      <c r="J702" s="145" t="s">
        <v>1268</v>
      </c>
      <c r="K702" s="142" t="s">
        <v>1270</v>
      </c>
      <c r="BUR702" s="124"/>
      <c r="BUS702" s="124"/>
      <c r="BUT702" s="124"/>
      <c r="BUU702" s="124"/>
      <c r="BUV702" s="124"/>
      <c r="BUW702" s="124"/>
      <c r="BUX702" s="124"/>
      <c r="BUY702" s="124"/>
      <c r="BUZ702" s="124"/>
      <c r="BVA702" s="124"/>
      <c r="BVB702" s="124"/>
      <c r="BVC702" s="124"/>
      <c r="BVD702" s="124"/>
      <c r="BVE702" s="124"/>
      <c r="BVF702" s="124"/>
    </row>
    <row r="703" spans="1:11 1916:1930" s="123" customFormat="1" x14ac:dyDescent="0.2">
      <c r="A703" s="146" t="s">
        <v>933</v>
      </c>
      <c r="B703" s="146" t="s">
        <v>1580</v>
      </c>
      <c r="C703" s="147">
        <v>3.67</v>
      </c>
      <c r="D703" s="148">
        <v>1.8180799999999999</v>
      </c>
      <c r="E703" s="148">
        <v>1.8180799999999999</v>
      </c>
      <c r="F703" s="147">
        <v>1</v>
      </c>
      <c r="G703" s="148">
        <f t="shared" si="20"/>
        <v>1.8180799999999999</v>
      </c>
      <c r="H703" s="147">
        <v>1.75</v>
      </c>
      <c r="I703" s="148">
        <f t="shared" si="21"/>
        <v>3.1816399999999998</v>
      </c>
      <c r="J703" s="149" t="s">
        <v>1268</v>
      </c>
      <c r="K703" s="146" t="s">
        <v>1270</v>
      </c>
      <c r="BUR703" s="124"/>
      <c r="BUS703" s="124"/>
      <c r="BUT703" s="124"/>
      <c r="BUU703" s="124"/>
      <c r="BUV703" s="124"/>
      <c r="BUW703" s="124"/>
      <c r="BUX703" s="124"/>
      <c r="BUY703" s="124"/>
      <c r="BUZ703" s="124"/>
      <c r="BVA703" s="124"/>
      <c r="BVB703" s="124"/>
      <c r="BVC703" s="124"/>
      <c r="BVD703" s="124"/>
      <c r="BVE703" s="124"/>
      <c r="BVF703" s="124"/>
    </row>
    <row r="704" spans="1:11 1916:1930" s="123" customFormat="1" x14ac:dyDescent="0.2">
      <c r="A704" s="146" t="s">
        <v>934</v>
      </c>
      <c r="B704" s="146" t="s">
        <v>1580</v>
      </c>
      <c r="C704" s="147">
        <v>6.76</v>
      </c>
      <c r="D704" s="148">
        <v>2.90069</v>
      </c>
      <c r="E704" s="148">
        <v>2.90069</v>
      </c>
      <c r="F704" s="147">
        <v>1</v>
      </c>
      <c r="G704" s="148">
        <f t="shared" si="20"/>
        <v>2.90069</v>
      </c>
      <c r="H704" s="147">
        <v>1.75</v>
      </c>
      <c r="I704" s="148">
        <f t="shared" si="21"/>
        <v>5.0762099999999997</v>
      </c>
      <c r="J704" s="149" t="s">
        <v>1268</v>
      </c>
      <c r="K704" s="146" t="s">
        <v>1270</v>
      </c>
      <c r="BUR704" s="124"/>
      <c r="BUS704" s="124"/>
      <c r="BUT704" s="124"/>
      <c r="BUU704" s="124"/>
      <c r="BUV704" s="124"/>
      <c r="BUW704" s="124"/>
      <c r="BUX704" s="124"/>
      <c r="BUY704" s="124"/>
      <c r="BUZ704" s="124"/>
      <c r="BVA704" s="124"/>
      <c r="BVB704" s="124"/>
      <c r="BVC704" s="124"/>
      <c r="BVD704" s="124"/>
      <c r="BVE704" s="124"/>
      <c r="BVF704" s="124"/>
    </row>
    <row r="705" spans="1:11 1916:1930" s="123" customFormat="1" x14ac:dyDescent="0.2">
      <c r="A705" s="150" t="s">
        <v>935</v>
      </c>
      <c r="B705" s="150" t="s">
        <v>1580</v>
      </c>
      <c r="C705" s="151">
        <v>18</v>
      </c>
      <c r="D705" s="152">
        <v>6.1354199999999999</v>
      </c>
      <c r="E705" s="152">
        <v>6.1354199999999999</v>
      </c>
      <c r="F705" s="151">
        <v>1</v>
      </c>
      <c r="G705" s="152">
        <f t="shared" si="20"/>
        <v>6.1354199999999999</v>
      </c>
      <c r="H705" s="151">
        <v>1.75</v>
      </c>
      <c r="I705" s="152">
        <f t="shared" si="21"/>
        <v>10.73699</v>
      </c>
      <c r="J705" s="153" t="s">
        <v>1268</v>
      </c>
      <c r="K705" s="150" t="s">
        <v>1270</v>
      </c>
      <c r="BUR705" s="124"/>
      <c r="BUS705" s="124"/>
      <c r="BUT705" s="124"/>
      <c r="BUU705" s="124"/>
      <c r="BUV705" s="124"/>
      <c r="BUW705" s="124"/>
      <c r="BUX705" s="124"/>
      <c r="BUY705" s="124"/>
      <c r="BUZ705" s="124"/>
      <c r="BVA705" s="124"/>
      <c r="BVB705" s="124"/>
      <c r="BVC705" s="124"/>
      <c r="BVD705" s="124"/>
      <c r="BVE705" s="124"/>
      <c r="BVF705" s="124"/>
    </row>
    <row r="706" spans="1:11 1916:1930" s="123" customFormat="1" x14ac:dyDescent="0.2">
      <c r="A706" s="142" t="s">
        <v>936</v>
      </c>
      <c r="B706" s="142" t="s">
        <v>1581</v>
      </c>
      <c r="C706" s="143">
        <v>1.67</v>
      </c>
      <c r="D706" s="144">
        <v>1.2417400000000001</v>
      </c>
      <c r="E706" s="144">
        <v>1.2417400000000001</v>
      </c>
      <c r="F706" s="143">
        <v>1</v>
      </c>
      <c r="G706" s="144">
        <f t="shared" si="20"/>
        <v>1.2417400000000001</v>
      </c>
      <c r="H706" s="143">
        <v>1.75</v>
      </c>
      <c r="I706" s="144">
        <f t="shared" si="21"/>
        <v>2.1730499999999999</v>
      </c>
      <c r="J706" s="145" t="s">
        <v>1268</v>
      </c>
      <c r="K706" s="142" t="s">
        <v>1270</v>
      </c>
      <c r="BUR706" s="124"/>
      <c r="BUS706" s="124"/>
      <c r="BUT706" s="124"/>
      <c r="BUU706" s="124"/>
      <c r="BUV706" s="124"/>
      <c r="BUW706" s="124"/>
      <c r="BUX706" s="124"/>
      <c r="BUY706" s="124"/>
      <c r="BUZ706" s="124"/>
      <c r="BVA706" s="124"/>
      <c r="BVB706" s="124"/>
      <c r="BVC706" s="124"/>
      <c r="BVD706" s="124"/>
      <c r="BVE706" s="124"/>
      <c r="BVF706" s="124"/>
    </row>
    <row r="707" spans="1:11 1916:1930" s="123" customFormat="1" x14ac:dyDescent="0.2">
      <c r="A707" s="146" t="s">
        <v>937</v>
      </c>
      <c r="B707" s="146" t="s">
        <v>1581</v>
      </c>
      <c r="C707" s="147">
        <v>1.93</v>
      </c>
      <c r="D707" s="148">
        <v>1.4056599999999999</v>
      </c>
      <c r="E707" s="148">
        <v>1.4056599999999999</v>
      </c>
      <c r="F707" s="147">
        <v>1</v>
      </c>
      <c r="G707" s="148">
        <f t="shared" si="20"/>
        <v>1.4056599999999999</v>
      </c>
      <c r="H707" s="147">
        <v>1.75</v>
      </c>
      <c r="I707" s="148">
        <f t="shared" si="21"/>
        <v>2.4599099999999998</v>
      </c>
      <c r="J707" s="149" t="s">
        <v>1268</v>
      </c>
      <c r="K707" s="146" t="s">
        <v>1270</v>
      </c>
      <c r="BUR707" s="124"/>
      <c r="BUS707" s="124"/>
      <c r="BUT707" s="124"/>
      <c r="BUU707" s="124"/>
      <c r="BUV707" s="124"/>
      <c r="BUW707" s="124"/>
      <c r="BUX707" s="124"/>
      <c r="BUY707" s="124"/>
      <c r="BUZ707" s="124"/>
      <c r="BVA707" s="124"/>
      <c r="BVB707" s="124"/>
      <c r="BVC707" s="124"/>
      <c r="BVD707" s="124"/>
      <c r="BVE707" s="124"/>
      <c r="BVF707" s="124"/>
    </row>
    <row r="708" spans="1:11 1916:1930" s="123" customFormat="1" x14ac:dyDescent="0.2">
      <c r="A708" s="146" t="s">
        <v>938</v>
      </c>
      <c r="B708" s="146" t="s">
        <v>1581</v>
      </c>
      <c r="C708" s="147">
        <v>3.93</v>
      </c>
      <c r="D708" s="148">
        <v>2.0421200000000002</v>
      </c>
      <c r="E708" s="148">
        <v>2.0421200000000002</v>
      </c>
      <c r="F708" s="147">
        <v>1</v>
      </c>
      <c r="G708" s="148">
        <f t="shared" si="20"/>
        <v>2.0421200000000002</v>
      </c>
      <c r="H708" s="147">
        <v>1.75</v>
      </c>
      <c r="I708" s="148">
        <f t="shared" si="21"/>
        <v>3.5737100000000002</v>
      </c>
      <c r="J708" s="149" t="s">
        <v>1268</v>
      </c>
      <c r="K708" s="146" t="s">
        <v>1270</v>
      </c>
      <c r="BUR708" s="124"/>
      <c r="BUS708" s="124"/>
      <c r="BUT708" s="124"/>
      <c r="BUU708" s="124"/>
      <c r="BUV708" s="124"/>
      <c r="BUW708" s="124"/>
      <c r="BUX708" s="124"/>
      <c r="BUY708" s="124"/>
      <c r="BUZ708" s="124"/>
      <c r="BVA708" s="124"/>
      <c r="BVB708" s="124"/>
      <c r="BVC708" s="124"/>
      <c r="BVD708" s="124"/>
      <c r="BVE708" s="124"/>
      <c r="BVF708" s="124"/>
    </row>
    <row r="709" spans="1:11 1916:1930" s="123" customFormat="1" x14ac:dyDescent="0.2">
      <c r="A709" s="150" t="s">
        <v>939</v>
      </c>
      <c r="B709" s="150" t="s">
        <v>1581</v>
      </c>
      <c r="C709" s="151">
        <v>19.25</v>
      </c>
      <c r="D709" s="152">
        <v>5.2057799999999999</v>
      </c>
      <c r="E709" s="152">
        <v>5.2057799999999999</v>
      </c>
      <c r="F709" s="151">
        <v>1</v>
      </c>
      <c r="G709" s="152">
        <f t="shared" si="20"/>
        <v>5.2057799999999999</v>
      </c>
      <c r="H709" s="151">
        <v>1.75</v>
      </c>
      <c r="I709" s="152">
        <f t="shared" si="21"/>
        <v>9.1101200000000002</v>
      </c>
      <c r="J709" s="153" t="s">
        <v>1268</v>
      </c>
      <c r="K709" s="150" t="s">
        <v>1270</v>
      </c>
      <c r="BUR709" s="124"/>
      <c r="BUS709" s="124"/>
      <c r="BUT709" s="124"/>
      <c r="BUU709" s="124"/>
      <c r="BUV709" s="124"/>
      <c r="BUW709" s="124"/>
      <c r="BUX709" s="124"/>
      <c r="BUY709" s="124"/>
      <c r="BUZ709" s="124"/>
      <c r="BVA709" s="124"/>
      <c r="BVB709" s="124"/>
      <c r="BVC709" s="124"/>
      <c r="BVD709" s="124"/>
      <c r="BVE709" s="124"/>
      <c r="BVF709" s="124"/>
    </row>
    <row r="710" spans="1:11 1916:1930" s="123" customFormat="1" x14ac:dyDescent="0.2">
      <c r="A710" s="142" t="s">
        <v>940</v>
      </c>
      <c r="B710" s="142" t="s">
        <v>1582</v>
      </c>
      <c r="C710" s="143">
        <v>1.44</v>
      </c>
      <c r="D710" s="144">
        <v>0.76283999999999996</v>
      </c>
      <c r="E710" s="144">
        <v>0.76283999999999996</v>
      </c>
      <c r="F710" s="143">
        <v>1</v>
      </c>
      <c r="G710" s="144">
        <f t="shared" si="20"/>
        <v>0.76283999999999996</v>
      </c>
      <c r="H710" s="143">
        <v>1.75</v>
      </c>
      <c r="I710" s="144">
        <f t="shared" si="21"/>
        <v>1.33497</v>
      </c>
      <c r="J710" s="145" t="s">
        <v>1268</v>
      </c>
      <c r="K710" s="142" t="s">
        <v>1270</v>
      </c>
      <c r="BUR710" s="124"/>
      <c r="BUS710" s="124"/>
      <c r="BUT710" s="124"/>
      <c r="BUU710" s="124"/>
      <c r="BUV710" s="124"/>
      <c r="BUW710" s="124"/>
      <c r="BUX710" s="124"/>
      <c r="BUY710" s="124"/>
      <c r="BUZ710" s="124"/>
      <c r="BVA710" s="124"/>
      <c r="BVB710" s="124"/>
      <c r="BVC710" s="124"/>
      <c r="BVD710" s="124"/>
      <c r="BVE710" s="124"/>
      <c r="BVF710" s="124"/>
    </row>
    <row r="711" spans="1:11 1916:1930" s="123" customFormat="1" x14ac:dyDescent="0.2">
      <c r="A711" s="146" t="s">
        <v>941</v>
      </c>
      <c r="B711" s="146" t="s">
        <v>1582</v>
      </c>
      <c r="C711" s="147">
        <v>2.16</v>
      </c>
      <c r="D711" s="148">
        <v>0.99436999999999998</v>
      </c>
      <c r="E711" s="148">
        <v>0.99436999999999998</v>
      </c>
      <c r="F711" s="147">
        <v>1</v>
      </c>
      <c r="G711" s="148">
        <f t="shared" si="20"/>
        <v>0.99436999999999998</v>
      </c>
      <c r="H711" s="147">
        <v>1.75</v>
      </c>
      <c r="I711" s="148">
        <f t="shared" si="21"/>
        <v>1.7401500000000001</v>
      </c>
      <c r="J711" s="149" t="s">
        <v>1268</v>
      </c>
      <c r="K711" s="146" t="s">
        <v>1270</v>
      </c>
      <c r="BUR711" s="124"/>
      <c r="BUS711" s="124"/>
      <c r="BUT711" s="124"/>
      <c r="BUU711" s="124"/>
      <c r="BUV711" s="124"/>
      <c r="BUW711" s="124"/>
      <c r="BUX711" s="124"/>
      <c r="BUY711" s="124"/>
      <c r="BUZ711" s="124"/>
      <c r="BVA711" s="124"/>
      <c r="BVB711" s="124"/>
      <c r="BVC711" s="124"/>
      <c r="BVD711" s="124"/>
      <c r="BVE711" s="124"/>
      <c r="BVF711" s="124"/>
    </row>
    <row r="712" spans="1:11 1916:1930" s="123" customFormat="1" x14ac:dyDescent="0.2">
      <c r="A712" s="146" t="s">
        <v>942</v>
      </c>
      <c r="B712" s="146" t="s">
        <v>1582</v>
      </c>
      <c r="C712" s="147">
        <v>6.74</v>
      </c>
      <c r="D712" s="148">
        <v>1.9295500000000001</v>
      </c>
      <c r="E712" s="148">
        <v>1.9295500000000001</v>
      </c>
      <c r="F712" s="147">
        <v>1</v>
      </c>
      <c r="G712" s="148">
        <f t="shared" si="20"/>
        <v>1.9295500000000001</v>
      </c>
      <c r="H712" s="147">
        <v>1.75</v>
      </c>
      <c r="I712" s="148">
        <f t="shared" si="21"/>
        <v>3.3767100000000001</v>
      </c>
      <c r="J712" s="149" t="s">
        <v>1268</v>
      </c>
      <c r="K712" s="146" t="s">
        <v>1270</v>
      </c>
      <c r="BUR712" s="124"/>
      <c r="BUS712" s="124"/>
      <c r="BUT712" s="124"/>
      <c r="BUU712" s="124"/>
      <c r="BUV712" s="124"/>
      <c r="BUW712" s="124"/>
      <c r="BUX712" s="124"/>
      <c r="BUY712" s="124"/>
      <c r="BUZ712" s="124"/>
      <c r="BVA712" s="124"/>
      <c r="BVB712" s="124"/>
      <c r="BVC712" s="124"/>
      <c r="BVD712" s="124"/>
      <c r="BVE712" s="124"/>
      <c r="BVF712" s="124"/>
    </row>
    <row r="713" spans="1:11 1916:1930" s="123" customFormat="1" x14ac:dyDescent="0.2">
      <c r="A713" s="150" t="s">
        <v>943</v>
      </c>
      <c r="B713" s="150" t="s">
        <v>1582</v>
      </c>
      <c r="C713" s="151">
        <v>14.5</v>
      </c>
      <c r="D713" s="152">
        <v>4.5084299999999997</v>
      </c>
      <c r="E713" s="152">
        <v>4.5084299999999997</v>
      </c>
      <c r="F713" s="151">
        <v>1</v>
      </c>
      <c r="G713" s="152">
        <f t="shared" si="20"/>
        <v>4.5084299999999997</v>
      </c>
      <c r="H713" s="151">
        <v>1.75</v>
      </c>
      <c r="I713" s="152">
        <f t="shared" si="21"/>
        <v>7.8897500000000003</v>
      </c>
      <c r="J713" s="153" t="s">
        <v>1268</v>
      </c>
      <c r="K713" s="150" t="s">
        <v>1270</v>
      </c>
      <c r="BUR713" s="124"/>
      <c r="BUS713" s="124"/>
      <c r="BUT713" s="124"/>
      <c r="BUU713" s="124"/>
      <c r="BUV713" s="124"/>
      <c r="BUW713" s="124"/>
      <c r="BUX713" s="124"/>
      <c r="BUY713" s="124"/>
      <c r="BUZ713" s="124"/>
      <c r="BVA713" s="124"/>
      <c r="BVB713" s="124"/>
      <c r="BVC713" s="124"/>
      <c r="BVD713" s="124"/>
      <c r="BVE713" s="124"/>
      <c r="BVF713" s="124"/>
    </row>
    <row r="714" spans="1:11 1916:1930" s="123" customFormat="1" x14ac:dyDescent="0.2">
      <c r="A714" s="142" t="s">
        <v>944</v>
      </c>
      <c r="B714" s="142" t="s">
        <v>1583</v>
      </c>
      <c r="C714" s="143">
        <v>2.56</v>
      </c>
      <c r="D714" s="144">
        <v>1.13165</v>
      </c>
      <c r="E714" s="144">
        <v>1.13165</v>
      </c>
      <c r="F714" s="143">
        <v>1</v>
      </c>
      <c r="G714" s="144">
        <f t="shared" si="20"/>
        <v>1.13165</v>
      </c>
      <c r="H714" s="143">
        <v>1.75</v>
      </c>
      <c r="I714" s="144">
        <f t="shared" si="21"/>
        <v>1.9803900000000001</v>
      </c>
      <c r="J714" s="145" t="s">
        <v>1268</v>
      </c>
      <c r="K714" s="142" t="s">
        <v>1270</v>
      </c>
      <c r="BUR714" s="124"/>
      <c r="BUS714" s="124"/>
      <c r="BUT714" s="124"/>
      <c r="BUU714" s="124"/>
      <c r="BUV714" s="124"/>
      <c r="BUW714" s="124"/>
      <c r="BUX714" s="124"/>
      <c r="BUY714" s="124"/>
      <c r="BUZ714" s="124"/>
      <c r="BVA714" s="124"/>
      <c r="BVB714" s="124"/>
      <c r="BVC714" s="124"/>
      <c r="BVD714" s="124"/>
      <c r="BVE714" s="124"/>
      <c r="BVF714" s="124"/>
    </row>
    <row r="715" spans="1:11 1916:1930" s="123" customFormat="1" x14ac:dyDescent="0.2">
      <c r="A715" s="146" t="s">
        <v>945</v>
      </c>
      <c r="B715" s="146" t="s">
        <v>1583</v>
      </c>
      <c r="C715" s="147">
        <v>3.89</v>
      </c>
      <c r="D715" s="148">
        <v>1.4826600000000001</v>
      </c>
      <c r="E715" s="148">
        <v>1.4826600000000001</v>
      </c>
      <c r="F715" s="147">
        <v>1</v>
      </c>
      <c r="G715" s="148">
        <f t="shared" si="20"/>
        <v>1.4826600000000001</v>
      </c>
      <c r="H715" s="147">
        <v>1.75</v>
      </c>
      <c r="I715" s="148">
        <f t="shared" si="21"/>
        <v>2.5946600000000002</v>
      </c>
      <c r="J715" s="149" t="s">
        <v>1268</v>
      </c>
      <c r="K715" s="146" t="s">
        <v>1270</v>
      </c>
      <c r="BUR715" s="124"/>
      <c r="BUS715" s="124"/>
      <c r="BUT715" s="124"/>
      <c r="BUU715" s="124"/>
      <c r="BUV715" s="124"/>
      <c r="BUW715" s="124"/>
      <c r="BUX715" s="124"/>
      <c r="BUY715" s="124"/>
      <c r="BUZ715" s="124"/>
      <c r="BVA715" s="124"/>
      <c r="BVB715" s="124"/>
      <c r="BVC715" s="124"/>
      <c r="BVD715" s="124"/>
      <c r="BVE715" s="124"/>
      <c r="BVF715" s="124"/>
    </row>
    <row r="716" spans="1:11 1916:1930" s="123" customFormat="1" x14ac:dyDescent="0.2">
      <c r="A716" s="146" t="s">
        <v>946</v>
      </c>
      <c r="B716" s="146" t="s">
        <v>1583</v>
      </c>
      <c r="C716" s="147">
        <v>8.5399999999999991</v>
      </c>
      <c r="D716" s="148">
        <v>2.1231100000000001</v>
      </c>
      <c r="E716" s="148">
        <v>2.1231100000000001</v>
      </c>
      <c r="F716" s="147">
        <v>1</v>
      </c>
      <c r="G716" s="148">
        <f t="shared" si="20"/>
        <v>2.1231100000000001</v>
      </c>
      <c r="H716" s="147">
        <v>1.75</v>
      </c>
      <c r="I716" s="148">
        <f t="shared" si="21"/>
        <v>3.7154400000000001</v>
      </c>
      <c r="J716" s="149" t="s">
        <v>1268</v>
      </c>
      <c r="K716" s="146" t="s">
        <v>1270</v>
      </c>
      <c r="BUR716" s="124"/>
      <c r="BUS716" s="124"/>
      <c r="BUT716" s="124"/>
      <c r="BUU716" s="124"/>
      <c r="BUV716" s="124"/>
      <c r="BUW716" s="124"/>
      <c r="BUX716" s="124"/>
      <c r="BUY716" s="124"/>
      <c r="BUZ716" s="124"/>
      <c r="BVA716" s="124"/>
      <c r="BVB716" s="124"/>
      <c r="BVC716" s="124"/>
      <c r="BVD716" s="124"/>
      <c r="BVE716" s="124"/>
      <c r="BVF716" s="124"/>
    </row>
    <row r="717" spans="1:11 1916:1930" s="123" customFormat="1" x14ac:dyDescent="0.2">
      <c r="A717" s="150" t="s">
        <v>947</v>
      </c>
      <c r="B717" s="150" t="s">
        <v>1583</v>
      </c>
      <c r="C717" s="151">
        <v>21.11</v>
      </c>
      <c r="D717" s="152">
        <v>4.4959100000000003</v>
      </c>
      <c r="E717" s="152">
        <v>4.4959100000000003</v>
      </c>
      <c r="F717" s="151">
        <v>1</v>
      </c>
      <c r="G717" s="152">
        <f t="shared" si="20"/>
        <v>4.4959100000000003</v>
      </c>
      <c r="H717" s="151">
        <v>1.75</v>
      </c>
      <c r="I717" s="152">
        <f t="shared" si="21"/>
        <v>7.8678400000000002</v>
      </c>
      <c r="J717" s="153" t="s">
        <v>1268</v>
      </c>
      <c r="K717" s="150" t="s">
        <v>1270</v>
      </c>
      <c r="BUR717" s="124"/>
      <c r="BUS717" s="124"/>
      <c r="BUT717" s="124"/>
      <c r="BUU717" s="124"/>
      <c r="BUV717" s="124"/>
      <c r="BUW717" s="124"/>
      <c r="BUX717" s="124"/>
      <c r="BUY717" s="124"/>
      <c r="BUZ717" s="124"/>
      <c r="BVA717" s="124"/>
      <c r="BVB717" s="124"/>
      <c r="BVC717" s="124"/>
      <c r="BVD717" s="124"/>
      <c r="BVE717" s="124"/>
      <c r="BVF717" s="124"/>
    </row>
    <row r="718" spans="1:11 1916:1930" s="123" customFormat="1" x14ac:dyDescent="0.2">
      <c r="A718" s="142" t="s">
        <v>948</v>
      </c>
      <c r="B718" s="142" t="s">
        <v>1357</v>
      </c>
      <c r="C718" s="143">
        <v>2.27</v>
      </c>
      <c r="D718" s="144">
        <v>0.38668999999999998</v>
      </c>
      <c r="E718" s="144">
        <v>0.38668999999999998</v>
      </c>
      <c r="F718" s="143">
        <v>1</v>
      </c>
      <c r="G718" s="144">
        <f t="shared" ref="G718:G781" si="22">ROUND((F718*E718),5)</f>
        <v>0.38668999999999998</v>
      </c>
      <c r="H718" s="143">
        <v>1.75</v>
      </c>
      <c r="I718" s="144">
        <f t="shared" ref="I718:I781" si="23">ROUND((E718*H718),5)</f>
        <v>0.67671000000000003</v>
      </c>
      <c r="J718" s="145" t="s">
        <v>1268</v>
      </c>
      <c r="K718" s="142" t="s">
        <v>1270</v>
      </c>
      <c r="BUR718" s="124"/>
      <c r="BUS718" s="124"/>
      <c r="BUT718" s="124"/>
      <c r="BUU718" s="124"/>
      <c r="BUV718" s="124"/>
      <c r="BUW718" s="124"/>
      <c r="BUX718" s="124"/>
      <c r="BUY718" s="124"/>
      <c r="BUZ718" s="124"/>
      <c r="BVA718" s="124"/>
      <c r="BVB718" s="124"/>
      <c r="BVC718" s="124"/>
      <c r="BVD718" s="124"/>
      <c r="BVE718" s="124"/>
      <c r="BVF718" s="124"/>
    </row>
    <row r="719" spans="1:11 1916:1930" s="123" customFormat="1" x14ac:dyDescent="0.2">
      <c r="A719" s="146" t="s">
        <v>949</v>
      </c>
      <c r="B719" s="146" t="s">
        <v>1357</v>
      </c>
      <c r="C719" s="147">
        <v>2.5</v>
      </c>
      <c r="D719" s="148">
        <v>0.52456999999999998</v>
      </c>
      <c r="E719" s="148">
        <v>0.52456999999999998</v>
      </c>
      <c r="F719" s="147">
        <v>1</v>
      </c>
      <c r="G719" s="148">
        <f t="shared" si="22"/>
        <v>0.52456999999999998</v>
      </c>
      <c r="H719" s="147">
        <v>1.75</v>
      </c>
      <c r="I719" s="148">
        <f t="shared" si="23"/>
        <v>0.91800000000000004</v>
      </c>
      <c r="J719" s="149" t="s">
        <v>1268</v>
      </c>
      <c r="K719" s="146" t="s">
        <v>1270</v>
      </c>
      <c r="BUR719" s="124"/>
      <c r="BUS719" s="124"/>
      <c r="BUT719" s="124"/>
      <c r="BUU719" s="124"/>
      <c r="BUV719" s="124"/>
      <c r="BUW719" s="124"/>
      <c r="BUX719" s="124"/>
      <c r="BUY719" s="124"/>
      <c r="BUZ719" s="124"/>
      <c r="BVA719" s="124"/>
      <c r="BVB719" s="124"/>
      <c r="BVC719" s="124"/>
      <c r="BVD719" s="124"/>
      <c r="BVE719" s="124"/>
      <c r="BVF719" s="124"/>
    </row>
    <row r="720" spans="1:11 1916:1930" s="123" customFormat="1" x14ac:dyDescent="0.2">
      <c r="A720" s="146" t="s">
        <v>950</v>
      </c>
      <c r="B720" s="146" t="s">
        <v>1357</v>
      </c>
      <c r="C720" s="147">
        <v>3.82</v>
      </c>
      <c r="D720" s="148">
        <v>0.76666999999999996</v>
      </c>
      <c r="E720" s="148">
        <v>0.76666999999999996</v>
      </c>
      <c r="F720" s="147">
        <v>1</v>
      </c>
      <c r="G720" s="148">
        <f t="shared" si="22"/>
        <v>0.76666999999999996</v>
      </c>
      <c r="H720" s="147">
        <v>1.75</v>
      </c>
      <c r="I720" s="148">
        <f t="shared" si="23"/>
        <v>1.3416699999999999</v>
      </c>
      <c r="J720" s="149" t="s">
        <v>1268</v>
      </c>
      <c r="K720" s="146" t="s">
        <v>1270</v>
      </c>
      <c r="BUR720" s="124"/>
      <c r="BUS720" s="124"/>
      <c r="BUT720" s="124"/>
      <c r="BUU720" s="124"/>
      <c r="BUV720" s="124"/>
      <c r="BUW720" s="124"/>
      <c r="BUX720" s="124"/>
      <c r="BUY720" s="124"/>
      <c r="BUZ720" s="124"/>
      <c r="BVA720" s="124"/>
      <c r="BVB720" s="124"/>
      <c r="BVC720" s="124"/>
      <c r="BVD720" s="124"/>
      <c r="BVE720" s="124"/>
      <c r="BVF720" s="124"/>
    </row>
    <row r="721" spans="1:11 1916:1930" s="123" customFormat="1" x14ac:dyDescent="0.2">
      <c r="A721" s="150" t="s">
        <v>951</v>
      </c>
      <c r="B721" s="150" t="s">
        <v>1357</v>
      </c>
      <c r="C721" s="151">
        <v>8.4</v>
      </c>
      <c r="D721" s="152">
        <v>1.90489</v>
      </c>
      <c r="E721" s="152">
        <v>1.90489</v>
      </c>
      <c r="F721" s="151">
        <v>1</v>
      </c>
      <c r="G721" s="152">
        <f t="shared" si="22"/>
        <v>1.90489</v>
      </c>
      <c r="H721" s="151">
        <v>1.75</v>
      </c>
      <c r="I721" s="152">
        <f t="shared" si="23"/>
        <v>3.3335599999999999</v>
      </c>
      <c r="J721" s="153" t="s">
        <v>1268</v>
      </c>
      <c r="K721" s="150" t="s">
        <v>1270</v>
      </c>
      <c r="BUR721" s="124"/>
      <c r="BUS721" s="124"/>
      <c r="BUT721" s="124"/>
      <c r="BUU721" s="124"/>
      <c r="BUV721" s="124"/>
      <c r="BUW721" s="124"/>
      <c r="BUX721" s="124"/>
      <c r="BUY721" s="124"/>
      <c r="BUZ721" s="124"/>
      <c r="BVA721" s="124"/>
      <c r="BVB721" s="124"/>
      <c r="BVC721" s="124"/>
      <c r="BVD721" s="124"/>
      <c r="BVE721" s="124"/>
      <c r="BVF721" s="124"/>
    </row>
    <row r="722" spans="1:11 1916:1930" s="123" customFormat="1" x14ac:dyDescent="0.2">
      <c r="A722" s="142" t="s">
        <v>952</v>
      </c>
      <c r="B722" s="142" t="s">
        <v>1584</v>
      </c>
      <c r="C722" s="143">
        <v>2.75</v>
      </c>
      <c r="D722" s="144">
        <v>0.55013999999999996</v>
      </c>
      <c r="E722" s="144">
        <v>0.55013999999999996</v>
      </c>
      <c r="F722" s="143">
        <v>1</v>
      </c>
      <c r="G722" s="144">
        <f t="shared" si="22"/>
        <v>0.55013999999999996</v>
      </c>
      <c r="H722" s="143">
        <v>1.75</v>
      </c>
      <c r="I722" s="144">
        <f t="shared" si="23"/>
        <v>0.96274999999999999</v>
      </c>
      <c r="J722" s="145" t="s">
        <v>1268</v>
      </c>
      <c r="K722" s="142" t="s">
        <v>1270</v>
      </c>
      <c r="BUR722" s="124"/>
      <c r="BUS722" s="124"/>
      <c r="BUT722" s="124"/>
      <c r="BUU722" s="124"/>
      <c r="BUV722" s="124"/>
      <c r="BUW722" s="124"/>
      <c r="BUX722" s="124"/>
      <c r="BUY722" s="124"/>
      <c r="BUZ722" s="124"/>
      <c r="BVA722" s="124"/>
      <c r="BVB722" s="124"/>
      <c r="BVC722" s="124"/>
      <c r="BVD722" s="124"/>
      <c r="BVE722" s="124"/>
      <c r="BVF722" s="124"/>
    </row>
    <row r="723" spans="1:11 1916:1930" s="123" customFormat="1" x14ac:dyDescent="0.2">
      <c r="A723" s="146" t="s">
        <v>953</v>
      </c>
      <c r="B723" s="146" t="s">
        <v>1584</v>
      </c>
      <c r="C723" s="147">
        <v>4.93</v>
      </c>
      <c r="D723" s="148">
        <v>0.59348000000000001</v>
      </c>
      <c r="E723" s="148">
        <v>0.59348000000000001</v>
      </c>
      <c r="F723" s="147">
        <v>1</v>
      </c>
      <c r="G723" s="148">
        <f t="shared" si="22"/>
        <v>0.59348000000000001</v>
      </c>
      <c r="H723" s="147">
        <v>1.75</v>
      </c>
      <c r="I723" s="148">
        <f t="shared" si="23"/>
        <v>1.0385899999999999</v>
      </c>
      <c r="J723" s="149" t="s">
        <v>1268</v>
      </c>
      <c r="K723" s="146" t="s">
        <v>1270</v>
      </c>
      <c r="BUR723" s="124"/>
      <c r="BUS723" s="124"/>
      <c r="BUT723" s="124"/>
      <c r="BUU723" s="124"/>
      <c r="BUV723" s="124"/>
      <c r="BUW723" s="124"/>
      <c r="BUX723" s="124"/>
      <c r="BUY723" s="124"/>
      <c r="BUZ723" s="124"/>
      <c r="BVA723" s="124"/>
      <c r="BVB723" s="124"/>
      <c r="BVC723" s="124"/>
      <c r="BVD723" s="124"/>
      <c r="BVE723" s="124"/>
      <c r="BVF723" s="124"/>
    </row>
    <row r="724" spans="1:11 1916:1930" s="123" customFormat="1" x14ac:dyDescent="0.2">
      <c r="A724" s="146" t="s">
        <v>954</v>
      </c>
      <c r="B724" s="146" t="s">
        <v>1584</v>
      </c>
      <c r="C724" s="147">
        <v>7.14</v>
      </c>
      <c r="D724" s="148">
        <v>0.89334000000000002</v>
      </c>
      <c r="E724" s="148">
        <v>0.89334000000000002</v>
      </c>
      <c r="F724" s="147">
        <v>1</v>
      </c>
      <c r="G724" s="148">
        <f t="shared" si="22"/>
        <v>0.89334000000000002</v>
      </c>
      <c r="H724" s="147">
        <v>1.75</v>
      </c>
      <c r="I724" s="148">
        <f t="shared" si="23"/>
        <v>1.56335</v>
      </c>
      <c r="J724" s="149" t="s">
        <v>1268</v>
      </c>
      <c r="K724" s="146" t="s">
        <v>1270</v>
      </c>
      <c r="BUR724" s="124"/>
      <c r="BUS724" s="124"/>
      <c r="BUT724" s="124"/>
      <c r="BUU724" s="124"/>
      <c r="BUV724" s="124"/>
      <c r="BUW724" s="124"/>
      <c r="BUX724" s="124"/>
      <c r="BUY724" s="124"/>
      <c r="BUZ724" s="124"/>
      <c r="BVA724" s="124"/>
      <c r="BVB724" s="124"/>
      <c r="BVC724" s="124"/>
      <c r="BVD724" s="124"/>
      <c r="BVE724" s="124"/>
      <c r="BVF724" s="124"/>
    </row>
    <row r="725" spans="1:11 1916:1930" s="123" customFormat="1" x14ac:dyDescent="0.2">
      <c r="A725" s="150" t="s">
        <v>955</v>
      </c>
      <c r="B725" s="150" t="s">
        <v>1584</v>
      </c>
      <c r="C725" s="151">
        <v>12.82</v>
      </c>
      <c r="D725" s="152">
        <v>1.62259</v>
      </c>
      <c r="E725" s="152">
        <v>1.62259</v>
      </c>
      <c r="F725" s="151">
        <v>1</v>
      </c>
      <c r="G725" s="152">
        <f t="shared" si="22"/>
        <v>1.62259</v>
      </c>
      <c r="H725" s="151">
        <v>1.75</v>
      </c>
      <c r="I725" s="152">
        <f t="shared" si="23"/>
        <v>2.8395299999999999</v>
      </c>
      <c r="J725" s="153" t="s">
        <v>1268</v>
      </c>
      <c r="K725" s="150" t="s">
        <v>1270</v>
      </c>
      <c r="BUR725" s="124"/>
      <c r="BUS725" s="124"/>
      <c r="BUT725" s="124"/>
      <c r="BUU725" s="124"/>
      <c r="BUV725" s="124"/>
      <c r="BUW725" s="124"/>
      <c r="BUX725" s="124"/>
      <c r="BUY725" s="124"/>
      <c r="BUZ725" s="124"/>
      <c r="BVA725" s="124"/>
      <c r="BVB725" s="124"/>
      <c r="BVC725" s="124"/>
      <c r="BVD725" s="124"/>
      <c r="BVE725" s="124"/>
      <c r="BVF725" s="124"/>
    </row>
    <row r="726" spans="1:11 1916:1930" s="123" customFormat="1" x14ac:dyDescent="0.2">
      <c r="A726" s="142" t="s">
        <v>956</v>
      </c>
      <c r="B726" s="142" t="s">
        <v>1585</v>
      </c>
      <c r="C726" s="143">
        <v>1.87</v>
      </c>
      <c r="D726" s="144">
        <v>0.30795</v>
      </c>
      <c r="E726" s="144">
        <v>0.30795</v>
      </c>
      <c r="F726" s="143">
        <v>1</v>
      </c>
      <c r="G726" s="144">
        <f t="shared" si="22"/>
        <v>0.30795</v>
      </c>
      <c r="H726" s="143">
        <v>1.75</v>
      </c>
      <c r="I726" s="144">
        <f t="shared" si="23"/>
        <v>0.53891</v>
      </c>
      <c r="J726" s="145" t="s">
        <v>1268</v>
      </c>
      <c r="K726" s="142" t="s">
        <v>1270</v>
      </c>
      <c r="BUR726" s="124"/>
      <c r="BUS726" s="124"/>
      <c r="BUT726" s="124"/>
      <c r="BUU726" s="124"/>
      <c r="BUV726" s="124"/>
      <c r="BUW726" s="124"/>
      <c r="BUX726" s="124"/>
      <c r="BUY726" s="124"/>
      <c r="BUZ726" s="124"/>
      <c r="BVA726" s="124"/>
      <c r="BVB726" s="124"/>
      <c r="BVC726" s="124"/>
      <c r="BVD726" s="124"/>
      <c r="BVE726" s="124"/>
      <c r="BVF726" s="124"/>
    </row>
    <row r="727" spans="1:11 1916:1930" s="123" customFormat="1" x14ac:dyDescent="0.2">
      <c r="A727" s="146" t="s">
        <v>957</v>
      </c>
      <c r="B727" s="146" t="s">
        <v>1585</v>
      </c>
      <c r="C727" s="147">
        <v>2.62</v>
      </c>
      <c r="D727" s="148">
        <v>0.46382000000000001</v>
      </c>
      <c r="E727" s="148">
        <v>0.46382000000000001</v>
      </c>
      <c r="F727" s="147">
        <v>1</v>
      </c>
      <c r="G727" s="148">
        <f t="shared" si="22"/>
        <v>0.46382000000000001</v>
      </c>
      <c r="H727" s="147">
        <v>1.75</v>
      </c>
      <c r="I727" s="148">
        <f t="shared" si="23"/>
        <v>0.81169000000000002</v>
      </c>
      <c r="J727" s="149" t="s">
        <v>1268</v>
      </c>
      <c r="K727" s="146" t="s">
        <v>1270</v>
      </c>
      <c r="BUR727" s="124"/>
      <c r="BUS727" s="124"/>
      <c r="BUT727" s="124"/>
      <c r="BUU727" s="124"/>
      <c r="BUV727" s="124"/>
      <c r="BUW727" s="124"/>
      <c r="BUX727" s="124"/>
      <c r="BUY727" s="124"/>
      <c r="BUZ727" s="124"/>
      <c r="BVA727" s="124"/>
      <c r="BVB727" s="124"/>
      <c r="BVC727" s="124"/>
      <c r="BVD727" s="124"/>
      <c r="BVE727" s="124"/>
      <c r="BVF727" s="124"/>
    </row>
    <row r="728" spans="1:11 1916:1930" s="123" customFormat="1" x14ac:dyDescent="0.2">
      <c r="A728" s="146" t="s">
        <v>958</v>
      </c>
      <c r="B728" s="146" t="s">
        <v>1585</v>
      </c>
      <c r="C728" s="147">
        <v>3.77</v>
      </c>
      <c r="D728" s="148">
        <v>0.67845</v>
      </c>
      <c r="E728" s="148">
        <v>0.67845</v>
      </c>
      <c r="F728" s="147">
        <v>1</v>
      </c>
      <c r="G728" s="148">
        <f t="shared" si="22"/>
        <v>0.67845</v>
      </c>
      <c r="H728" s="147">
        <v>1.75</v>
      </c>
      <c r="I728" s="148">
        <f t="shared" si="23"/>
        <v>1.18729</v>
      </c>
      <c r="J728" s="149" t="s">
        <v>1268</v>
      </c>
      <c r="K728" s="146" t="s">
        <v>1270</v>
      </c>
      <c r="BUR728" s="124"/>
      <c r="BUS728" s="124"/>
      <c r="BUT728" s="124"/>
      <c r="BUU728" s="124"/>
      <c r="BUV728" s="124"/>
      <c r="BUW728" s="124"/>
      <c r="BUX728" s="124"/>
      <c r="BUY728" s="124"/>
      <c r="BUZ728" s="124"/>
      <c r="BVA728" s="124"/>
      <c r="BVB728" s="124"/>
      <c r="BVC728" s="124"/>
      <c r="BVD728" s="124"/>
      <c r="BVE728" s="124"/>
      <c r="BVF728" s="124"/>
    </row>
    <row r="729" spans="1:11 1916:1930" s="123" customFormat="1" x14ac:dyDescent="0.2">
      <c r="A729" s="150" t="s">
        <v>959</v>
      </c>
      <c r="B729" s="150" t="s">
        <v>1585</v>
      </c>
      <c r="C729" s="151">
        <v>7.24</v>
      </c>
      <c r="D729" s="152">
        <v>1.33297</v>
      </c>
      <c r="E729" s="152">
        <v>1.33297</v>
      </c>
      <c r="F729" s="151">
        <v>1</v>
      </c>
      <c r="G729" s="152">
        <f t="shared" si="22"/>
        <v>1.33297</v>
      </c>
      <c r="H729" s="151">
        <v>1.75</v>
      </c>
      <c r="I729" s="152">
        <f t="shared" si="23"/>
        <v>2.3327</v>
      </c>
      <c r="J729" s="153" t="s">
        <v>1268</v>
      </c>
      <c r="K729" s="150" t="s">
        <v>1270</v>
      </c>
      <c r="BUR729" s="124"/>
      <c r="BUS729" s="124"/>
      <c r="BUT729" s="124"/>
      <c r="BUU729" s="124"/>
      <c r="BUV729" s="124"/>
      <c r="BUW729" s="124"/>
      <c r="BUX729" s="124"/>
      <c r="BUY729" s="124"/>
      <c r="BUZ729" s="124"/>
      <c r="BVA729" s="124"/>
      <c r="BVB729" s="124"/>
      <c r="BVC729" s="124"/>
      <c r="BVD729" s="124"/>
      <c r="BVE729" s="124"/>
      <c r="BVF729" s="124"/>
    </row>
    <row r="730" spans="1:11 1916:1930" s="123" customFormat="1" x14ac:dyDescent="0.2">
      <c r="A730" s="142" t="s">
        <v>960</v>
      </c>
      <c r="B730" s="142" t="s">
        <v>1358</v>
      </c>
      <c r="C730" s="143">
        <v>2.5</v>
      </c>
      <c r="D730" s="144">
        <v>0.45609</v>
      </c>
      <c r="E730" s="144">
        <v>0.45609</v>
      </c>
      <c r="F730" s="143">
        <v>1</v>
      </c>
      <c r="G730" s="144">
        <f t="shared" si="22"/>
        <v>0.45609</v>
      </c>
      <c r="H730" s="143">
        <v>1.75</v>
      </c>
      <c r="I730" s="144">
        <f t="shared" si="23"/>
        <v>0.79815999999999998</v>
      </c>
      <c r="J730" s="145" t="s">
        <v>1268</v>
      </c>
      <c r="K730" s="142" t="s">
        <v>1270</v>
      </c>
      <c r="BUR730" s="124"/>
      <c r="BUS730" s="124"/>
      <c r="BUT730" s="124"/>
      <c r="BUU730" s="124"/>
      <c r="BUV730" s="124"/>
      <c r="BUW730" s="124"/>
      <c r="BUX730" s="124"/>
      <c r="BUY730" s="124"/>
      <c r="BUZ730" s="124"/>
      <c r="BVA730" s="124"/>
      <c r="BVB730" s="124"/>
      <c r="BVC730" s="124"/>
      <c r="BVD730" s="124"/>
      <c r="BVE730" s="124"/>
      <c r="BVF730" s="124"/>
    </row>
    <row r="731" spans="1:11 1916:1930" s="123" customFormat="1" x14ac:dyDescent="0.2">
      <c r="A731" s="146" t="s">
        <v>961</v>
      </c>
      <c r="B731" s="146" t="s">
        <v>1358</v>
      </c>
      <c r="C731" s="147">
        <v>3.37</v>
      </c>
      <c r="D731" s="148">
        <v>0.60867000000000004</v>
      </c>
      <c r="E731" s="148">
        <v>0.60867000000000004</v>
      </c>
      <c r="F731" s="147">
        <v>1</v>
      </c>
      <c r="G731" s="148">
        <f t="shared" si="22"/>
        <v>0.60867000000000004</v>
      </c>
      <c r="H731" s="147">
        <v>1.75</v>
      </c>
      <c r="I731" s="148">
        <f t="shared" si="23"/>
        <v>1.06517</v>
      </c>
      <c r="J731" s="149" t="s">
        <v>1268</v>
      </c>
      <c r="K731" s="146" t="s">
        <v>1270</v>
      </c>
      <c r="BUR731" s="124"/>
      <c r="BUS731" s="124"/>
      <c r="BUT731" s="124"/>
      <c r="BUU731" s="124"/>
      <c r="BUV731" s="124"/>
      <c r="BUW731" s="124"/>
      <c r="BUX731" s="124"/>
      <c r="BUY731" s="124"/>
      <c r="BUZ731" s="124"/>
      <c r="BVA731" s="124"/>
      <c r="BVB731" s="124"/>
      <c r="BVC731" s="124"/>
      <c r="BVD731" s="124"/>
      <c r="BVE731" s="124"/>
      <c r="BVF731" s="124"/>
    </row>
    <row r="732" spans="1:11 1916:1930" s="123" customFormat="1" x14ac:dyDescent="0.2">
      <c r="A732" s="146" t="s">
        <v>962</v>
      </c>
      <c r="B732" s="146" t="s">
        <v>1358</v>
      </c>
      <c r="C732" s="147">
        <v>4.8499999999999996</v>
      </c>
      <c r="D732" s="148">
        <v>0.94837000000000005</v>
      </c>
      <c r="E732" s="148">
        <v>0.94837000000000005</v>
      </c>
      <c r="F732" s="147">
        <v>1</v>
      </c>
      <c r="G732" s="148">
        <f t="shared" si="22"/>
        <v>0.94837000000000005</v>
      </c>
      <c r="H732" s="147">
        <v>1.75</v>
      </c>
      <c r="I732" s="148">
        <f t="shared" si="23"/>
        <v>1.6596500000000001</v>
      </c>
      <c r="J732" s="149" t="s">
        <v>1268</v>
      </c>
      <c r="K732" s="146" t="s">
        <v>1270</v>
      </c>
      <c r="BUR732" s="124"/>
      <c r="BUS732" s="124"/>
      <c r="BUT732" s="124"/>
      <c r="BUU732" s="124"/>
      <c r="BUV732" s="124"/>
      <c r="BUW732" s="124"/>
      <c r="BUX732" s="124"/>
      <c r="BUY732" s="124"/>
      <c r="BUZ732" s="124"/>
      <c r="BVA732" s="124"/>
      <c r="BVB732" s="124"/>
      <c r="BVC732" s="124"/>
      <c r="BVD732" s="124"/>
      <c r="BVE732" s="124"/>
      <c r="BVF732" s="124"/>
    </row>
    <row r="733" spans="1:11 1916:1930" s="123" customFormat="1" x14ac:dyDescent="0.2">
      <c r="A733" s="150" t="s">
        <v>963</v>
      </c>
      <c r="B733" s="150" t="s">
        <v>1358</v>
      </c>
      <c r="C733" s="151">
        <v>12.11</v>
      </c>
      <c r="D733" s="152">
        <v>1.5799300000000001</v>
      </c>
      <c r="E733" s="152">
        <v>1.5799300000000001</v>
      </c>
      <c r="F733" s="151">
        <v>1</v>
      </c>
      <c r="G733" s="152">
        <f t="shared" si="22"/>
        <v>1.5799300000000001</v>
      </c>
      <c r="H733" s="151">
        <v>1.75</v>
      </c>
      <c r="I733" s="152">
        <f t="shared" si="23"/>
        <v>2.7648799999999998</v>
      </c>
      <c r="J733" s="153" t="s">
        <v>1268</v>
      </c>
      <c r="K733" s="150" t="s">
        <v>1270</v>
      </c>
      <c r="BUR733" s="124"/>
      <c r="BUS733" s="124"/>
      <c r="BUT733" s="124"/>
      <c r="BUU733" s="124"/>
      <c r="BUV733" s="124"/>
      <c r="BUW733" s="124"/>
      <c r="BUX733" s="124"/>
      <c r="BUY733" s="124"/>
      <c r="BUZ733" s="124"/>
      <c r="BVA733" s="124"/>
      <c r="BVB733" s="124"/>
      <c r="BVC733" s="124"/>
      <c r="BVD733" s="124"/>
      <c r="BVE733" s="124"/>
      <c r="BVF733" s="124"/>
    </row>
    <row r="734" spans="1:11 1916:1930" s="123" customFormat="1" x14ac:dyDescent="0.2">
      <c r="A734" s="142" t="s">
        <v>964</v>
      </c>
      <c r="B734" s="142" t="s">
        <v>1586</v>
      </c>
      <c r="C734" s="143">
        <v>2.31</v>
      </c>
      <c r="D734" s="144">
        <v>0.44268000000000002</v>
      </c>
      <c r="E734" s="144">
        <v>0.44268000000000002</v>
      </c>
      <c r="F734" s="143">
        <v>1</v>
      </c>
      <c r="G734" s="144">
        <f t="shared" si="22"/>
        <v>0.44268000000000002</v>
      </c>
      <c r="H734" s="143">
        <v>1.75</v>
      </c>
      <c r="I734" s="144">
        <f t="shared" si="23"/>
        <v>0.77468999999999999</v>
      </c>
      <c r="J734" s="145" t="s">
        <v>1268</v>
      </c>
      <c r="K734" s="142" t="s">
        <v>1270</v>
      </c>
      <c r="BUR734" s="124"/>
      <c r="BUS734" s="124"/>
      <c r="BUT734" s="124"/>
      <c r="BUU734" s="124"/>
      <c r="BUV734" s="124"/>
      <c r="BUW734" s="124"/>
      <c r="BUX734" s="124"/>
      <c r="BUY734" s="124"/>
      <c r="BUZ734" s="124"/>
      <c r="BVA734" s="124"/>
      <c r="BVB734" s="124"/>
      <c r="BVC734" s="124"/>
      <c r="BVD734" s="124"/>
      <c r="BVE734" s="124"/>
      <c r="BVF734" s="124"/>
    </row>
    <row r="735" spans="1:11 1916:1930" s="123" customFormat="1" x14ac:dyDescent="0.2">
      <c r="A735" s="146" t="s">
        <v>965</v>
      </c>
      <c r="B735" s="146" t="s">
        <v>1586</v>
      </c>
      <c r="C735" s="147">
        <v>3.17</v>
      </c>
      <c r="D735" s="148">
        <v>0.63519000000000003</v>
      </c>
      <c r="E735" s="148">
        <v>0.63519000000000003</v>
      </c>
      <c r="F735" s="147">
        <v>1</v>
      </c>
      <c r="G735" s="148">
        <f t="shared" si="22"/>
        <v>0.63519000000000003</v>
      </c>
      <c r="H735" s="147">
        <v>1.75</v>
      </c>
      <c r="I735" s="148">
        <f t="shared" si="23"/>
        <v>1.11158</v>
      </c>
      <c r="J735" s="149" t="s">
        <v>1268</v>
      </c>
      <c r="K735" s="146" t="s">
        <v>1270</v>
      </c>
      <c r="BUR735" s="124"/>
      <c r="BUS735" s="124"/>
      <c r="BUT735" s="124"/>
      <c r="BUU735" s="124"/>
      <c r="BUV735" s="124"/>
      <c r="BUW735" s="124"/>
      <c r="BUX735" s="124"/>
      <c r="BUY735" s="124"/>
      <c r="BUZ735" s="124"/>
      <c r="BVA735" s="124"/>
      <c r="BVB735" s="124"/>
      <c r="BVC735" s="124"/>
      <c r="BVD735" s="124"/>
      <c r="BVE735" s="124"/>
      <c r="BVF735" s="124"/>
    </row>
    <row r="736" spans="1:11 1916:1930" s="123" customFormat="1" x14ac:dyDescent="0.2">
      <c r="A736" s="146" t="s">
        <v>966</v>
      </c>
      <c r="B736" s="146" t="s">
        <v>1586</v>
      </c>
      <c r="C736" s="147">
        <v>4.96</v>
      </c>
      <c r="D736" s="148">
        <v>0.95245000000000002</v>
      </c>
      <c r="E736" s="148">
        <v>0.95245000000000002</v>
      </c>
      <c r="F736" s="147">
        <v>1</v>
      </c>
      <c r="G736" s="148">
        <f t="shared" si="22"/>
        <v>0.95245000000000002</v>
      </c>
      <c r="H736" s="147">
        <v>1.75</v>
      </c>
      <c r="I736" s="148">
        <f t="shared" si="23"/>
        <v>1.66679</v>
      </c>
      <c r="J736" s="149" t="s">
        <v>1268</v>
      </c>
      <c r="K736" s="146" t="s">
        <v>1270</v>
      </c>
      <c r="BUR736" s="124"/>
      <c r="BUS736" s="124"/>
      <c r="BUT736" s="124"/>
      <c r="BUU736" s="124"/>
      <c r="BUV736" s="124"/>
      <c r="BUW736" s="124"/>
      <c r="BUX736" s="124"/>
      <c r="BUY736" s="124"/>
      <c r="BUZ736" s="124"/>
      <c r="BVA736" s="124"/>
      <c r="BVB736" s="124"/>
      <c r="BVC736" s="124"/>
      <c r="BVD736" s="124"/>
      <c r="BVE736" s="124"/>
      <c r="BVF736" s="124"/>
    </row>
    <row r="737" spans="1:11 1916:1930" s="123" customFormat="1" x14ac:dyDescent="0.2">
      <c r="A737" s="150" t="s">
        <v>967</v>
      </c>
      <c r="B737" s="150" t="s">
        <v>1586</v>
      </c>
      <c r="C737" s="151">
        <v>10.26</v>
      </c>
      <c r="D737" s="152">
        <v>1.9205700000000001</v>
      </c>
      <c r="E737" s="152">
        <v>1.9205700000000001</v>
      </c>
      <c r="F737" s="151">
        <v>1</v>
      </c>
      <c r="G737" s="152">
        <f t="shared" si="22"/>
        <v>1.9205700000000001</v>
      </c>
      <c r="H737" s="151">
        <v>1.75</v>
      </c>
      <c r="I737" s="152">
        <f t="shared" si="23"/>
        <v>3.3610000000000002</v>
      </c>
      <c r="J737" s="153" t="s">
        <v>1268</v>
      </c>
      <c r="K737" s="150" t="s">
        <v>1270</v>
      </c>
      <c r="BUR737" s="124"/>
      <c r="BUS737" s="124"/>
      <c r="BUT737" s="124"/>
      <c r="BUU737" s="124"/>
      <c r="BUV737" s="124"/>
      <c r="BUW737" s="124"/>
      <c r="BUX737" s="124"/>
      <c r="BUY737" s="124"/>
      <c r="BUZ737" s="124"/>
      <c r="BVA737" s="124"/>
      <c r="BVB737" s="124"/>
      <c r="BVC737" s="124"/>
      <c r="BVD737" s="124"/>
      <c r="BVE737" s="124"/>
      <c r="BVF737" s="124"/>
    </row>
    <row r="738" spans="1:11 1916:1930" s="123" customFormat="1" x14ac:dyDescent="0.2">
      <c r="A738" s="142" t="s">
        <v>968</v>
      </c>
      <c r="B738" s="142" t="s">
        <v>1587</v>
      </c>
      <c r="C738" s="143">
        <v>2.06</v>
      </c>
      <c r="D738" s="144">
        <v>0.40726000000000001</v>
      </c>
      <c r="E738" s="144">
        <v>0.40726000000000001</v>
      </c>
      <c r="F738" s="143">
        <v>1</v>
      </c>
      <c r="G738" s="144">
        <f t="shared" si="22"/>
        <v>0.40726000000000001</v>
      </c>
      <c r="H738" s="143">
        <v>1.75</v>
      </c>
      <c r="I738" s="144">
        <f t="shared" si="23"/>
        <v>0.71270999999999995</v>
      </c>
      <c r="J738" s="145" t="s">
        <v>1268</v>
      </c>
      <c r="K738" s="142" t="s">
        <v>1270</v>
      </c>
      <c r="BUR738" s="124"/>
      <c r="BUS738" s="124"/>
      <c r="BUT738" s="124"/>
      <c r="BUU738" s="124"/>
      <c r="BUV738" s="124"/>
      <c r="BUW738" s="124"/>
      <c r="BUX738" s="124"/>
      <c r="BUY738" s="124"/>
      <c r="BUZ738" s="124"/>
      <c r="BVA738" s="124"/>
      <c r="BVB738" s="124"/>
      <c r="BVC738" s="124"/>
      <c r="BVD738" s="124"/>
      <c r="BVE738" s="124"/>
      <c r="BVF738" s="124"/>
    </row>
    <row r="739" spans="1:11 1916:1930" s="123" customFormat="1" x14ac:dyDescent="0.2">
      <c r="A739" s="146" t="s">
        <v>969</v>
      </c>
      <c r="B739" s="146" t="s">
        <v>1587</v>
      </c>
      <c r="C739" s="147">
        <v>2.59</v>
      </c>
      <c r="D739" s="148">
        <v>0.51978000000000002</v>
      </c>
      <c r="E739" s="148">
        <v>0.51978000000000002</v>
      </c>
      <c r="F739" s="147">
        <v>1</v>
      </c>
      <c r="G739" s="148">
        <f t="shared" si="22"/>
        <v>0.51978000000000002</v>
      </c>
      <c r="H739" s="147">
        <v>1.75</v>
      </c>
      <c r="I739" s="148">
        <f t="shared" si="23"/>
        <v>0.90961999999999998</v>
      </c>
      <c r="J739" s="149" t="s">
        <v>1268</v>
      </c>
      <c r="K739" s="146" t="s">
        <v>1270</v>
      </c>
      <c r="BUR739" s="124"/>
      <c r="BUS739" s="124"/>
      <c r="BUT739" s="124"/>
      <c r="BUU739" s="124"/>
      <c r="BUV739" s="124"/>
      <c r="BUW739" s="124"/>
      <c r="BUX739" s="124"/>
      <c r="BUY739" s="124"/>
      <c r="BUZ739" s="124"/>
      <c r="BVA739" s="124"/>
      <c r="BVB739" s="124"/>
      <c r="BVC739" s="124"/>
      <c r="BVD739" s="124"/>
      <c r="BVE739" s="124"/>
      <c r="BVF739" s="124"/>
    </row>
    <row r="740" spans="1:11 1916:1930" s="123" customFormat="1" x14ac:dyDescent="0.2">
      <c r="A740" s="146" t="s">
        <v>970</v>
      </c>
      <c r="B740" s="146" t="s">
        <v>1587</v>
      </c>
      <c r="C740" s="147">
        <v>3.55</v>
      </c>
      <c r="D740" s="148">
        <v>0.75161999999999995</v>
      </c>
      <c r="E740" s="148">
        <v>0.75161999999999995</v>
      </c>
      <c r="F740" s="147">
        <v>1</v>
      </c>
      <c r="G740" s="148">
        <f t="shared" si="22"/>
        <v>0.75161999999999995</v>
      </c>
      <c r="H740" s="147">
        <v>1.75</v>
      </c>
      <c r="I740" s="148">
        <f t="shared" si="23"/>
        <v>1.31534</v>
      </c>
      <c r="J740" s="149" t="s">
        <v>1268</v>
      </c>
      <c r="K740" s="146" t="s">
        <v>1270</v>
      </c>
      <c r="BUR740" s="124"/>
      <c r="BUS740" s="124"/>
      <c r="BUT740" s="124"/>
      <c r="BUU740" s="124"/>
      <c r="BUV740" s="124"/>
      <c r="BUW740" s="124"/>
      <c r="BUX740" s="124"/>
      <c r="BUY740" s="124"/>
      <c r="BUZ740" s="124"/>
      <c r="BVA740" s="124"/>
      <c r="BVB740" s="124"/>
      <c r="BVC740" s="124"/>
      <c r="BVD740" s="124"/>
      <c r="BVE740" s="124"/>
      <c r="BVF740" s="124"/>
    </row>
    <row r="741" spans="1:11 1916:1930" s="123" customFormat="1" x14ac:dyDescent="0.2">
      <c r="A741" s="150" t="s">
        <v>971</v>
      </c>
      <c r="B741" s="150" t="s">
        <v>1587</v>
      </c>
      <c r="C741" s="151">
        <v>7.9</v>
      </c>
      <c r="D741" s="152">
        <v>1.6268</v>
      </c>
      <c r="E741" s="152">
        <v>1.6268</v>
      </c>
      <c r="F741" s="151">
        <v>1</v>
      </c>
      <c r="G741" s="152">
        <f t="shared" si="22"/>
        <v>1.6268</v>
      </c>
      <c r="H741" s="151">
        <v>1.75</v>
      </c>
      <c r="I741" s="152">
        <f t="shared" si="23"/>
        <v>2.8469000000000002</v>
      </c>
      <c r="J741" s="153" t="s">
        <v>1268</v>
      </c>
      <c r="K741" s="150" t="s">
        <v>1270</v>
      </c>
      <c r="BUR741" s="124"/>
      <c r="BUS741" s="124"/>
      <c r="BUT741" s="124"/>
      <c r="BUU741" s="124"/>
      <c r="BUV741" s="124"/>
      <c r="BUW741" s="124"/>
      <c r="BUX741" s="124"/>
      <c r="BUY741" s="124"/>
      <c r="BUZ741" s="124"/>
      <c r="BVA741" s="124"/>
      <c r="BVB741" s="124"/>
      <c r="BVC741" s="124"/>
      <c r="BVD741" s="124"/>
      <c r="BVE741" s="124"/>
      <c r="BVF741" s="124"/>
    </row>
    <row r="742" spans="1:11 1916:1930" s="123" customFormat="1" x14ac:dyDescent="0.2">
      <c r="A742" s="142" t="s">
        <v>1588</v>
      </c>
      <c r="B742" s="142" t="s">
        <v>1589</v>
      </c>
      <c r="C742" s="143">
        <v>2.09</v>
      </c>
      <c r="D742" s="144">
        <v>0.39101000000000002</v>
      </c>
      <c r="E742" s="144">
        <v>0.39101000000000002</v>
      </c>
      <c r="F742" s="143">
        <v>1</v>
      </c>
      <c r="G742" s="144">
        <f t="shared" si="22"/>
        <v>0.39101000000000002</v>
      </c>
      <c r="H742" s="143">
        <v>1.75</v>
      </c>
      <c r="I742" s="144">
        <f t="shared" si="23"/>
        <v>0.68427000000000004</v>
      </c>
      <c r="J742" s="145" t="s">
        <v>1268</v>
      </c>
      <c r="K742" s="142" t="s">
        <v>1270</v>
      </c>
      <c r="BUR742" s="124"/>
      <c r="BUS742" s="124"/>
      <c r="BUT742" s="124"/>
      <c r="BUU742" s="124"/>
      <c r="BUV742" s="124"/>
      <c r="BUW742" s="124"/>
      <c r="BUX742" s="124"/>
      <c r="BUY742" s="124"/>
      <c r="BUZ742" s="124"/>
      <c r="BVA742" s="124"/>
      <c r="BVB742" s="124"/>
      <c r="BVC742" s="124"/>
      <c r="BVD742" s="124"/>
      <c r="BVE742" s="124"/>
      <c r="BVF742" s="124"/>
    </row>
    <row r="743" spans="1:11 1916:1930" s="123" customFormat="1" x14ac:dyDescent="0.2">
      <c r="A743" s="146" t="s">
        <v>1590</v>
      </c>
      <c r="B743" s="146" t="s">
        <v>1589</v>
      </c>
      <c r="C743" s="147">
        <v>3.07</v>
      </c>
      <c r="D743" s="148">
        <v>0.51990000000000003</v>
      </c>
      <c r="E743" s="148">
        <v>0.51990000000000003</v>
      </c>
      <c r="F743" s="147">
        <v>1</v>
      </c>
      <c r="G743" s="148">
        <f t="shared" si="22"/>
        <v>0.51990000000000003</v>
      </c>
      <c r="H743" s="147">
        <v>1.75</v>
      </c>
      <c r="I743" s="148">
        <f t="shared" si="23"/>
        <v>0.90983000000000003</v>
      </c>
      <c r="J743" s="149" t="s">
        <v>1268</v>
      </c>
      <c r="K743" s="146" t="s">
        <v>1270</v>
      </c>
      <c r="BUR743" s="124"/>
      <c r="BUS743" s="124"/>
      <c r="BUT743" s="124"/>
      <c r="BUU743" s="124"/>
      <c r="BUV743" s="124"/>
      <c r="BUW743" s="124"/>
      <c r="BUX743" s="124"/>
      <c r="BUY743" s="124"/>
      <c r="BUZ743" s="124"/>
      <c r="BVA743" s="124"/>
      <c r="BVB743" s="124"/>
      <c r="BVC743" s="124"/>
      <c r="BVD743" s="124"/>
      <c r="BVE743" s="124"/>
      <c r="BVF743" s="124"/>
    </row>
    <row r="744" spans="1:11 1916:1930" s="123" customFormat="1" x14ac:dyDescent="0.2">
      <c r="A744" s="146" t="s">
        <v>1591</v>
      </c>
      <c r="B744" s="146" t="s">
        <v>1589</v>
      </c>
      <c r="C744" s="147">
        <v>4.5599999999999996</v>
      </c>
      <c r="D744" s="148">
        <v>0.75168000000000001</v>
      </c>
      <c r="E744" s="148">
        <v>0.75168000000000001</v>
      </c>
      <c r="F744" s="147">
        <v>1</v>
      </c>
      <c r="G744" s="148">
        <f t="shared" si="22"/>
        <v>0.75168000000000001</v>
      </c>
      <c r="H744" s="147">
        <v>1.75</v>
      </c>
      <c r="I744" s="148">
        <f t="shared" si="23"/>
        <v>1.3154399999999999</v>
      </c>
      <c r="J744" s="149" t="s">
        <v>1268</v>
      </c>
      <c r="K744" s="146" t="s">
        <v>1270</v>
      </c>
      <c r="BUR744" s="124"/>
      <c r="BUS744" s="124"/>
      <c r="BUT744" s="124"/>
      <c r="BUU744" s="124"/>
      <c r="BUV744" s="124"/>
      <c r="BUW744" s="124"/>
      <c r="BUX744" s="124"/>
      <c r="BUY744" s="124"/>
      <c r="BUZ744" s="124"/>
      <c r="BVA744" s="124"/>
      <c r="BVB744" s="124"/>
      <c r="BVC744" s="124"/>
      <c r="BVD744" s="124"/>
      <c r="BVE744" s="124"/>
      <c r="BVF744" s="124"/>
    </row>
    <row r="745" spans="1:11 1916:1930" s="123" customFormat="1" x14ac:dyDescent="0.2">
      <c r="A745" s="150" t="s">
        <v>1592</v>
      </c>
      <c r="B745" s="150" t="s">
        <v>1589</v>
      </c>
      <c r="C745" s="151">
        <v>8.8000000000000007</v>
      </c>
      <c r="D745" s="152">
        <v>1.5851900000000001</v>
      </c>
      <c r="E745" s="152">
        <v>1.5851900000000001</v>
      </c>
      <c r="F745" s="151">
        <v>1</v>
      </c>
      <c r="G745" s="152">
        <f t="shared" si="22"/>
        <v>1.5851900000000001</v>
      </c>
      <c r="H745" s="151">
        <v>1.75</v>
      </c>
      <c r="I745" s="152">
        <f t="shared" si="23"/>
        <v>2.7740800000000001</v>
      </c>
      <c r="J745" s="153" t="s">
        <v>1268</v>
      </c>
      <c r="K745" s="150" t="s">
        <v>1270</v>
      </c>
      <c r="BUR745" s="124"/>
      <c r="BUS745" s="124"/>
      <c r="BUT745" s="124"/>
      <c r="BUU745" s="124"/>
      <c r="BUV745" s="124"/>
      <c r="BUW745" s="124"/>
      <c r="BUX745" s="124"/>
      <c r="BUY745" s="124"/>
      <c r="BUZ745" s="124"/>
      <c r="BVA745" s="124"/>
      <c r="BVB745" s="124"/>
      <c r="BVC745" s="124"/>
      <c r="BVD745" s="124"/>
      <c r="BVE745" s="124"/>
      <c r="BVF745" s="124"/>
    </row>
    <row r="746" spans="1:11 1916:1930" s="123" customFormat="1" x14ac:dyDescent="0.2">
      <c r="A746" s="142" t="s">
        <v>1593</v>
      </c>
      <c r="B746" s="142" t="s">
        <v>1594</v>
      </c>
      <c r="C746" s="143">
        <v>1.93</v>
      </c>
      <c r="D746" s="144">
        <v>0.44268000000000002</v>
      </c>
      <c r="E746" s="144">
        <v>0.44268000000000002</v>
      </c>
      <c r="F746" s="143">
        <v>1</v>
      </c>
      <c r="G746" s="144">
        <f t="shared" si="22"/>
        <v>0.44268000000000002</v>
      </c>
      <c r="H746" s="143">
        <v>1.75</v>
      </c>
      <c r="I746" s="144">
        <f t="shared" si="23"/>
        <v>0.77468999999999999</v>
      </c>
      <c r="J746" s="145" t="s">
        <v>1268</v>
      </c>
      <c r="K746" s="142" t="s">
        <v>1270</v>
      </c>
      <c r="BUR746" s="124"/>
      <c r="BUS746" s="124"/>
      <c r="BUT746" s="124"/>
      <c r="BUU746" s="124"/>
      <c r="BUV746" s="124"/>
      <c r="BUW746" s="124"/>
      <c r="BUX746" s="124"/>
      <c r="BUY746" s="124"/>
      <c r="BUZ746" s="124"/>
      <c r="BVA746" s="124"/>
      <c r="BVB746" s="124"/>
      <c r="BVC746" s="124"/>
      <c r="BVD746" s="124"/>
      <c r="BVE746" s="124"/>
      <c r="BVF746" s="124"/>
    </row>
    <row r="747" spans="1:11 1916:1930" s="123" customFormat="1" x14ac:dyDescent="0.2">
      <c r="A747" s="146" t="s">
        <v>1595</v>
      </c>
      <c r="B747" s="146" t="s">
        <v>1594</v>
      </c>
      <c r="C747" s="147">
        <v>2.73</v>
      </c>
      <c r="D747" s="148">
        <v>0.60511000000000004</v>
      </c>
      <c r="E747" s="148">
        <v>0.60511000000000004</v>
      </c>
      <c r="F747" s="147">
        <v>1</v>
      </c>
      <c r="G747" s="148">
        <f t="shared" si="22"/>
        <v>0.60511000000000004</v>
      </c>
      <c r="H747" s="147">
        <v>1.75</v>
      </c>
      <c r="I747" s="148">
        <f t="shared" si="23"/>
        <v>1.05894</v>
      </c>
      <c r="J747" s="149" t="s">
        <v>1268</v>
      </c>
      <c r="K747" s="146" t="s">
        <v>1270</v>
      </c>
      <c r="BUR747" s="124"/>
      <c r="BUS747" s="124"/>
      <c r="BUT747" s="124"/>
      <c r="BUU747" s="124"/>
      <c r="BUV747" s="124"/>
      <c r="BUW747" s="124"/>
      <c r="BUX747" s="124"/>
      <c r="BUY747" s="124"/>
      <c r="BUZ747" s="124"/>
      <c r="BVA747" s="124"/>
      <c r="BVB747" s="124"/>
      <c r="BVC747" s="124"/>
      <c r="BVD747" s="124"/>
      <c r="BVE747" s="124"/>
      <c r="BVF747" s="124"/>
    </row>
    <row r="748" spans="1:11 1916:1930" s="123" customFormat="1" x14ac:dyDescent="0.2">
      <c r="A748" s="146" t="s">
        <v>1596</v>
      </c>
      <c r="B748" s="146" t="s">
        <v>1594</v>
      </c>
      <c r="C748" s="147">
        <v>5.08</v>
      </c>
      <c r="D748" s="148">
        <v>0.94266000000000005</v>
      </c>
      <c r="E748" s="148">
        <v>0.94266000000000005</v>
      </c>
      <c r="F748" s="147">
        <v>1</v>
      </c>
      <c r="G748" s="148">
        <f t="shared" si="22"/>
        <v>0.94266000000000005</v>
      </c>
      <c r="H748" s="147">
        <v>1.75</v>
      </c>
      <c r="I748" s="148">
        <f t="shared" si="23"/>
        <v>1.6496599999999999</v>
      </c>
      <c r="J748" s="149" t="s">
        <v>1268</v>
      </c>
      <c r="K748" s="146" t="s">
        <v>1270</v>
      </c>
      <c r="BUR748" s="124"/>
      <c r="BUS748" s="124"/>
      <c r="BUT748" s="124"/>
      <c r="BUU748" s="124"/>
      <c r="BUV748" s="124"/>
      <c r="BUW748" s="124"/>
      <c r="BUX748" s="124"/>
      <c r="BUY748" s="124"/>
      <c r="BUZ748" s="124"/>
      <c r="BVA748" s="124"/>
      <c r="BVB748" s="124"/>
      <c r="BVC748" s="124"/>
      <c r="BVD748" s="124"/>
      <c r="BVE748" s="124"/>
      <c r="BVF748" s="124"/>
    </row>
    <row r="749" spans="1:11 1916:1930" s="123" customFormat="1" x14ac:dyDescent="0.2">
      <c r="A749" s="150" t="s">
        <v>1597</v>
      </c>
      <c r="B749" s="150" t="s">
        <v>1594</v>
      </c>
      <c r="C749" s="151">
        <v>10</v>
      </c>
      <c r="D749" s="152">
        <v>1.8530800000000001</v>
      </c>
      <c r="E749" s="152">
        <v>1.8530800000000001</v>
      </c>
      <c r="F749" s="151">
        <v>1</v>
      </c>
      <c r="G749" s="152">
        <f t="shared" si="22"/>
        <v>1.8530800000000001</v>
      </c>
      <c r="H749" s="151">
        <v>1.75</v>
      </c>
      <c r="I749" s="152">
        <f t="shared" si="23"/>
        <v>3.2428900000000001</v>
      </c>
      <c r="J749" s="153" t="s">
        <v>1268</v>
      </c>
      <c r="K749" s="150" t="s">
        <v>1270</v>
      </c>
      <c r="BUR749" s="124"/>
      <c r="BUS749" s="124"/>
      <c r="BUT749" s="124"/>
      <c r="BUU749" s="124"/>
      <c r="BUV749" s="124"/>
      <c r="BUW749" s="124"/>
      <c r="BUX749" s="124"/>
      <c r="BUY749" s="124"/>
      <c r="BUZ749" s="124"/>
      <c r="BVA749" s="124"/>
      <c r="BVB749" s="124"/>
      <c r="BVC749" s="124"/>
      <c r="BVD749" s="124"/>
      <c r="BVE749" s="124"/>
      <c r="BVF749" s="124"/>
    </row>
    <row r="750" spans="1:11 1916:1930" s="123" customFormat="1" x14ac:dyDescent="0.2">
      <c r="A750" s="142" t="s">
        <v>972</v>
      </c>
      <c r="B750" s="142" t="s">
        <v>1598</v>
      </c>
      <c r="C750" s="143">
        <v>5</v>
      </c>
      <c r="D750" s="144">
        <v>4.2879500000000004</v>
      </c>
      <c r="E750" s="144">
        <v>4.2879500000000004</v>
      </c>
      <c r="F750" s="143">
        <v>1</v>
      </c>
      <c r="G750" s="144">
        <f t="shared" si="22"/>
        <v>4.2879500000000004</v>
      </c>
      <c r="H750" s="143">
        <v>1.75</v>
      </c>
      <c r="I750" s="144">
        <f t="shared" si="23"/>
        <v>7.5039100000000003</v>
      </c>
      <c r="J750" s="145" t="s">
        <v>1268</v>
      </c>
      <c r="K750" s="142" t="s">
        <v>1270</v>
      </c>
      <c r="BUR750" s="124"/>
      <c r="BUS750" s="124"/>
      <c r="BUT750" s="124"/>
      <c r="BUU750" s="124"/>
      <c r="BUV750" s="124"/>
      <c r="BUW750" s="124"/>
      <c r="BUX750" s="124"/>
      <c r="BUY750" s="124"/>
      <c r="BUZ750" s="124"/>
      <c r="BVA750" s="124"/>
      <c r="BVB750" s="124"/>
      <c r="BVC750" s="124"/>
      <c r="BVD750" s="124"/>
      <c r="BVE750" s="124"/>
      <c r="BVF750" s="124"/>
    </row>
    <row r="751" spans="1:11 1916:1930" s="123" customFormat="1" x14ac:dyDescent="0.2">
      <c r="A751" s="146" t="s">
        <v>973</v>
      </c>
      <c r="B751" s="146" t="s">
        <v>1598</v>
      </c>
      <c r="C751" s="147">
        <v>5.28</v>
      </c>
      <c r="D751" s="148">
        <v>4.9012200000000004</v>
      </c>
      <c r="E751" s="148">
        <v>4.9012200000000004</v>
      </c>
      <c r="F751" s="147">
        <v>1</v>
      </c>
      <c r="G751" s="148">
        <f t="shared" si="22"/>
        <v>4.9012200000000004</v>
      </c>
      <c r="H751" s="147">
        <v>1.75</v>
      </c>
      <c r="I751" s="148">
        <f t="shared" si="23"/>
        <v>8.57714</v>
      </c>
      <c r="J751" s="149" t="s">
        <v>1268</v>
      </c>
      <c r="K751" s="146" t="s">
        <v>1270</v>
      </c>
      <c r="BUR751" s="124"/>
      <c r="BUS751" s="124"/>
      <c r="BUT751" s="124"/>
      <c r="BUU751" s="124"/>
      <c r="BUV751" s="124"/>
      <c r="BUW751" s="124"/>
      <c r="BUX751" s="124"/>
      <c r="BUY751" s="124"/>
      <c r="BUZ751" s="124"/>
      <c r="BVA751" s="124"/>
      <c r="BVB751" s="124"/>
      <c r="BVC751" s="124"/>
      <c r="BVD751" s="124"/>
      <c r="BVE751" s="124"/>
      <c r="BVF751" s="124"/>
    </row>
    <row r="752" spans="1:11 1916:1930" s="123" customFormat="1" x14ac:dyDescent="0.2">
      <c r="A752" s="146" t="s">
        <v>974</v>
      </c>
      <c r="B752" s="146" t="s">
        <v>1598</v>
      </c>
      <c r="C752" s="147">
        <v>7.95</v>
      </c>
      <c r="D752" s="148">
        <v>5.7345499999999996</v>
      </c>
      <c r="E752" s="148">
        <v>5.7345499999999996</v>
      </c>
      <c r="F752" s="147">
        <v>1</v>
      </c>
      <c r="G752" s="148">
        <f t="shared" si="22"/>
        <v>5.7345499999999996</v>
      </c>
      <c r="H752" s="147">
        <v>1.75</v>
      </c>
      <c r="I752" s="148">
        <f t="shared" si="23"/>
        <v>10.03546</v>
      </c>
      <c r="J752" s="149" t="s">
        <v>1268</v>
      </c>
      <c r="K752" s="146" t="s">
        <v>1270</v>
      </c>
      <c r="BUR752" s="124"/>
      <c r="BUS752" s="124"/>
      <c r="BUT752" s="124"/>
      <c r="BUU752" s="124"/>
      <c r="BUV752" s="124"/>
      <c r="BUW752" s="124"/>
      <c r="BUX752" s="124"/>
      <c r="BUY752" s="124"/>
      <c r="BUZ752" s="124"/>
      <c r="BVA752" s="124"/>
      <c r="BVB752" s="124"/>
      <c r="BVC752" s="124"/>
      <c r="BVD752" s="124"/>
      <c r="BVE752" s="124"/>
      <c r="BVF752" s="124"/>
    </row>
    <row r="753" spans="1:11 1916:1930" s="123" customFormat="1" x14ac:dyDescent="0.2">
      <c r="A753" s="150" t="s">
        <v>975</v>
      </c>
      <c r="B753" s="150" t="s">
        <v>1598</v>
      </c>
      <c r="C753" s="151">
        <v>22.95</v>
      </c>
      <c r="D753" s="152">
        <v>8.5792699999999993</v>
      </c>
      <c r="E753" s="152">
        <v>8.5792699999999993</v>
      </c>
      <c r="F753" s="151">
        <v>1</v>
      </c>
      <c r="G753" s="152">
        <f t="shared" si="22"/>
        <v>8.5792699999999993</v>
      </c>
      <c r="H753" s="151">
        <v>1.75</v>
      </c>
      <c r="I753" s="152">
        <f t="shared" si="23"/>
        <v>15.013719999999999</v>
      </c>
      <c r="J753" s="153" t="s">
        <v>1268</v>
      </c>
      <c r="K753" s="150" t="s">
        <v>1270</v>
      </c>
      <c r="BUR753" s="124"/>
      <c r="BUS753" s="124"/>
      <c r="BUT753" s="124"/>
      <c r="BUU753" s="124"/>
      <c r="BUV753" s="124"/>
      <c r="BUW753" s="124"/>
      <c r="BUX753" s="124"/>
      <c r="BUY753" s="124"/>
      <c r="BUZ753" s="124"/>
      <c r="BVA753" s="124"/>
      <c r="BVB753" s="124"/>
      <c r="BVC753" s="124"/>
      <c r="BVD753" s="124"/>
      <c r="BVE753" s="124"/>
      <c r="BVF753" s="124"/>
    </row>
    <row r="754" spans="1:11 1916:1930" s="123" customFormat="1" x14ac:dyDescent="0.2">
      <c r="A754" s="142" t="s">
        <v>976</v>
      </c>
      <c r="B754" s="142" t="s">
        <v>1599</v>
      </c>
      <c r="C754" s="143">
        <v>4.1500000000000004</v>
      </c>
      <c r="D754" s="144">
        <v>1.42222</v>
      </c>
      <c r="E754" s="144">
        <v>1.42222</v>
      </c>
      <c r="F754" s="143">
        <v>1</v>
      </c>
      <c r="G754" s="144">
        <f t="shared" si="22"/>
        <v>1.42222</v>
      </c>
      <c r="H754" s="143">
        <v>1.75</v>
      </c>
      <c r="I754" s="144">
        <f t="shared" si="23"/>
        <v>2.48889</v>
      </c>
      <c r="J754" s="145" t="s">
        <v>1268</v>
      </c>
      <c r="K754" s="142" t="s">
        <v>1270</v>
      </c>
      <c r="BUR754" s="124"/>
      <c r="BUS754" s="124"/>
      <c r="BUT754" s="124"/>
      <c r="BUU754" s="124"/>
      <c r="BUV754" s="124"/>
      <c r="BUW754" s="124"/>
      <c r="BUX754" s="124"/>
      <c r="BUY754" s="124"/>
      <c r="BUZ754" s="124"/>
      <c r="BVA754" s="124"/>
      <c r="BVB754" s="124"/>
      <c r="BVC754" s="124"/>
      <c r="BVD754" s="124"/>
      <c r="BVE754" s="124"/>
      <c r="BVF754" s="124"/>
    </row>
    <row r="755" spans="1:11 1916:1930" s="123" customFormat="1" x14ac:dyDescent="0.2">
      <c r="A755" s="146" t="s">
        <v>977</v>
      </c>
      <c r="B755" s="146" t="s">
        <v>1599</v>
      </c>
      <c r="C755" s="147">
        <v>6.11</v>
      </c>
      <c r="D755" s="148">
        <v>2.1812100000000001</v>
      </c>
      <c r="E755" s="148">
        <v>2.1812100000000001</v>
      </c>
      <c r="F755" s="147">
        <v>1</v>
      </c>
      <c r="G755" s="148">
        <f t="shared" si="22"/>
        <v>2.1812100000000001</v>
      </c>
      <c r="H755" s="147">
        <v>1.75</v>
      </c>
      <c r="I755" s="148">
        <f t="shared" si="23"/>
        <v>3.8171200000000001</v>
      </c>
      <c r="J755" s="149" t="s">
        <v>1268</v>
      </c>
      <c r="K755" s="146" t="s">
        <v>1270</v>
      </c>
      <c r="BUR755" s="124"/>
      <c r="BUS755" s="124"/>
      <c r="BUT755" s="124"/>
      <c r="BUU755" s="124"/>
      <c r="BUV755" s="124"/>
      <c r="BUW755" s="124"/>
      <c r="BUX755" s="124"/>
      <c r="BUY755" s="124"/>
      <c r="BUZ755" s="124"/>
      <c r="BVA755" s="124"/>
      <c r="BVB755" s="124"/>
      <c r="BVC755" s="124"/>
      <c r="BVD755" s="124"/>
      <c r="BVE755" s="124"/>
      <c r="BVF755" s="124"/>
    </row>
    <row r="756" spans="1:11 1916:1930" s="123" customFormat="1" x14ac:dyDescent="0.2">
      <c r="A756" s="146" t="s">
        <v>978</v>
      </c>
      <c r="B756" s="146" t="s">
        <v>1599</v>
      </c>
      <c r="C756" s="147">
        <v>8.56</v>
      </c>
      <c r="D756" s="148">
        <v>2.99804</v>
      </c>
      <c r="E756" s="148">
        <v>2.99804</v>
      </c>
      <c r="F756" s="147">
        <v>1</v>
      </c>
      <c r="G756" s="148">
        <f t="shared" si="22"/>
        <v>2.99804</v>
      </c>
      <c r="H756" s="147">
        <v>1.75</v>
      </c>
      <c r="I756" s="148">
        <f t="shared" si="23"/>
        <v>5.2465700000000002</v>
      </c>
      <c r="J756" s="149" t="s">
        <v>1268</v>
      </c>
      <c r="K756" s="146" t="s">
        <v>1270</v>
      </c>
      <c r="BUR756" s="124"/>
      <c r="BUS756" s="124"/>
      <c r="BUT756" s="124"/>
      <c r="BUU756" s="124"/>
      <c r="BUV756" s="124"/>
      <c r="BUW756" s="124"/>
      <c r="BUX756" s="124"/>
      <c r="BUY756" s="124"/>
      <c r="BUZ756" s="124"/>
      <c r="BVA756" s="124"/>
      <c r="BVB756" s="124"/>
      <c r="BVC756" s="124"/>
      <c r="BVD756" s="124"/>
      <c r="BVE756" s="124"/>
      <c r="BVF756" s="124"/>
    </row>
    <row r="757" spans="1:11 1916:1930" s="123" customFormat="1" x14ac:dyDescent="0.2">
      <c r="A757" s="150" t="s">
        <v>979</v>
      </c>
      <c r="B757" s="150" t="s">
        <v>1599</v>
      </c>
      <c r="C757" s="151">
        <v>25</v>
      </c>
      <c r="D757" s="152">
        <v>5.80511</v>
      </c>
      <c r="E757" s="152">
        <v>5.80511</v>
      </c>
      <c r="F757" s="151">
        <v>1</v>
      </c>
      <c r="G757" s="152">
        <f t="shared" si="22"/>
        <v>5.80511</v>
      </c>
      <c r="H757" s="151">
        <v>1.75</v>
      </c>
      <c r="I757" s="152">
        <f t="shared" si="23"/>
        <v>10.158939999999999</v>
      </c>
      <c r="J757" s="153" t="s">
        <v>1268</v>
      </c>
      <c r="K757" s="150" t="s">
        <v>1270</v>
      </c>
      <c r="BUR757" s="124"/>
      <c r="BUS757" s="124"/>
      <c r="BUT757" s="124"/>
      <c r="BUU757" s="124"/>
      <c r="BUV757" s="124"/>
      <c r="BUW757" s="124"/>
      <c r="BUX757" s="124"/>
      <c r="BUY757" s="124"/>
      <c r="BUZ757" s="124"/>
      <c r="BVA757" s="124"/>
      <c r="BVB757" s="124"/>
      <c r="BVC757" s="124"/>
      <c r="BVD757" s="124"/>
      <c r="BVE757" s="124"/>
      <c r="BVF757" s="124"/>
    </row>
    <row r="758" spans="1:11 1916:1930" s="123" customFormat="1" x14ac:dyDescent="0.2">
      <c r="A758" s="142" t="s">
        <v>980</v>
      </c>
      <c r="B758" s="142" t="s">
        <v>1600</v>
      </c>
      <c r="C758" s="143">
        <v>2.37</v>
      </c>
      <c r="D758" s="144">
        <v>1.3495999999999999</v>
      </c>
      <c r="E758" s="144">
        <v>1.3495999999999999</v>
      </c>
      <c r="F758" s="143">
        <v>1</v>
      </c>
      <c r="G758" s="144">
        <f t="shared" si="22"/>
        <v>1.3495999999999999</v>
      </c>
      <c r="H758" s="143">
        <v>1.75</v>
      </c>
      <c r="I758" s="144">
        <f t="shared" si="23"/>
        <v>2.3618000000000001</v>
      </c>
      <c r="J758" s="145" t="s">
        <v>1268</v>
      </c>
      <c r="K758" s="142" t="s">
        <v>1270</v>
      </c>
      <c r="BUR758" s="124"/>
      <c r="BUS758" s="124"/>
      <c r="BUT758" s="124"/>
      <c r="BUU758" s="124"/>
      <c r="BUV758" s="124"/>
      <c r="BUW758" s="124"/>
      <c r="BUX758" s="124"/>
      <c r="BUY758" s="124"/>
      <c r="BUZ758" s="124"/>
      <c r="BVA758" s="124"/>
      <c r="BVB758" s="124"/>
      <c r="BVC758" s="124"/>
      <c r="BVD758" s="124"/>
      <c r="BVE758" s="124"/>
      <c r="BVF758" s="124"/>
    </row>
    <row r="759" spans="1:11 1916:1930" s="123" customFormat="1" x14ac:dyDescent="0.2">
      <c r="A759" s="146" t="s">
        <v>981</v>
      </c>
      <c r="B759" s="146" t="s">
        <v>1600</v>
      </c>
      <c r="C759" s="147">
        <v>3.11</v>
      </c>
      <c r="D759" s="148">
        <v>1.57985</v>
      </c>
      <c r="E759" s="148">
        <v>1.57985</v>
      </c>
      <c r="F759" s="147">
        <v>1</v>
      </c>
      <c r="G759" s="148">
        <f t="shared" si="22"/>
        <v>1.57985</v>
      </c>
      <c r="H759" s="147">
        <v>1.75</v>
      </c>
      <c r="I759" s="148">
        <f t="shared" si="23"/>
        <v>2.7647400000000002</v>
      </c>
      <c r="J759" s="149" t="s">
        <v>1268</v>
      </c>
      <c r="K759" s="146" t="s">
        <v>1270</v>
      </c>
      <c r="BUR759" s="124"/>
      <c r="BUS759" s="124"/>
      <c r="BUT759" s="124"/>
      <c r="BUU759" s="124"/>
      <c r="BUV759" s="124"/>
      <c r="BUW759" s="124"/>
      <c r="BUX759" s="124"/>
      <c r="BUY759" s="124"/>
      <c r="BUZ759" s="124"/>
      <c r="BVA759" s="124"/>
      <c r="BVB759" s="124"/>
      <c r="BVC759" s="124"/>
      <c r="BVD759" s="124"/>
      <c r="BVE759" s="124"/>
      <c r="BVF759" s="124"/>
    </row>
    <row r="760" spans="1:11 1916:1930" s="123" customFormat="1" x14ac:dyDescent="0.2">
      <c r="A760" s="146" t="s">
        <v>982</v>
      </c>
      <c r="B760" s="146" t="s">
        <v>1600</v>
      </c>
      <c r="C760" s="147">
        <v>5.94</v>
      </c>
      <c r="D760" s="148">
        <v>2.2726199999999999</v>
      </c>
      <c r="E760" s="148">
        <v>2.2726199999999999</v>
      </c>
      <c r="F760" s="147">
        <v>1</v>
      </c>
      <c r="G760" s="148">
        <f t="shared" si="22"/>
        <v>2.2726199999999999</v>
      </c>
      <c r="H760" s="147">
        <v>1.75</v>
      </c>
      <c r="I760" s="148">
        <f t="shared" si="23"/>
        <v>3.97709</v>
      </c>
      <c r="J760" s="149" t="s">
        <v>1268</v>
      </c>
      <c r="K760" s="146" t="s">
        <v>1270</v>
      </c>
      <c r="BUR760" s="124"/>
      <c r="BUS760" s="124"/>
      <c r="BUT760" s="124"/>
      <c r="BUU760" s="124"/>
      <c r="BUV760" s="124"/>
      <c r="BUW760" s="124"/>
      <c r="BUX760" s="124"/>
      <c r="BUY760" s="124"/>
      <c r="BUZ760" s="124"/>
      <c r="BVA760" s="124"/>
      <c r="BVB760" s="124"/>
      <c r="BVC760" s="124"/>
      <c r="BVD760" s="124"/>
      <c r="BVE760" s="124"/>
      <c r="BVF760" s="124"/>
    </row>
    <row r="761" spans="1:11 1916:1930" s="123" customFormat="1" x14ac:dyDescent="0.2">
      <c r="A761" s="150" t="s">
        <v>983</v>
      </c>
      <c r="B761" s="150" t="s">
        <v>1600</v>
      </c>
      <c r="C761" s="151">
        <v>13.5</v>
      </c>
      <c r="D761" s="152">
        <v>4.4835099999999999</v>
      </c>
      <c r="E761" s="152">
        <v>4.4835099999999999</v>
      </c>
      <c r="F761" s="151">
        <v>1</v>
      </c>
      <c r="G761" s="152">
        <f t="shared" si="22"/>
        <v>4.4835099999999999</v>
      </c>
      <c r="H761" s="151">
        <v>1.75</v>
      </c>
      <c r="I761" s="152">
        <f t="shared" si="23"/>
        <v>7.8461400000000001</v>
      </c>
      <c r="J761" s="153" t="s">
        <v>1268</v>
      </c>
      <c r="K761" s="150" t="s">
        <v>1270</v>
      </c>
      <c r="BUR761" s="124"/>
      <c r="BUS761" s="124"/>
      <c r="BUT761" s="124"/>
      <c r="BUU761" s="124"/>
      <c r="BUV761" s="124"/>
      <c r="BUW761" s="124"/>
      <c r="BUX761" s="124"/>
      <c r="BUY761" s="124"/>
      <c r="BUZ761" s="124"/>
      <c r="BVA761" s="124"/>
      <c r="BVB761" s="124"/>
      <c r="BVC761" s="124"/>
      <c r="BVD761" s="124"/>
      <c r="BVE761" s="124"/>
      <c r="BVF761" s="124"/>
    </row>
    <row r="762" spans="1:11 1916:1930" s="123" customFormat="1" x14ac:dyDescent="0.2">
      <c r="A762" s="142" t="s">
        <v>984</v>
      </c>
      <c r="B762" s="142" t="s">
        <v>1601</v>
      </c>
      <c r="C762" s="143">
        <v>2.13</v>
      </c>
      <c r="D762" s="144">
        <v>1.15367</v>
      </c>
      <c r="E762" s="144">
        <v>1.15367</v>
      </c>
      <c r="F762" s="143">
        <v>1</v>
      </c>
      <c r="G762" s="144">
        <f t="shared" si="22"/>
        <v>1.15367</v>
      </c>
      <c r="H762" s="143">
        <v>1.75</v>
      </c>
      <c r="I762" s="144">
        <f t="shared" si="23"/>
        <v>2.01892</v>
      </c>
      <c r="J762" s="145" t="s">
        <v>1268</v>
      </c>
      <c r="K762" s="142" t="s">
        <v>1270</v>
      </c>
      <c r="BUR762" s="124"/>
      <c r="BUS762" s="124"/>
      <c r="BUT762" s="124"/>
      <c r="BUU762" s="124"/>
      <c r="BUV762" s="124"/>
      <c r="BUW762" s="124"/>
      <c r="BUX762" s="124"/>
      <c r="BUY762" s="124"/>
      <c r="BUZ762" s="124"/>
      <c r="BVA762" s="124"/>
      <c r="BVB762" s="124"/>
      <c r="BVC762" s="124"/>
      <c r="BVD762" s="124"/>
      <c r="BVE762" s="124"/>
      <c r="BVF762" s="124"/>
    </row>
    <row r="763" spans="1:11 1916:1930" s="123" customFormat="1" x14ac:dyDescent="0.2">
      <c r="A763" s="146" t="s">
        <v>985</v>
      </c>
      <c r="B763" s="146" t="s">
        <v>1601</v>
      </c>
      <c r="C763" s="147">
        <v>2.98</v>
      </c>
      <c r="D763" s="148">
        <v>1.2955099999999999</v>
      </c>
      <c r="E763" s="148">
        <v>1.2955099999999999</v>
      </c>
      <c r="F763" s="147">
        <v>1</v>
      </c>
      <c r="G763" s="148">
        <f t="shared" si="22"/>
        <v>1.2955099999999999</v>
      </c>
      <c r="H763" s="147">
        <v>1.75</v>
      </c>
      <c r="I763" s="148">
        <f t="shared" si="23"/>
        <v>2.2671399999999999</v>
      </c>
      <c r="J763" s="149" t="s">
        <v>1268</v>
      </c>
      <c r="K763" s="146" t="s">
        <v>1270</v>
      </c>
      <c r="BUR763" s="124"/>
      <c r="BUS763" s="124"/>
      <c r="BUT763" s="124"/>
      <c r="BUU763" s="124"/>
      <c r="BUV763" s="124"/>
      <c r="BUW763" s="124"/>
      <c r="BUX763" s="124"/>
      <c r="BUY763" s="124"/>
      <c r="BUZ763" s="124"/>
      <c r="BVA763" s="124"/>
      <c r="BVB763" s="124"/>
      <c r="BVC763" s="124"/>
      <c r="BVD763" s="124"/>
      <c r="BVE763" s="124"/>
      <c r="BVF763" s="124"/>
    </row>
    <row r="764" spans="1:11 1916:1930" s="123" customFormat="1" x14ac:dyDescent="0.2">
      <c r="A764" s="146" t="s">
        <v>986</v>
      </c>
      <c r="B764" s="146" t="s">
        <v>1601</v>
      </c>
      <c r="C764" s="147">
        <v>6.14</v>
      </c>
      <c r="D764" s="148">
        <v>1.8406</v>
      </c>
      <c r="E764" s="148">
        <v>1.8406</v>
      </c>
      <c r="F764" s="147">
        <v>1</v>
      </c>
      <c r="G764" s="148">
        <f t="shared" si="22"/>
        <v>1.8406</v>
      </c>
      <c r="H764" s="147">
        <v>1.75</v>
      </c>
      <c r="I764" s="148">
        <f t="shared" si="23"/>
        <v>3.22105</v>
      </c>
      <c r="J764" s="149" t="s">
        <v>1268</v>
      </c>
      <c r="K764" s="146" t="s">
        <v>1270</v>
      </c>
      <c r="BUR764" s="124"/>
      <c r="BUS764" s="124"/>
      <c r="BUT764" s="124"/>
      <c r="BUU764" s="124"/>
      <c r="BUV764" s="124"/>
      <c r="BUW764" s="124"/>
      <c r="BUX764" s="124"/>
      <c r="BUY764" s="124"/>
      <c r="BUZ764" s="124"/>
      <c r="BVA764" s="124"/>
      <c r="BVB764" s="124"/>
      <c r="BVC764" s="124"/>
      <c r="BVD764" s="124"/>
      <c r="BVE764" s="124"/>
      <c r="BVF764" s="124"/>
    </row>
    <row r="765" spans="1:11 1916:1930" s="123" customFormat="1" x14ac:dyDescent="0.2">
      <c r="A765" s="150" t="s">
        <v>987</v>
      </c>
      <c r="B765" s="150" t="s">
        <v>1601</v>
      </c>
      <c r="C765" s="151">
        <v>13.75</v>
      </c>
      <c r="D765" s="152">
        <v>3.5286599999999999</v>
      </c>
      <c r="E765" s="152">
        <v>3.5286599999999999</v>
      </c>
      <c r="F765" s="151">
        <v>1</v>
      </c>
      <c r="G765" s="152">
        <f t="shared" si="22"/>
        <v>3.5286599999999999</v>
      </c>
      <c r="H765" s="151">
        <v>1.75</v>
      </c>
      <c r="I765" s="152">
        <f t="shared" si="23"/>
        <v>6.17516</v>
      </c>
      <c r="J765" s="153" t="s">
        <v>1268</v>
      </c>
      <c r="K765" s="150" t="s">
        <v>1270</v>
      </c>
      <c r="BUR765" s="124"/>
      <c r="BUS765" s="124"/>
      <c r="BUT765" s="124"/>
      <c r="BUU765" s="124"/>
      <c r="BUV765" s="124"/>
      <c r="BUW765" s="124"/>
      <c r="BUX765" s="124"/>
      <c r="BUY765" s="124"/>
      <c r="BUZ765" s="124"/>
      <c r="BVA765" s="124"/>
      <c r="BVB765" s="124"/>
      <c r="BVC765" s="124"/>
      <c r="BVD765" s="124"/>
      <c r="BVE765" s="124"/>
      <c r="BVF765" s="124"/>
    </row>
    <row r="766" spans="1:11 1916:1930" s="123" customFormat="1" ht="13.5" customHeight="1" x14ac:dyDescent="0.2">
      <c r="A766" s="142" t="s">
        <v>988</v>
      </c>
      <c r="B766" s="142" t="s">
        <v>1602</v>
      </c>
      <c r="C766" s="143">
        <v>1.67</v>
      </c>
      <c r="D766" s="144">
        <v>1.0589500000000001</v>
      </c>
      <c r="E766" s="144">
        <v>1.0589500000000001</v>
      </c>
      <c r="F766" s="143">
        <v>1</v>
      </c>
      <c r="G766" s="144">
        <f t="shared" si="22"/>
        <v>1.0589500000000001</v>
      </c>
      <c r="H766" s="143">
        <v>1.75</v>
      </c>
      <c r="I766" s="144">
        <f t="shared" si="23"/>
        <v>1.8531599999999999</v>
      </c>
      <c r="J766" s="145" t="s">
        <v>1268</v>
      </c>
      <c r="K766" s="142" t="s">
        <v>1270</v>
      </c>
      <c r="BUR766" s="124"/>
      <c r="BUS766" s="124"/>
      <c r="BUT766" s="124"/>
      <c r="BUU766" s="124"/>
      <c r="BUV766" s="124"/>
      <c r="BUW766" s="124"/>
      <c r="BUX766" s="124"/>
      <c r="BUY766" s="124"/>
      <c r="BUZ766" s="124"/>
      <c r="BVA766" s="124"/>
      <c r="BVB766" s="124"/>
      <c r="BVC766" s="124"/>
      <c r="BVD766" s="124"/>
      <c r="BVE766" s="124"/>
      <c r="BVF766" s="124"/>
    </row>
    <row r="767" spans="1:11 1916:1930" s="123" customFormat="1" x14ac:dyDescent="0.2">
      <c r="A767" s="146" t="s">
        <v>989</v>
      </c>
      <c r="B767" s="146" t="s">
        <v>1602</v>
      </c>
      <c r="C767" s="147">
        <v>5.36</v>
      </c>
      <c r="D767" s="148">
        <v>1.49841</v>
      </c>
      <c r="E767" s="148">
        <v>1.49841</v>
      </c>
      <c r="F767" s="147">
        <v>1</v>
      </c>
      <c r="G767" s="148">
        <f t="shared" si="22"/>
        <v>1.49841</v>
      </c>
      <c r="H767" s="147">
        <v>1.75</v>
      </c>
      <c r="I767" s="148">
        <f t="shared" si="23"/>
        <v>2.62222</v>
      </c>
      <c r="J767" s="149" t="s">
        <v>1268</v>
      </c>
      <c r="K767" s="146" t="s">
        <v>1270</v>
      </c>
      <c r="BUR767" s="124"/>
      <c r="BUS767" s="124"/>
      <c r="BUT767" s="124"/>
      <c r="BUU767" s="124"/>
      <c r="BUV767" s="124"/>
      <c r="BUW767" s="124"/>
      <c r="BUX767" s="124"/>
      <c r="BUY767" s="124"/>
      <c r="BUZ767" s="124"/>
      <c r="BVA767" s="124"/>
      <c r="BVB767" s="124"/>
      <c r="BVC767" s="124"/>
      <c r="BVD767" s="124"/>
      <c r="BVE767" s="124"/>
      <c r="BVF767" s="124"/>
    </row>
    <row r="768" spans="1:11 1916:1930" s="123" customFormat="1" x14ac:dyDescent="0.2">
      <c r="A768" s="146" t="s">
        <v>990</v>
      </c>
      <c r="B768" s="146" t="s">
        <v>1602</v>
      </c>
      <c r="C768" s="147">
        <v>10.33</v>
      </c>
      <c r="D768" s="148">
        <v>2.0671200000000001</v>
      </c>
      <c r="E768" s="148">
        <v>2.0671200000000001</v>
      </c>
      <c r="F768" s="147">
        <v>1</v>
      </c>
      <c r="G768" s="148">
        <f t="shared" si="22"/>
        <v>2.0671200000000001</v>
      </c>
      <c r="H768" s="147">
        <v>1.75</v>
      </c>
      <c r="I768" s="148">
        <f t="shared" si="23"/>
        <v>3.6174599999999999</v>
      </c>
      <c r="J768" s="149" t="s">
        <v>1268</v>
      </c>
      <c r="K768" s="146" t="s">
        <v>1270</v>
      </c>
      <c r="BUR768" s="124"/>
      <c r="BUS768" s="124"/>
      <c r="BUT768" s="124"/>
      <c r="BUU768" s="124"/>
      <c r="BUV768" s="124"/>
      <c r="BUW768" s="124"/>
      <c r="BUX768" s="124"/>
      <c r="BUY768" s="124"/>
      <c r="BUZ768" s="124"/>
      <c r="BVA768" s="124"/>
      <c r="BVB768" s="124"/>
      <c r="BVC768" s="124"/>
      <c r="BVD768" s="124"/>
      <c r="BVE768" s="124"/>
      <c r="BVF768" s="124"/>
    </row>
    <row r="769" spans="1:11 1916:1930" s="123" customFormat="1" x14ac:dyDescent="0.2">
      <c r="A769" s="150" t="s">
        <v>991</v>
      </c>
      <c r="B769" s="150" t="s">
        <v>1602</v>
      </c>
      <c r="C769" s="151">
        <v>15.09</v>
      </c>
      <c r="D769" s="152">
        <v>3.8844699999999999</v>
      </c>
      <c r="E769" s="152">
        <v>3.8844699999999999</v>
      </c>
      <c r="F769" s="151">
        <v>1</v>
      </c>
      <c r="G769" s="152">
        <f t="shared" si="22"/>
        <v>3.8844699999999999</v>
      </c>
      <c r="H769" s="151">
        <v>1.75</v>
      </c>
      <c r="I769" s="152">
        <f t="shared" si="23"/>
        <v>6.7978199999999998</v>
      </c>
      <c r="J769" s="153" t="s">
        <v>1268</v>
      </c>
      <c r="K769" s="150" t="s">
        <v>1270</v>
      </c>
      <c r="BUR769" s="124"/>
      <c r="BUS769" s="124"/>
      <c r="BUT769" s="124"/>
      <c r="BUU769" s="124"/>
      <c r="BUV769" s="124"/>
      <c r="BUW769" s="124"/>
      <c r="BUX769" s="124"/>
      <c r="BUY769" s="124"/>
      <c r="BUZ769" s="124"/>
      <c r="BVA769" s="124"/>
      <c r="BVB769" s="124"/>
      <c r="BVC769" s="124"/>
      <c r="BVD769" s="124"/>
      <c r="BVE769" s="124"/>
      <c r="BVF769" s="124"/>
    </row>
    <row r="770" spans="1:11 1916:1930" s="123" customFormat="1" x14ac:dyDescent="0.2">
      <c r="A770" s="142" t="s">
        <v>992</v>
      </c>
      <c r="B770" s="142" t="s">
        <v>1603</v>
      </c>
      <c r="C770" s="143">
        <v>2.4900000000000002</v>
      </c>
      <c r="D770" s="144">
        <v>1.14195</v>
      </c>
      <c r="E770" s="144">
        <v>1.14195</v>
      </c>
      <c r="F770" s="143">
        <v>1</v>
      </c>
      <c r="G770" s="144">
        <f t="shared" si="22"/>
        <v>1.14195</v>
      </c>
      <c r="H770" s="143">
        <v>1.75</v>
      </c>
      <c r="I770" s="144">
        <f t="shared" si="23"/>
        <v>1.99841</v>
      </c>
      <c r="J770" s="145" t="s">
        <v>1268</v>
      </c>
      <c r="K770" s="142" t="s">
        <v>1270</v>
      </c>
      <c r="BUR770" s="124"/>
      <c r="BUS770" s="124"/>
      <c r="BUT770" s="124"/>
      <c r="BUU770" s="124"/>
      <c r="BUV770" s="124"/>
      <c r="BUW770" s="124"/>
      <c r="BUX770" s="124"/>
      <c r="BUY770" s="124"/>
      <c r="BUZ770" s="124"/>
      <c r="BVA770" s="124"/>
      <c r="BVB770" s="124"/>
      <c r="BVC770" s="124"/>
      <c r="BVD770" s="124"/>
      <c r="BVE770" s="124"/>
      <c r="BVF770" s="124"/>
    </row>
    <row r="771" spans="1:11 1916:1930" s="123" customFormat="1" x14ac:dyDescent="0.2">
      <c r="A771" s="146" t="s">
        <v>993</v>
      </c>
      <c r="B771" s="146" t="s">
        <v>1603</v>
      </c>
      <c r="C771" s="147">
        <v>3.65</v>
      </c>
      <c r="D771" s="148">
        <v>1.5134799999999999</v>
      </c>
      <c r="E771" s="148">
        <v>1.5134799999999999</v>
      </c>
      <c r="F771" s="147">
        <v>1</v>
      </c>
      <c r="G771" s="148">
        <f t="shared" si="22"/>
        <v>1.5134799999999999</v>
      </c>
      <c r="H771" s="147">
        <v>1.75</v>
      </c>
      <c r="I771" s="148">
        <f t="shared" si="23"/>
        <v>2.64859</v>
      </c>
      <c r="J771" s="149" t="s">
        <v>1268</v>
      </c>
      <c r="K771" s="146" t="s">
        <v>1270</v>
      </c>
      <c r="BUR771" s="124"/>
      <c r="BUS771" s="124"/>
      <c r="BUT771" s="124"/>
      <c r="BUU771" s="124"/>
      <c r="BUV771" s="124"/>
      <c r="BUW771" s="124"/>
      <c r="BUX771" s="124"/>
      <c r="BUY771" s="124"/>
      <c r="BUZ771" s="124"/>
      <c r="BVA771" s="124"/>
      <c r="BVB771" s="124"/>
      <c r="BVC771" s="124"/>
      <c r="BVD771" s="124"/>
      <c r="BVE771" s="124"/>
      <c r="BVF771" s="124"/>
    </row>
    <row r="772" spans="1:11 1916:1930" s="123" customFormat="1" x14ac:dyDescent="0.2">
      <c r="A772" s="146" t="s">
        <v>994</v>
      </c>
      <c r="B772" s="146" t="s">
        <v>1603</v>
      </c>
      <c r="C772" s="147">
        <v>8.7100000000000009</v>
      </c>
      <c r="D772" s="148">
        <v>2.3100399999999999</v>
      </c>
      <c r="E772" s="148">
        <v>2.3100399999999999</v>
      </c>
      <c r="F772" s="147">
        <v>1</v>
      </c>
      <c r="G772" s="148">
        <f t="shared" si="22"/>
        <v>2.3100399999999999</v>
      </c>
      <c r="H772" s="147">
        <v>1.75</v>
      </c>
      <c r="I772" s="148">
        <f t="shared" si="23"/>
        <v>4.0425700000000004</v>
      </c>
      <c r="J772" s="149" t="s">
        <v>1268</v>
      </c>
      <c r="K772" s="146" t="s">
        <v>1270</v>
      </c>
      <c r="BUR772" s="124"/>
      <c r="BUS772" s="124"/>
      <c r="BUT772" s="124"/>
      <c r="BUU772" s="124"/>
      <c r="BUV772" s="124"/>
      <c r="BUW772" s="124"/>
      <c r="BUX772" s="124"/>
      <c r="BUY772" s="124"/>
      <c r="BUZ772" s="124"/>
      <c r="BVA772" s="124"/>
      <c r="BVB772" s="124"/>
      <c r="BVC772" s="124"/>
      <c r="BVD772" s="124"/>
      <c r="BVE772" s="124"/>
      <c r="BVF772" s="124"/>
    </row>
    <row r="773" spans="1:11 1916:1930" s="123" customFormat="1" x14ac:dyDescent="0.2">
      <c r="A773" s="150" t="s">
        <v>995</v>
      </c>
      <c r="B773" s="150" t="s">
        <v>1603</v>
      </c>
      <c r="C773" s="151">
        <v>22.67</v>
      </c>
      <c r="D773" s="152">
        <v>4.2240200000000003</v>
      </c>
      <c r="E773" s="152">
        <v>4.2240200000000003</v>
      </c>
      <c r="F773" s="151">
        <v>1</v>
      </c>
      <c r="G773" s="152">
        <f t="shared" si="22"/>
        <v>4.2240200000000003</v>
      </c>
      <c r="H773" s="151">
        <v>1.75</v>
      </c>
      <c r="I773" s="152">
        <f t="shared" si="23"/>
        <v>7.3920399999999997</v>
      </c>
      <c r="J773" s="153" t="s">
        <v>1268</v>
      </c>
      <c r="K773" s="150" t="s">
        <v>1270</v>
      </c>
      <c r="BUR773" s="124"/>
      <c r="BUS773" s="124"/>
      <c r="BUT773" s="124"/>
      <c r="BUU773" s="124"/>
      <c r="BUV773" s="124"/>
      <c r="BUW773" s="124"/>
      <c r="BUX773" s="124"/>
      <c r="BUY773" s="124"/>
      <c r="BUZ773" s="124"/>
      <c r="BVA773" s="124"/>
      <c r="BVB773" s="124"/>
      <c r="BVC773" s="124"/>
      <c r="BVD773" s="124"/>
      <c r="BVE773" s="124"/>
      <c r="BVF773" s="124"/>
    </row>
    <row r="774" spans="1:11 1916:1930" s="123" customFormat="1" x14ac:dyDescent="0.2">
      <c r="A774" s="142" t="s">
        <v>996</v>
      </c>
      <c r="B774" s="142" t="s">
        <v>1604</v>
      </c>
      <c r="C774" s="143">
        <v>1.85</v>
      </c>
      <c r="D774" s="144">
        <v>0.7238</v>
      </c>
      <c r="E774" s="144">
        <v>0.7238</v>
      </c>
      <c r="F774" s="143">
        <v>1</v>
      </c>
      <c r="G774" s="144">
        <f t="shared" si="22"/>
        <v>0.7238</v>
      </c>
      <c r="H774" s="143">
        <v>1.75</v>
      </c>
      <c r="I774" s="144">
        <f t="shared" si="23"/>
        <v>1.2666500000000001</v>
      </c>
      <c r="J774" s="145" t="s">
        <v>1268</v>
      </c>
      <c r="K774" s="142" t="s">
        <v>1270</v>
      </c>
      <c r="BUR774" s="124"/>
      <c r="BUS774" s="124"/>
      <c r="BUT774" s="124"/>
      <c r="BUU774" s="124"/>
      <c r="BUV774" s="124"/>
      <c r="BUW774" s="124"/>
      <c r="BUX774" s="124"/>
      <c r="BUY774" s="124"/>
      <c r="BUZ774" s="124"/>
      <c r="BVA774" s="124"/>
      <c r="BVB774" s="124"/>
      <c r="BVC774" s="124"/>
      <c r="BVD774" s="124"/>
      <c r="BVE774" s="124"/>
      <c r="BVF774" s="124"/>
    </row>
    <row r="775" spans="1:11 1916:1930" s="123" customFormat="1" x14ac:dyDescent="0.2">
      <c r="A775" s="146" t="s">
        <v>997</v>
      </c>
      <c r="B775" s="146" t="s">
        <v>1604</v>
      </c>
      <c r="C775" s="147">
        <v>2.64</v>
      </c>
      <c r="D775" s="148">
        <v>0.89029999999999998</v>
      </c>
      <c r="E775" s="148">
        <v>0.89029999999999998</v>
      </c>
      <c r="F775" s="147">
        <v>1</v>
      </c>
      <c r="G775" s="148">
        <f t="shared" si="22"/>
        <v>0.89029999999999998</v>
      </c>
      <c r="H775" s="147">
        <v>1.75</v>
      </c>
      <c r="I775" s="148">
        <f t="shared" si="23"/>
        <v>1.55803</v>
      </c>
      <c r="J775" s="149" t="s">
        <v>1268</v>
      </c>
      <c r="K775" s="146" t="s">
        <v>1270</v>
      </c>
      <c r="BUR775" s="124"/>
      <c r="BUS775" s="124"/>
      <c r="BUT775" s="124"/>
      <c r="BUU775" s="124"/>
      <c r="BUV775" s="124"/>
      <c r="BUW775" s="124"/>
      <c r="BUX775" s="124"/>
      <c r="BUY775" s="124"/>
      <c r="BUZ775" s="124"/>
      <c r="BVA775" s="124"/>
      <c r="BVB775" s="124"/>
      <c r="BVC775" s="124"/>
      <c r="BVD775" s="124"/>
      <c r="BVE775" s="124"/>
      <c r="BVF775" s="124"/>
    </row>
    <row r="776" spans="1:11 1916:1930" s="123" customFormat="1" x14ac:dyDescent="0.2">
      <c r="A776" s="146" t="s">
        <v>998</v>
      </c>
      <c r="B776" s="146" t="s">
        <v>1604</v>
      </c>
      <c r="C776" s="147">
        <v>5.48</v>
      </c>
      <c r="D776" s="148">
        <v>1.42804</v>
      </c>
      <c r="E776" s="148">
        <v>1.42804</v>
      </c>
      <c r="F776" s="147">
        <v>1</v>
      </c>
      <c r="G776" s="148">
        <f t="shared" si="22"/>
        <v>1.42804</v>
      </c>
      <c r="H776" s="147">
        <v>1.75</v>
      </c>
      <c r="I776" s="148">
        <f t="shared" si="23"/>
        <v>2.4990700000000001</v>
      </c>
      <c r="J776" s="149" t="s">
        <v>1268</v>
      </c>
      <c r="K776" s="146" t="s">
        <v>1270</v>
      </c>
      <c r="BUR776" s="124"/>
      <c r="BUS776" s="124"/>
      <c r="BUT776" s="124"/>
      <c r="BUU776" s="124"/>
      <c r="BUV776" s="124"/>
      <c r="BUW776" s="124"/>
      <c r="BUX776" s="124"/>
      <c r="BUY776" s="124"/>
      <c r="BUZ776" s="124"/>
      <c r="BVA776" s="124"/>
      <c r="BVB776" s="124"/>
      <c r="BVC776" s="124"/>
      <c r="BVD776" s="124"/>
      <c r="BVE776" s="124"/>
      <c r="BVF776" s="124"/>
    </row>
    <row r="777" spans="1:11 1916:1930" s="123" customFormat="1" x14ac:dyDescent="0.2">
      <c r="A777" s="150" t="s">
        <v>999</v>
      </c>
      <c r="B777" s="150" t="s">
        <v>1604</v>
      </c>
      <c r="C777" s="151">
        <v>14.12</v>
      </c>
      <c r="D777" s="152">
        <v>2.9411999999999998</v>
      </c>
      <c r="E777" s="152">
        <v>2.9411999999999998</v>
      </c>
      <c r="F777" s="151">
        <v>1</v>
      </c>
      <c r="G777" s="152">
        <f t="shared" si="22"/>
        <v>2.9411999999999998</v>
      </c>
      <c r="H777" s="151">
        <v>1.75</v>
      </c>
      <c r="I777" s="152">
        <f t="shared" si="23"/>
        <v>5.1471</v>
      </c>
      <c r="J777" s="153" t="s">
        <v>1268</v>
      </c>
      <c r="K777" s="150" t="s">
        <v>1270</v>
      </c>
      <c r="BUR777" s="124"/>
      <c r="BUS777" s="124"/>
      <c r="BUT777" s="124"/>
      <c r="BUU777" s="124"/>
      <c r="BUV777" s="124"/>
      <c r="BUW777" s="124"/>
      <c r="BUX777" s="124"/>
      <c r="BUY777" s="124"/>
      <c r="BUZ777" s="124"/>
      <c r="BVA777" s="124"/>
      <c r="BVB777" s="124"/>
      <c r="BVC777" s="124"/>
      <c r="BVD777" s="124"/>
      <c r="BVE777" s="124"/>
      <c r="BVF777" s="124"/>
    </row>
    <row r="778" spans="1:11 1916:1930" s="123" customFormat="1" x14ac:dyDescent="0.2">
      <c r="A778" s="142" t="s">
        <v>1000</v>
      </c>
      <c r="B778" s="142" t="s">
        <v>1605</v>
      </c>
      <c r="C778" s="143">
        <v>3.21</v>
      </c>
      <c r="D778" s="144">
        <v>1.14629</v>
      </c>
      <c r="E778" s="144">
        <v>1.14629</v>
      </c>
      <c r="F778" s="143">
        <v>1</v>
      </c>
      <c r="G778" s="144">
        <f t="shared" si="22"/>
        <v>1.14629</v>
      </c>
      <c r="H778" s="143">
        <v>1.75</v>
      </c>
      <c r="I778" s="144">
        <f t="shared" si="23"/>
        <v>2.0060099999999998</v>
      </c>
      <c r="J778" s="145" t="s">
        <v>1268</v>
      </c>
      <c r="K778" s="142" t="s">
        <v>1270</v>
      </c>
      <c r="BUR778" s="124"/>
      <c r="BUS778" s="124"/>
      <c r="BUT778" s="124"/>
      <c r="BUU778" s="124"/>
      <c r="BUV778" s="124"/>
      <c r="BUW778" s="124"/>
      <c r="BUX778" s="124"/>
      <c r="BUY778" s="124"/>
      <c r="BUZ778" s="124"/>
      <c r="BVA778" s="124"/>
      <c r="BVB778" s="124"/>
      <c r="BVC778" s="124"/>
      <c r="BVD778" s="124"/>
      <c r="BVE778" s="124"/>
      <c r="BVF778" s="124"/>
    </row>
    <row r="779" spans="1:11 1916:1930" s="123" customFormat="1" x14ac:dyDescent="0.2">
      <c r="A779" s="146" t="s">
        <v>1001</v>
      </c>
      <c r="B779" s="146" t="s">
        <v>1605</v>
      </c>
      <c r="C779" s="147">
        <v>4.6500000000000004</v>
      </c>
      <c r="D779" s="148">
        <v>1.37351</v>
      </c>
      <c r="E779" s="148">
        <v>1.37351</v>
      </c>
      <c r="F779" s="147">
        <v>1</v>
      </c>
      <c r="G779" s="148">
        <f t="shared" si="22"/>
        <v>1.37351</v>
      </c>
      <c r="H779" s="147">
        <v>1.75</v>
      </c>
      <c r="I779" s="148">
        <f t="shared" si="23"/>
        <v>2.4036400000000002</v>
      </c>
      <c r="J779" s="149" t="s">
        <v>1268</v>
      </c>
      <c r="K779" s="146" t="s">
        <v>1270</v>
      </c>
      <c r="BUR779" s="124"/>
      <c r="BUS779" s="124"/>
      <c r="BUT779" s="124"/>
      <c r="BUU779" s="124"/>
      <c r="BUV779" s="124"/>
      <c r="BUW779" s="124"/>
      <c r="BUX779" s="124"/>
      <c r="BUY779" s="124"/>
      <c r="BUZ779" s="124"/>
      <c r="BVA779" s="124"/>
      <c r="BVB779" s="124"/>
      <c r="BVC779" s="124"/>
      <c r="BVD779" s="124"/>
      <c r="BVE779" s="124"/>
      <c r="BVF779" s="124"/>
    </row>
    <row r="780" spans="1:11 1916:1930" s="123" customFormat="1" x14ac:dyDescent="0.2">
      <c r="A780" s="146" t="s">
        <v>1002</v>
      </c>
      <c r="B780" s="146" t="s">
        <v>1605</v>
      </c>
      <c r="C780" s="147">
        <v>7.48</v>
      </c>
      <c r="D780" s="148">
        <v>2.0348700000000002</v>
      </c>
      <c r="E780" s="148">
        <v>2.0348700000000002</v>
      </c>
      <c r="F780" s="147">
        <v>1</v>
      </c>
      <c r="G780" s="148">
        <f t="shared" si="22"/>
        <v>2.0348700000000002</v>
      </c>
      <c r="H780" s="147">
        <v>1.75</v>
      </c>
      <c r="I780" s="148">
        <f t="shared" si="23"/>
        <v>3.5610200000000001</v>
      </c>
      <c r="J780" s="149" t="s">
        <v>1268</v>
      </c>
      <c r="K780" s="146" t="s">
        <v>1270</v>
      </c>
      <c r="BUR780" s="124"/>
      <c r="BUS780" s="124"/>
      <c r="BUT780" s="124"/>
      <c r="BUU780" s="124"/>
      <c r="BUV780" s="124"/>
      <c r="BUW780" s="124"/>
      <c r="BUX780" s="124"/>
      <c r="BUY780" s="124"/>
      <c r="BUZ780" s="124"/>
      <c r="BVA780" s="124"/>
      <c r="BVB780" s="124"/>
      <c r="BVC780" s="124"/>
      <c r="BVD780" s="124"/>
      <c r="BVE780" s="124"/>
      <c r="BVF780" s="124"/>
    </row>
    <row r="781" spans="1:11 1916:1930" s="123" customFormat="1" x14ac:dyDescent="0.2">
      <c r="A781" s="150" t="s">
        <v>1003</v>
      </c>
      <c r="B781" s="150" t="s">
        <v>1605</v>
      </c>
      <c r="C781" s="151">
        <v>17.2</v>
      </c>
      <c r="D781" s="152">
        <v>3.9802599999999999</v>
      </c>
      <c r="E781" s="152">
        <v>3.9802599999999999</v>
      </c>
      <c r="F781" s="151">
        <v>1</v>
      </c>
      <c r="G781" s="152">
        <f t="shared" si="22"/>
        <v>3.9802599999999999</v>
      </c>
      <c r="H781" s="151">
        <v>1.75</v>
      </c>
      <c r="I781" s="152">
        <f t="shared" si="23"/>
        <v>6.9654600000000002</v>
      </c>
      <c r="J781" s="153" t="s">
        <v>1268</v>
      </c>
      <c r="K781" s="150" t="s">
        <v>1270</v>
      </c>
      <c r="BUR781" s="124"/>
      <c r="BUS781" s="124"/>
      <c r="BUT781" s="124"/>
      <c r="BUU781" s="124"/>
      <c r="BUV781" s="124"/>
      <c r="BUW781" s="124"/>
      <c r="BUX781" s="124"/>
      <c r="BUY781" s="124"/>
      <c r="BUZ781" s="124"/>
      <c r="BVA781" s="124"/>
      <c r="BVB781" s="124"/>
      <c r="BVC781" s="124"/>
      <c r="BVD781" s="124"/>
      <c r="BVE781" s="124"/>
      <c r="BVF781" s="124"/>
    </row>
    <row r="782" spans="1:11 1916:1930" s="123" customFormat="1" x14ac:dyDescent="0.2">
      <c r="A782" s="142" t="s">
        <v>1004</v>
      </c>
      <c r="B782" s="142" t="s">
        <v>1606</v>
      </c>
      <c r="C782" s="143">
        <v>2.12</v>
      </c>
      <c r="D782" s="144">
        <v>0.44585000000000002</v>
      </c>
      <c r="E782" s="144">
        <v>0.44585000000000002</v>
      </c>
      <c r="F782" s="143">
        <v>1</v>
      </c>
      <c r="G782" s="144">
        <f t="shared" ref="G782:G845" si="24">ROUND((F782*E782),5)</f>
        <v>0.44585000000000002</v>
      </c>
      <c r="H782" s="143">
        <v>1.75</v>
      </c>
      <c r="I782" s="144">
        <f t="shared" ref="I782:I845" si="25">ROUND((E782*H782),5)</f>
        <v>0.78024000000000004</v>
      </c>
      <c r="J782" s="145" t="s">
        <v>1268</v>
      </c>
      <c r="K782" s="142" t="s">
        <v>1270</v>
      </c>
      <c r="BUR782" s="124"/>
      <c r="BUS782" s="124"/>
      <c r="BUT782" s="124"/>
      <c r="BUU782" s="124"/>
      <c r="BUV782" s="124"/>
      <c r="BUW782" s="124"/>
      <c r="BUX782" s="124"/>
      <c r="BUY782" s="124"/>
      <c r="BUZ782" s="124"/>
      <c r="BVA782" s="124"/>
      <c r="BVB782" s="124"/>
      <c r="BVC782" s="124"/>
      <c r="BVD782" s="124"/>
      <c r="BVE782" s="124"/>
      <c r="BVF782" s="124"/>
    </row>
    <row r="783" spans="1:11 1916:1930" s="123" customFormat="1" x14ac:dyDescent="0.2">
      <c r="A783" s="146" t="s">
        <v>1005</v>
      </c>
      <c r="B783" s="146" t="s">
        <v>1606</v>
      </c>
      <c r="C783" s="147">
        <v>2.95</v>
      </c>
      <c r="D783" s="148">
        <v>0.67949999999999999</v>
      </c>
      <c r="E783" s="148">
        <v>0.67949999999999999</v>
      </c>
      <c r="F783" s="147">
        <v>1</v>
      </c>
      <c r="G783" s="148">
        <f t="shared" si="24"/>
        <v>0.67949999999999999</v>
      </c>
      <c r="H783" s="147">
        <v>1.75</v>
      </c>
      <c r="I783" s="148">
        <f t="shared" si="25"/>
        <v>1.18913</v>
      </c>
      <c r="J783" s="149" t="s">
        <v>1268</v>
      </c>
      <c r="K783" s="146" t="s">
        <v>1270</v>
      </c>
      <c r="BUR783" s="124"/>
      <c r="BUS783" s="124"/>
      <c r="BUT783" s="124"/>
      <c r="BUU783" s="124"/>
      <c r="BUV783" s="124"/>
      <c r="BUW783" s="124"/>
      <c r="BUX783" s="124"/>
      <c r="BUY783" s="124"/>
      <c r="BUZ783" s="124"/>
      <c r="BVA783" s="124"/>
      <c r="BVB783" s="124"/>
      <c r="BVC783" s="124"/>
      <c r="BVD783" s="124"/>
      <c r="BVE783" s="124"/>
      <c r="BVF783" s="124"/>
    </row>
    <row r="784" spans="1:11 1916:1930" s="123" customFormat="1" x14ac:dyDescent="0.2">
      <c r="A784" s="146" t="s">
        <v>1006</v>
      </c>
      <c r="B784" s="146" t="s">
        <v>1606</v>
      </c>
      <c r="C784" s="147">
        <v>5.81</v>
      </c>
      <c r="D784" s="148">
        <v>1.1106400000000001</v>
      </c>
      <c r="E784" s="148">
        <v>1.1106400000000001</v>
      </c>
      <c r="F784" s="147">
        <v>1</v>
      </c>
      <c r="G784" s="148">
        <f t="shared" si="24"/>
        <v>1.1106400000000001</v>
      </c>
      <c r="H784" s="147">
        <v>1.75</v>
      </c>
      <c r="I784" s="148">
        <f t="shared" si="25"/>
        <v>1.9436199999999999</v>
      </c>
      <c r="J784" s="149" t="s">
        <v>1268</v>
      </c>
      <c r="K784" s="146" t="s">
        <v>1270</v>
      </c>
      <c r="BUR784" s="124"/>
      <c r="BUS784" s="124"/>
      <c r="BUT784" s="124"/>
      <c r="BUU784" s="124"/>
      <c r="BUV784" s="124"/>
      <c r="BUW784" s="124"/>
      <c r="BUX784" s="124"/>
      <c r="BUY784" s="124"/>
      <c r="BUZ784" s="124"/>
      <c r="BVA784" s="124"/>
      <c r="BVB784" s="124"/>
      <c r="BVC784" s="124"/>
      <c r="BVD784" s="124"/>
      <c r="BVE784" s="124"/>
      <c r="BVF784" s="124"/>
    </row>
    <row r="785" spans="1:11 1916:1930" s="123" customFormat="1" x14ac:dyDescent="0.2">
      <c r="A785" s="150" t="s">
        <v>1007</v>
      </c>
      <c r="B785" s="150" t="s">
        <v>1606</v>
      </c>
      <c r="C785" s="151">
        <v>8.52</v>
      </c>
      <c r="D785" s="152">
        <v>1.91038</v>
      </c>
      <c r="E785" s="152">
        <v>1.91038</v>
      </c>
      <c r="F785" s="151">
        <v>1</v>
      </c>
      <c r="G785" s="152">
        <f t="shared" si="24"/>
        <v>1.91038</v>
      </c>
      <c r="H785" s="151">
        <v>1.75</v>
      </c>
      <c r="I785" s="152">
        <f t="shared" si="25"/>
        <v>3.3431700000000002</v>
      </c>
      <c r="J785" s="153" t="s">
        <v>1268</v>
      </c>
      <c r="K785" s="150" t="s">
        <v>1270</v>
      </c>
      <c r="BUR785" s="124"/>
      <c r="BUS785" s="124"/>
      <c r="BUT785" s="124"/>
      <c r="BUU785" s="124"/>
      <c r="BUV785" s="124"/>
      <c r="BUW785" s="124"/>
      <c r="BUX785" s="124"/>
      <c r="BUY785" s="124"/>
      <c r="BUZ785" s="124"/>
      <c r="BVA785" s="124"/>
      <c r="BVB785" s="124"/>
      <c r="BVC785" s="124"/>
      <c r="BVD785" s="124"/>
      <c r="BVE785" s="124"/>
      <c r="BVF785" s="124"/>
    </row>
    <row r="786" spans="1:11 1916:1930" s="123" customFormat="1" x14ac:dyDescent="0.2">
      <c r="A786" s="142" t="s">
        <v>1008</v>
      </c>
      <c r="B786" s="142" t="s">
        <v>1359</v>
      </c>
      <c r="C786" s="143">
        <v>2.54</v>
      </c>
      <c r="D786" s="144">
        <v>0.37709999999999999</v>
      </c>
      <c r="E786" s="144">
        <v>0.37709999999999999</v>
      </c>
      <c r="F786" s="143">
        <v>1</v>
      </c>
      <c r="G786" s="144">
        <f t="shared" si="24"/>
        <v>0.37709999999999999</v>
      </c>
      <c r="H786" s="143">
        <v>1.75</v>
      </c>
      <c r="I786" s="144">
        <f t="shared" si="25"/>
        <v>0.65993000000000002</v>
      </c>
      <c r="J786" s="145" t="s">
        <v>1268</v>
      </c>
      <c r="K786" s="142" t="s">
        <v>1270</v>
      </c>
      <c r="BUR786" s="124"/>
      <c r="BUS786" s="124"/>
      <c r="BUT786" s="124"/>
      <c r="BUU786" s="124"/>
      <c r="BUV786" s="124"/>
      <c r="BUW786" s="124"/>
      <c r="BUX786" s="124"/>
      <c r="BUY786" s="124"/>
      <c r="BUZ786" s="124"/>
      <c r="BVA786" s="124"/>
      <c r="BVB786" s="124"/>
      <c r="BVC786" s="124"/>
      <c r="BVD786" s="124"/>
      <c r="BVE786" s="124"/>
      <c r="BVF786" s="124"/>
    </row>
    <row r="787" spans="1:11 1916:1930" s="123" customFormat="1" x14ac:dyDescent="0.2">
      <c r="A787" s="146" t="s">
        <v>1009</v>
      </c>
      <c r="B787" s="146" t="s">
        <v>1359</v>
      </c>
      <c r="C787" s="147">
        <v>3.49</v>
      </c>
      <c r="D787" s="148">
        <v>0.53759000000000001</v>
      </c>
      <c r="E787" s="148">
        <v>0.53759000000000001</v>
      </c>
      <c r="F787" s="147">
        <v>1</v>
      </c>
      <c r="G787" s="148">
        <f t="shared" si="24"/>
        <v>0.53759000000000001</v>
      </c>
      <c r="H787" s="147">
        <v>1.75</v>
      </c>
      <c r="I787" s="148">
        <f t="shared" si="25"/>
        <v>0.94077999999999995</v>
      </c>
      <c r="J787" s="149" t="s">
        <v>1268</v>
      </c>
      <c r="K787" s="146" t="s">
        <v>1270</v>
      </c>
      <c r="BUR787" s="124"/>
      <c r="BUS787" s="124"/>
      <c r="BUT787" s="124"/>
      <c r="BUU787" s="124"/>
      <c r="BUV787" s="124"/>
      <c r="BUW787" s="124"/>
      <c r="BUX787" s="124"/>
      <c r="BUY787" s="124"/>
      <c r="BUZ787" s="124"/>
      <c r="BVA787" s="124"/>
      <c r="BVB787" s="124"/>
      <c r="BVC787" s="124"/>
      <c r="BVD787" s="124"/>
      <c r="BVE787" s="124"/>
      <c r="BVF787" s="124"/>
    </row>
    <row r="788" spans="1:11 1916:1930" s="123" customFormat="1" x14ac:dyDescent="0.2">
      <c r="A788" s="146" t="s">
        <v>1010</v>
      </c>
      <c r="B788" s="146" t="s">
        <v>1359</v>
      </c>
      <c r="C788" s="147">
        <v>6.54</v>
      </c>
      <c r="D788" s="148">
        <v>1.02488</v>
      </c>
      <c r="E788" s="148">
        <v>1.02488</v>
      </c>
      <c r="F788" s="147">
        <v>1</v>
      </c>
      <c r="G788" s="148">
        <f t="shared" si="24"/>
        <v>1.02488</v>
      </c>
      <c r="H788" s="147">
        <v>1.75</v>
      </c>
      <c r="I788" s="148">
        <f t="shared" si="25"/>
        <v>1.7935399999999999</v>
      </c>
      <c r="J788" s="149" t="s">
        <v>1268</v>
      </c>
      <c r="K788" s="146" t="s">
        <v>1270</v>
      </c>
      <c r="BUR788" s="124"/>
      <c r="BUS788" s="124"/>
      <c r="BUT788" s="124"/>
      <c r="BUU788" s="124"/>
      <c r="BUV788" s="124"/>
      <c r="BUW788" s="124"/>
      <c r="BUX788" s="124"/>
      <c r="BUY788" s="124"/>
      <c r="BUZ788" s="124"/>
      <c r="BVA788" s="124"/>
      <c r="BVB788" s="124"/>
      <c r="BVC788" s="124"/>
      <c r="BVD788" s="124"/>
      <c r="BVE788" s="124"/>
      <c r="BVF788" s="124"/>
    </row>
    <row r="789" spans="1:11 1916:1930" s="123" customFormat="1" x14ac:dyDescent="0.2">
      <c r="A789" s="150" t="s">
        <v>1011</v>
      </c>
      <c r="B789" s="150" t="s">
        <v>1359</v>
      </c>
      <c r="C789" s="151">
        <v>12.33</v>
      </c>
      <c r="D789" s="152">
        <v>1.97075</v>
      </c>
      <c r="E789" s="152">
        <v>1.97075</v>
      </c>
      <c r="F789" s="151">
        <v>1</v>
      </c>
      <c r="G789" s="152">
        <f t="shared" si="24"/>
        <v>1.97075</v>
      </c>
      <c r="H789" s="151">
        <v>1.75</v>
      </c>
      <c r="I789" s="152">
        <f t="shared" si="25"/>
        <v>3.4488099999999999</v>
      </c>
      <c r="J789" s="153" t="s">
        <v>1268</v>
      </c>
      <c r="K789" s="150" t="s">
        <v>1270</v>
      </c>
      <c r="BUR789" s="124"/>
      <c r="BUS789" s="124"/>
      <c r="BUT789" s="124"/>
      <c r="BUU789" s="124"/>
      <c r="BUV789" s="124"/>
      <c r="BUW789" s="124"/>
      <c r="BUX789" s="124"/>
      <c r="BUY789" s="124"/>
      <c r="BUZ789" s="124"/>
      <c r="BVA789" s="124"/>
      <c r="BVB789" s="124"/>
      <c r="BVC789" s="124"/>
      <c r="BVD789" s="124"/>
      <c r="BVE789" s="124"/>
      <c r="BVF789" s="124"/>
    </row>
    <row r="790" spans="1:11 1916:1930" s="123" customFormat="1" x14ac:dyDescent="0.2">
      <c r="A790" s="142" t="s">
        <v>1012</v>
      </c>
      <c r="B790" s="142" t="s">
        <v>1607</v>
      </c>
      <c r="C790" s="143">
        <v>2.4500000000000002</v>
      </c>
      <c r="D790" s="144">
        <v>0.43292000000000003</v>
      </c>
      <c r="E790" s="144">
        <v>0.43292000000000003</v>
      </c>
      <c r="F790" s="143">
        <v>1</v>
      </c>
      <c r="G790" s="144">
        <f t="shared" si="24"/>
        <v>0.43292000000000003</v>
      </c>
      <c r="H790" s="143">
        <v>1.75</v>
      </c>
      <c r="I790" s="144">
        <f t="shared" si="25"/>
        <v>0.75761000000000001</v>
      </c>
      <c r="J790" s="145" t="s">
        <v>1268</v>
      </c>
      <c r="K790" s="142" t="s">
        <v>1270</v>
      </c>
      <c r="BUR790" s="124"/>
      <c r="BUS790" s="124"/>
      <c r="BUT790" s="124"/>
      <c r="BUU790" s="124"/>
      <c r="BUV790" s="124"/>
      <c r="BUW790" s="124"/>
      <c r="BUX790" s="124"/>
      <c r="BUY790" s="124"/>
      <c r="BUZ790" s="124"/>
      <c r="BVA790" s="124"/>
      <c r="BVB790" s="124"/>
      <c r="BVC790" s="124"/>
      <c r="BVD790" s="124"/>
      <c r="BVE790" s="124"/>
      <c r="BVF790" s="124"/>
    </row>
    <row r="791" spans="1:11 1916:1930" s="123" customFormat="1" x14ac:dyDescent="0.2">
      <c r="A791" s="146" t="s">
        <v>1013</v>
      </c>
      <c r="B791" s="146" t="s">
        <v>1607</v>
      </c>
      <c r="C791" s="147">
        <v>3.09</v>
      </c>
      <c r="D791" s="148">
        <v>0.56059000000000003</v>
      </c>
      <c r="E791" s="148">
        <v>0.56059000000000003</v>
      </c>
      <c r="F791" s="147">
        <v>1</v>
      </c>
      <c r="G791" s="148">
        <f t="shared" si="24"/>
        <v>0.56059000000000003</v>
      </c>
      <c r="H791" s="147">
        <v>1.75</v>
      </c>
      <c r="I791" s="148">
        <f t="shared" si="25"/>
        <v>0.98102999999999996</v>
      </c>
      <c r="J791" s="149" t="s">
        <v>1268</v>
      </c>
      <c r="K791" s="146" t="s">
        <v>1270</v>
      </c>
      <c r="BUR791" s="124"/>
      <c r="BUS791" s="124"/>
      <c r="BUT791" s="124"/>
      <c r="BUU791" s="124"/>
      <c r="BUV791" s="124"/>
      <c r="BUW791" s="124"/>
      <c r="BUX791" s="124"/>
      <c r="BUY791" s="124"/>
      <c r="BUZ791" s="124"/>
      <c r="BVA791" s="124"/>
      <c r="BVB791" s="124"/>
      <c r="BVC791" s="124"/>
      <c r="BVD791" s="124"/>
      <c r="BVE791" s="124"/>
      <c r="BVF791" s="124"/>
    </row>
    <row r="792" spans="1:11 1916:1930" s="123" customFormat="1" x14ac:dyDescent="0.2">
      <c r="A792" s="146" t="s">
        <v>1014</v>
      </c>
      <c r="B792" s="146" t="s">
        <v>1607</v>
      </c>
      <c r="C792" s="147">
        <v>4.3499999999999996</v>
      </c>
      <c r="D792" s="148">
        <v>0.76937</v>
      </c>
      <c r="E792" s="148">
        <v>0.76937</v>
      </c>
      <c r="F792" s="147">
        <v>1</v>
      </c>
      <c r="G792" s="148">
        <f t="shared" si="24"/>
        <v>0.76937</v>
      </c>
      <c r="H792" s="147">
        <v>1.75</v>
      </c>
      <c r="I792" s="148">
        <f t="shared" si="25"/>
        <v>1.3464</v>
      </c>
      <c r="J792" s="149" t="s">
        <v>1268</v>
      </c>
      <c r="K792" s="146" t="s">
        <v>1270</v>
      </c>
      <c r="BUR792" s="124"/>
      <c r="BUS792" s="124"/>
      <c r="BUT792" s="124"/>
      <c r="BUU792" s="124"/>
      <c r="BUV792" s="124"/>
      <c r="BUW792" s="124"/>
      <c r="BUX792" s="124"/>
      <c r="BUY792" s="124"/>
      <c r="BUZ792" s="124"/>
      <c r="BVA792" s="124"/>
      <c r="BVB792" s="124"/>
      <c r="BVC792" s="124"/>
      <c r="BVD792" s="124"/>
      <c r="BVE792" s="124"/>
      <c r="BVF792" s="124"/>
    </row>
    <row r="793" spans="1:11 1916:1930" s="123" customFormat="1" x14ac:dyDescent="0.2">
      <c r="A793" s="150" t="s">
        <v>1015</v>
      </c>
      <c r="B793" s="150" t="s">
        <v>1607</v>
      </c>
      <c r="C793" s="151">
        <v>7.72</v>
      </c>
      <c r="D793" s="152">
        <v>1.43483</v>
      </c>
      <c r="E793" s="152">
        <v>1.43483</v>
      </c>
      <c r="F793" s="151">
        <v>1</v>
      </c>
      <c r="G793" s="152">
        <f t="shared" si="24"/>
        <v>1.43483</v>
      </c>
      <c r="H793" s="151">
        <v>1.75</v>
      </c>
      <c r="I793" s="152">
        <f t="shared" si="25"/>
        <v>2.5109499999999998</v>
      </c>
      <c r="J793" s="153" t="s">
        <v>1268</v>
      </c>
      <c r="K793" s="150" t="s">
        <v>1270</v>
      </c>
      <c r="BUR793" s="124"/>
      <c r="BUS793" s="124"/>
      <c r="BUT793" s="124"/>
      <c r="BUU793" s="124"/>
      <c r="BUV793" s="124"/>
      <c r="BUW793" s="124"/>
      <c r="BUX793" s="124"/>
      <c r="BUY793" s="124"/>
      <c r="BUZ793" s="124"/>
      <c r="BVA793" s="124"/>
      <c r="BVB793" s="124"/>
      <c r="BVC793" s="124"/>
      <c r="BVD793" s="124"/>
      <c r="BVE793" s="124"/>
      <c r="BVF793" s="124"/>
    </row>
    <row r="794" spans="1:11 1916:1930" s="123" customFormat="1" x14ac:dyDescent="0.2">
      <c r="A794" s="142" t="s">
        <v>1016</v>
      </c>
      <c r="B794" s="142" t="s">
        <v>1608</v>
      </c>
      <c r="C794" s="143">
        <v>1.73</v>
      </c>
      <c r="D794" s="144">
        <v>0.48082000000000003</v>
      </c>
      <c r="E794" s="144">
        <v>0.48082000000000003</v>
      </c>
      <c r="F794" s="143">
        <v>1</v>
      </c>
      <c r="G794" s="144">
        <f t="shared" si="24"/>
        <v>0.48082000000000003</v>
      </c>
      <c r="H794" s="143">
        <v>1.75</v>
      </c>
      <c r="I794" s="144">
        <f t="shared" si="25"/>
        <v>0.84143999999999997</v>
      </c>
      <c r="J794" s="145" t="s">
        <v>1268</v>
      </c>
      <c r="K794" s="142" t="s">
        <v>1270</v>
      </c>
      <c r="BUR794" s="124"/>
      <c r="BUS794" s="124"/>
      <c r="BUT794" s="124"/>
      <c r="BUU794" s="124"/>
      <c r="BUV794" s="124"/>
      <c r="BUW794" s="124"/>
      <c r="BUX794" s="124"/>
      <c r="BUY794" s="124"/>
      <c r="BUZ794" s="124"/>
      <c r="BVA794" s="124"/>
      <c r="BVB794" s="124"/>
      <c r="BVC794" s="124"/>
      <c r="BVD794" s="124"/>
      <c r="BVE794" s="124"/>
      <c r="BVF794" s="124"/>
    </row>
    <row r="795" spans="1:11 1916:1930" s="123" customFormat="1" x14ac:dyDescent="0.2">
      <c r="A795" s="146" t="s">
        <v>1017</v>
      </c>
      <c r="B795" s="146" t="s">
        <v>1608</v>
      </c>
      <c r="C795" s="147">
        <v>1.94</v>
      </c>
      <c r="D795" s="148">
        <v>0.5958</v>
      </c>
      <c r="E795" s="148">
        <v>0.5958</v>
      </c>
      <c r="F795" s="147">
        <v>1</v>
      </c>
      <c r="G795" s="148">
        <f t="shared" si="24"/>
        <v>0.5958</v>
      </c>
      <c r="H795" s="147">
        <v>1.75</v>
      </c>
      <c r="I795" s="148">
        <f t="shared" si="25"/>
        <v>1.0426500000000001</v>
      </c>
      <c r="J795" s="149" t="s">
        <v>1268</v>
      </c>
      <c r="K795" s="146" t="s">
        <v>1270</v>
      </c>
      <c r="BUR795" s="124"/>
      <c r="BUS795" s="124"/>
      <c r="BUT795" s="124"/>
      <c r="BUU795" s="124"/>
      <c r="BUV795" s="124"/>
      <c r="BUW795" s="124"/>
      <c r="BUX795" s="124"/>
      <c r="BUY795" s="124"/>
      <c r="BUZ795" s="124"/>
      <c r="BVA795" s="124"/>
      <c r="BVB795" s="124"/>
      <c r="BVC795" s="124"/>
      <c r="BVD795" s="124"/>
      <c r="BVE795" s="124"/>
      <c r="BVF795" s="124"/>
    </row>
    <row r="796" spans="1:11 1916:1930" s="123" customFormat="1" x14ac:dyDescent="0.2">
      <c r="A796" s="146" t="s">
        <v>1018</v>
      </c>
      <c r="B796" s="146" t="s">
        <v>1608</v>
      </c>
      <c r="C796" s="147">
        <v>3.65</v>
      </c>
      <c r="D796" s="148">
        <v>0.99544999999999995</v>
      </c>
      <c r="E796" s="148">
        <v>0.99544999999999995</v>
      </c>
      <c r="F796" s="147">
        <v>1</v>
      </c>
      <c r="G796" s="148">
        <f t="shared" si="24"/>
        <v>0.99544999999999995</v>
      </c>
      <c r="H796" s="147">
        <v>1.75</v>
      </c>
      <c r="I796" s="148">
        <f t="shared" si="25"/>
        <v>1.74204</v>
      </c>
      <c r="J796" s="149" t="s">
        <v>1268</v>
      </c>
      <c r="K796" s="146" t="s">
        <v>1270</v>
      </c>
      <c r="BUR796" s="124"/>
      <c r="BUS796" s="124"/>
      <c r="BUT796" s="124"/>
      <c r="BUU796" s="124"/>
      <c r="BUV796" s="124"/>
      <c r="BUW796" s="124"/>
      <c r="BUX796" s="124"/>
      <c r="BUY796" s="124"/>
      <c r="BUZ796" s="124"/>
      <c r="BVA796" s="124"/>
      <c r="BVB796" s="124"/>
      <c r="BVC796" s="124"/>
      <c r="BVD796" s="124"/>
      <c r="BVE796" s="124"/>
      <c r="BVF796" s="124"/>
    </row>
    <row r="797" spans="1:11 1916:1930" s="123" customFormat="1" x14ac:dyDescent="0.2">
      <c r="A797" s="150" t="s">
        <v>1019</v>
      </c>
      <c r="B797" s="150" t="s">
        <v>1608</v>
      </c>
      <c r="C797" s="151">
        <v>6.72</v>
      </c>
      <c r="D797" s="152">
        <v>2.0245000000000002</v>
      </c>
      <c r="E797" s="152">
        <v>2.0245000000000002</v>
      </c>
      <c r="F797" s="151">
        <v>1</v>
      </c>
      <c r="G797" s="152">
        <f t="shared" si="24"/>
        <v>2.0245000000000002</v>
      </c>
      <c r="H797" s="151">
        <v>1.75</v>
      </c>
      <c r="I797" s="152">
        <f t="shared" si="25"/>
        <v>3.5428799999999998</v>
      </c>
      <c r="J797" s="153" t="s">
        <v>1268</v>
      </c>
      <c r="K797" s="150" t="s">
        <v>1270</v>
      </c>
      <c r="BUR797" s="124"/>
      <c r="BUS797" s="124"/>
      <c r="BUT797" s="124"/>
      <c r="BUU797" s="124"/>
      <c r="BUV797" s="124"/>
      <c r="BUW797" s="124"/>
      <c r="BUX797" s="124"/>
      <c r="BUY797" s="124"/>
      <c r="BUZ797" s="124"/>
      <c r="BVA797" s="124"/>
      <c r="BVB797" s="124"/>
      <c r="BVC797" s="124"/>
      <c r="BVD797" s="124"/>
      <c r="BVE797" s="124"/>
      <c r="BVF797" s="124"/>
    </row>
    <row r="798" spans="1:11 1916:1930" s="123" customFormat="1" x14ac:dyDescent="0.2">
      <c r="A798" s="142" t="s">
        <v>1020</v>
      </c>
      <c r="B798" s="142" t="s">
        <v>1609</v>
      </c>
      <c r="C798" s="143">
        <v>1.92</v>
      </c>
      <c r="D798" s="144">
        <v>0.45128000000000001</v>
      </c>
      <c r="E798" s="144">
        <v>0.45128000000000001</v>
      </c>
      <c r="F798" s="143">
        <v>1</v>
      </c>
      <c r="G798" s="144">
        <f t="shared" si="24"/>
        <v>0.45128000000000001</v>
      </c>
      <c r="H798" s="143">
        <v>1.75</v>
      </c>
      <c r="I798" s="144">
        <f t="shared" si="25"/>
        <v>0.78974</v>
      </c>
      <c r="J798" s="145" t="s">
        <v>1268</v>
      </c>
      <c r="K798" s="142" t="s">
        <v>1270</v>
      </c>
      <c r="BUR798" s="124"/>
      <c r="BUS798" s="124"/>
      <c r="BUT798" s="124"/>
      <c r="BUU798" s="124"/>
      <c r="BUV798" s="124"/>
      <c r="BUW798" s="124"/>
      <c r="BUX798" s="124"/>
      <c r="BUY798" s="124"/>
      <c r="BUZ798" s="124"/>
      <c r="BVA798" s="124"/>
      <c r="BVB798" s="124"/>
      <c r="BVC798" s="124"/>
      <c r="BVD798" s="124"/>
      <c r="BVE798" s="124"/>
      <c r="BVF798" s="124"/>
    </row>
    <row r="799" spans="1:11 1916:1930" s="123" customFormat="1" x14ac:dyDescent="0.2">
      <c r="A799" s="146" t="s">
        <v>1021</v>
      </c>
      <c r="B799" s="146" t="s">
        <v>1609</v>
      </c>
      <c r="C799" s="147">
        <v>3.15</v>
      </c>
      <c r="D799" s="148">
        <v>0.66681999999999997</v>
      </c>
      <c r="E799" s="148">
        <v>0.66681999999999997</v>
      </c>
      <c r="F799" s="147">
        <v>1</v>
      </c>
      <c r="G799" s="148">
        <f t="shared" si="24"/>
        <v>0.66681999999999997</v>
      </c>
      <c r="H799" s="147">
        <v>1.75</v>
      </c>
      <c r="I799" s="148">
        <f t="shared" si="25"/>
        <v>1.1669400000000001</v>
      </c>
      <c r="J799" s="149" t="s">
        <v>1268</v>
      </c>
      <c r="K799" s="146" t="s">
        <v>1270</v>
      </c>
      <c r="BUR799" s="124"/>
      <c r="BUS799" s="124"/>
      <c r="BUT799" s="124"/>
      <c r="BUU799" s="124"/>
      <c r="BUV799" s="124"/>
      <c r="BUW799" s="124"/>
      <c r="BUX799" s="124"/>
      <c r="BUY799" s="124"/>
      <c r="BUZ799" s="124"/>
      <c r="BVA799" s="124"/>
      <c r="BVB799" s="124"/>
      <c r="BVC799" s="124"/>
      <c r="BVD799" s="124"/>
      <c r="BVE799" s="124"/>
      <c r="BVF799" s="124"/>
    </row>
    <row r="800" spans="1:11 1916:1930" s="123" customFormat="1" x14ac:dyDescent="0.2">
      <c r="A800" s="146" t="s">
        <v>1022</v>
      </c>
      <c r="B800" s="146" t="s">
        <v>1609</v>
      </c>
      <c r="C800" s="147">
        <v>5.04</v>
      </c>
      <c r="D800" s="148">
        <v>0.97813000000000005</v>
      </c>
      <c r="E800" s="148">
        <v>0.97813000000000005</v>
      </c>
      <c r="F800" s="147">
        <v>1</v>
      </c>
      <c r="G800" s="148">
        <f t="shared" si="24"/>
        <v>0.97813000000000005</v>
      </c>
      <c r="H800" s="147">
        <v>1.75</v>
      </c>
      <c r="I800" s="148">
        <f t="shared" si="25"/>
        <v>1.71173</v>
      </c>
      <c r="J800" s="149" t="s">
        <v>1268</v>
      </c>
      <c r="K800" s="146" t="s">
        <v>1270</v>
      </c>
      <c r="BUR800" s="124"/>
      <c r="BUS800" s="124"/>
      <c r="BUT800" s="124"/>
      <c r="BUU800" s="124"/>
      <c r="BUV800" s="124"/>
      <c r="BUW800" s="124"/>
      <c r="BUX800" s="124"/>
      <c r="BUY800" s="124"/>
      <c r="BUZ800" s="124"/>
      <c r="BVA800" s="124"/>
      <c r="BVB800" s="124"/>
      <c r="BVC800" s="124"/>
      <c r="BVD800" s="124"/>
      <c r="BVE800" s="124"/>
      <c r="BVF800" s="124"/>
    </row>
    <row r="801" spans="1:11 1916:1930" s="123" customFormat="1" x14ac:dyDescent="0.2">
      <c r="A801" s="150" t="s">
        <v>1023</v>
      </c>
      <c r="B801" s="150" t="s">
        <v>1609</v>
      </c>
      <c r="C801" s="151">
        <v>8.8800000000000008</v>
      </c>
      <c r="D801" s="152">
        <v>1.84544</v>
      </c>
      <c r="E801" s="152">
        <v>1.84544</v>
      </c>
      <c r="F801" s="151">
        <v>1</v>
      </c>
      <c r="G801" s="152">
        <f t="shared" si="24"/>
        <v>1.84544</v>
      </c>
      <c r="H801" s="151">
        <v>1.75</v>
      </c>
      <c r="I801" s="152">
        <f t="shared" si="25"/>
        <v>3.2295199999999999</v>
      </c>
      <c r="J801" s="153" t="s">
        <v>1268</v>
      </c>
      <c r="K801" s="150" t="s">
        <v>1270</v>
      </c>
      <c r="BUR801" s="124"/>
      <c r="BUS801" s="124"/>
      <c r="BUT801" s="124"/>
      <c r="BUU801" s="124"/>
      <c r="BUV801" s="124"/>
      <c r="BUW801" s="124"/>
      <c r="BUX801" s="124"/>
      <c r="BUY801" s="124"/>
      <c r="BUZ801" s="124"/>
      <c r="BVA801" s="124"/>
      <c r="BVB801" s="124"/>
      <c r="BVC801" s="124"/>
      <c r="BVD801" s="124"/>
      <c r="BVE801" s="124"/>
      <c r="BVF801" s="124"/>
    </row>
    <row r="802" spans="1:11 1916:1930" s="123" customFormat="1" x14ac:dyDescent="0.2">
      <c r="A802" s="142" t="s">
        <v>1024</v>
      </c>
      <c r="B802" s="142" t="s">
        <v>1610</v>
      </c>
      <c r="C802" s="143">
        <v>2.39</v>
      </c>
      <c r="D802" s="144">
        <v>0.44716</v>
      </c>
      <c r="E802" s="144">
        <v>0.44716</v>
      </c>
      <c r="F802" s="143">
        <v>1</v>
      </c>
      <c r="G802" s="144">
        <f t="shared" si="24"/>
        <v>0.44716</v>
      </c>
      <c r="H802" s="143">
        <v>1.75</v>
      </c>
      <c r="I802" s="144">
        <f t="shared" si="25"/>
        <v>0.78252999999999995</v>
      </c>
      <c r="J802" s="145" t="s">
        <v>1268</v>
      </c>
      <c r="K802" s="142" t="s">
        <v>1270</v>
      </c>
      <c r="BUR802" s="124"/>
      <c r="BUS802" s="124"/>
      <c r="BUT802" s="124"/>
      <c r="BUU802" s="124"/>
      <c r="BUV802" s="124"/>
      <c r="BUW802" s="124"/>
      <c r="BUX802" s="124"/>
      <c r="BUY802" s="124"/>
      <c r="BUZ802" s="124"/>
      <c r="BVA802" s="124"/>
      <c r="BVB802" s="124"/>
      <c r="BVC802" s="124"/>
      <c r="BVD802" s="124"/>
      <c r="BVE802" s="124"/>
      <c r="BVF802" s="124"/>
    </row>
    <row r="803" spans="1:11 1916:1930" s="123" customFormat="1" x14ac:dyDescent="0.2">
      <c r="A803" s="146" t="s">
        <v>1025</v>
      </c>
      <c r="B803" s="146" t="s">
        <v>1610</v>
      </c>
      <c r="C803" s="147">
        <v>3.02</v>
      </c>
      <c r="D803" s="148">
        <v>0.61897999999999997</v>
      </c>
      <c r="E803" s="148">
        <v>0.61897999999999997</v>
      </c>
      <c r="F803" s="147">
        <v>1</v>
      </c>
      <c r="G803" s="148">
        <f t="shared" si="24"/>
        <v>0.61897999999999997</v>
      </c>
      <c r="H803" s="147">
        <v>1.75</v>
      </c>
      <c r="I803" s="148">
        <f t="shared" si="25"/>
        <v>1.0832200000000001</v>
      </c>
      <c r="J803" s="149" t="s">
        <v>1268</v>
      </c>
      <c r="K803" s="146" t="s">
        <v>1270</v>
      </c>
      <c r="BUR803" s="124"/>
      <c r="BUS803" s="124"/>
      <c r="BUT803" s="124"/>
      <c r="BUU803" s="124"/>
      <c r="BUV803" s="124"/>
      <c r="BUW803" s="124"/>
      <c r="BUX803" s="124"/>
      <c r="BUY803" s="124"/>
      <c r="BUZ803" s="124"/>
      <c r="BVA803" s="124"/>
      <c r="BVB803" s="124"/>
      <c r="BVC803" s="124"/>
      <c r="BVD803" s="124"/>
      <c r="BVE803" s="124"/>
      <c r="BVF803" s="124"/>
    </row>
    <row r="804" spans="1:11 1916:1930" s="123" customFormat="1" x14ac:dyDescent="0.2">
      <c r="A804" s="146" t="s">
        <v>1026</v>
      </c>
      <c r="B804" s="146" t="s">
        <v>1610</v>
      </c>
      <c r="C804" s="147">
        <v>4.95</v>
      </c>
      <c r="D804" s="148">
        <v>0.89119999999999999</v>
      </c>
      <c r="E804" s="148">
        <v>0.89119999999999999</v>
      </c>
      <c r="F804" s="147">
        <v>1</v>
      </c>
      <c r="G804" s="148">
        <f t="shared" si="24"/>
        <v>0.89119999999999999</v>
      </c>
      <c r="H804" s="147">
        <v>1.75</v>
      </c>
      <c r="I804" s="148">
        <f t="shared" si="25"/>
        <v>1.5596000000000001</v>
      </c>
      <c r="J804" s="149" t="s">
        <v>1268</v>
      </c>
      <c r="K804" s="146" t="s">
        <v>1270</v>
      </c>
      <c r="BUR804" s="124"/>
      <c r="BUS804" s="124"/>
      <c r="BUT804" s="124"/>
      <c r="BUU804" s="124"/>
      <c r="BUV804" s="124"/>
      <c r="BUW804" s="124"/>
      <c r="BUX804" s="124"/>
      <c r="BUY804" s="124"/>
      <c r="BUZ804" s="124"/>
      <c r="BVA804" s="124"/>
      <c r="BVB804" s="124"/>
      <c r="BVC804" s="124"/>
      <c r="BVD804" s="124"/>
      <c r="BVE804" s="124"/>
      <c r="BVF804" s="124"/>
    </row>
    <row r="805" spans="1:11 1916:1930" s="123" customFormat="1" x14ac:dyDescent="0.2">
      <c r="A805" s="150" t="s">
        <v>1027</v>
      </c>
      <c r="B805" s="150" t="s">
        <v>1610</v>
      </c>
      <c r="C805" s="151">
        <v>7.31</v>
      </c>
      <c r="D805" s="152">
        <v>1.8129999999999999</v>
      </c>
      <c r="E805" s="152">
        <v>1.8129999999999999</v>
      </c>
      <c r="F805" s="151">
        <v>1</v>
      </c>
      <c r="G805" s="152">
        <f t="shared" si="24"/>
        <v>1.8129999999999999</v>
      </c>
      <c r="H805" s="151">
        <v>1.75</v>
      </c>
      <c r="I805" s="152">
        <f t="shared" si="25"/>
        <v>3.1727500000000002</v>
      </c>
      <c r="J805" s="153" t="s">
        <v>1268</v>
      </c>
      <c r="K805" s="150" t="s">
        <v>1270</v>
      </c>
      <c r="BUR805" s="124"/>
      <c r="BUS805" s="124"/>
      <c r="BUT805" s="124"/>
      <c r="BUU805" s="124"/>
      <c r="BUV805" s="124"/>
      <c r="BUW805" s="124"/>
      <c r="BUX805" s="124"/>
      <c r="BUY805" s="124"/>
      <c r="BUZ805" s="124"/>
      <c r="BVA805" s="124"/>
      <c r="BVB805" s="124"/>
      <c r="BVC805" s="124"/>
      <c r="BVD805" s="124"/>
      <c r="BVE805" s="124"/>
      <c r="BVF805" s="124"/>
    </row>
    <row r="806" spans="1:11 1916:1930" s="123" customFormat="1" x14ac:dyDescent="0.2">
      <c r="A806" s="142" t="s">
        <v>1611</v>
      </c>
      <c r="B806" s="142" t="s">
        <v>1612</v>
      </c>
      <c r="C806" s="143">
        <v>2.37</v>
      </c>
      <c r="D806" s="144">
        <v>0.44571</v>
      </c>
      <c r="E806" s="144">
        <v>0.44571</v>
      </c>
      <c r="F806" s="143">
        <v>1</v>
      </c>
      <c r="G806" s="144">
        <f t="shared" si="24"/>
        <v>0.44571</v>
      </c>
      <c r="H806" s="143">
        <v>1.75</v>
      </c>
      <c r="I806" s="144">
        <f t="shared" si="25"/>
        <v>0.77998999999999996</v>
      </c>
      <c r="J806" s="145" t="s">
        <v>1268</v>
      </c>
      <c r="K806" s="142" t="s">
        <v>1270</v>
      </c>
      <c r="BUR806" s="124"/>
      <c r="BUS806" s="124"/>
      <c r="BUT806" s="124"/>
      <c r="BUU806" s="124"/>
      <c r="BUV806" s="124"/>
      <c r="BUW806" s="124"/>
      <c r="BUX806" s="124"/>
      <c r="BUY806" s="124"/>
      <c r="BUZ806" s="124"/>
      <c r="BVA806" s="124"/>
      <c r="BVB806" s="124"/>
      <c r="BVC806" s="124"/>
      <c r="BVD806" s="124"/>
      <c r="BVE806" s="124"/>
      <c r="BVF806" s="124"/>
    </row>
    <row r="807" spans="1:11 1916:1930" s="123" customFormat="1" x14ac:dyDescent="0.2">
      <c r="A807" s="146" t="s">
        <v>1613</v>
      </c>
      <c r="B807" s="146" t="s">
        <v>1612</v>
      </c>
      <c r="C807" s="147">
        <v>3.22</v>
      </c>
      <c r="D807" s="148">
        <v>0.59750000000000003</v>
      </c>
      <c r="E807" s="148">
        <v>0.59750000000000003</v>
      </c>
      <c r="F807" s="147">
        <v>1</v>
      </c>
      <c r="G807" s="148">
        <f t="shared" si="24"/>
        <v>0.59750000000000003</v>
      </c>
      <c r="H807" s="147">
        <v>1.75</v>
      </c>
      <c r="I807" s="148">
        <f t="shared" si="25"/>
        <v>1.0456300000000001</v>
      </c>
      <c r="J807" s="149" t="s">
        <v>1268</v>
      </c>
      <c r="K807" s="146" t="s">
        <v>1270</v>
      </c>
      <c r="BUR807" s="124"/>
      <c r="BUS807" s="124"/>
      <c r="BUT807" s="124"/>
      <c r="BUU807" s="124"/>
      <c r="BUV807" s="124"/>
      <c r="BUW807" s="124"/>
      <c r="BUX807" s="124"/>
      <c r="BUY807" s="124"/>
      <c r="BUZ807" s="124"/>
      <c r="BVA807" s="124"/>
      <c r="BVB807" s="124"/>
      <c r="BVC807" s="124"/>
      <c r="BVD807" s="124"/>
      <c r="BVE807" s="124"/>
      <c r="BVF807" s="124"/>
    </row>
    <row r="808" spans="1:11 1916:1930" s="123" customFormat="1" x14ac:dyDescent="0.2">
      <c r="A808" s="146" t="s">
        <v>1614</v>
      </c>
      <c r="B808" s="146" t="s">
        <v>1612</v>
      </c>
      <c r="C808" s="147">
        <v>5.14</v>
      </c>
      <c r="D808" s="148">
        <v>0.94138999999999995</v>
      </c>
      <c r="E808" s="148">
        <v>0.94138999999999995</v>
      </c>
      <c r="F808" s="147">
        <v>1</v>
      </c>
      <c r="G808" s="148">
        <f t="shared" si="24"/>
        <v>0.94138999999999995</v>
      </c>
      <c r="H808" s="147">
        <v>1.75</v>
      </c>
      <c r="I808" s="148">
        <f t="shared" si="25"/>
        <v>1.6474299999999999</v>
      </c>
      <c r="J808" s="149" t="s">
        <v>1268</v>
      </c>
      <c r="K808" s="146" t="s">
        <v>1270</v>
      </c>
      <c r="BUR808" s="124"/>
      <c r="BUS808" s="124"/>
      <c r="BUT808" s="124"/>
      <c r="BUU808" s="124"/>
      <c r="BUV808" s="124"/>
      <c r="BUW808" s="124"/>
      <c r="BUX808" s="124"/>
      <c r="BUY808" s="124"/>
      <c r="BUZ808" s="124"/>
      <c r="BVA808" s="124"/>
      <c r="BVB808" s="124"/>
      <c r="BVC808" s="124"/>
      <c r="BVD808" s="124"/>
      <c r="BVE808" s="124"/>
      <c r="BVF808" s="124"/>
    </row>
    <row r="809" spans="1:11 1916:1930" s="123" customFormat="1" x14ac:dyDescent="0.2">
      <c r="A809" s="150" t="s">
        <v>1615</v>
      </c>
      <c r="B809" s="150" t="s">
        <v>1612</v>
      </c>
      <c r="C809" s="151">
        <v>10.11</v>
      </c>
      <c r="D809" s="152">
        <v>2.0810599999999999</v>
      </c>
      <c r="E809" s="152">
        <v>2.0810599999999999</v>
      </c>
      <c r="F809" s="151">
        <v>1</v>
      </c>
      <c r="G809" s="152">
        <f t="shared" si="24"/>
        <v>2.0810599999999999</v>
      </c>
      <c r="H809" s="151">
        <v>1.75</v>
      </c>
      <c r="I809" s="152">
        <f t="shared" si="25"/>
        <v>3.6418599999999999</v>
      </c>
      <c r="J809" s="153" t="s">
        <v>1268</v>
      </c>
      <c r="K809" s="150" t="s">
        <v>1270</v>
      </c>
      <c r="BUR809" s="124"/>
      <c r="BUS809" s="124"/>
      <c r="BUT809" s="124"/>
      <c r="BUU809" s="124"/>
      <c r="BUV809" s="124"/>
      <c r="BUW809" s="124"/>
      <c r="BUX809" s="124"/>
      <c r="BUY809" s="124"/>
      <c r="BUZ809" s="124"/>
      <c r="BVA809" s="124"/>
      <c r="BVB809" s="124"/>
      <c r="BVC809" s="124"/>
      <c r="BVD809" s="124"/>
      <c r="BVE809" s="124"/>
      <c r="BVF809" s="124"/>
    </row>
    <row r="810" spans="1:11 1916:1930" s="123" customFormat="1" x14ac:dyDescent="0.2">
      <c r="A810" s="142" t="s">
        <v>1616</v>
      </c>
      <c r="B810" s="142" t="s">
        <v>1617</v>
      </c>
      <c r="C810" s="143">
        <v>2.1</v>
      </c>
      <c r="D810" s="144">
        <v>0.45096999999999998</v>
      </c>
      <c r="E810" s="144">
        <v>0.45096999999999998</v>
      </c>
      <c r="F810" s="143">
        <v>1</v>
      </c>
      <c r="G810" s="144">
        <f t="shared" si="24"/>
        <v>0.45096999999999998</v>
      </c>
      <c r="H810" s="143">
        <v>1.75</v>
      </c>
      <c r="I810" s="144">
        <f t="shared" si="25"/>
        <v>0.78920000000000001</v>
      </c>
      <c r="J810" s="145" t="s">
        <v>1268</v>
      </c>
      <c r="K810" s="142" t="s">
        <v>1270</v>
      </c>
      <c r="BUR810" s="124"/>
      <c r="BUS810" s="124"/>
      <c r="BUT810" s="124"/>
      <c r="BUU810" s="124"/>
      <c r="BUV810" s="124"/>
      <c r="BUW810" s="124"/>
      <c r="BUX810" s="124"/>
      <c r="BUY810" s="124"/>
      <c r="BUZ810" s="124"/>
      <c r="BVA810" s="124"/>
      <c r="BVB810" s="124"/>
      <c r="BVC810" s="124"/>
      <c r="BVD810" s="124"/>
      <c r="BVE810" s="124"/>
      <c r="BVF810" s="124"/>
    </row>
    <row r="811" spans="1:11 1916:1930" s="123" customFormat="1" x14ac:dyDescent="0.2">
      <c r="A811" s="146" t="s">
        <v>1618</v>
      </c>
      <c r="B811" s="146" t="s">
        <v>1617</v>
      </c>
      <c r="C811" s="147">
        <v>2.87</v>
      </c>
      <c r="D811" s="148">
        <v>0.58664000000000005</v>
      </c>
      <c r="E811" s="148">
        <v>0.58664000000000005</v>
      </c>
      <c r="F811" s="147">
        <v>1</v>
      </c>
      <c r="G811" s="148">
        <f t="shared" si="24"/>
        <v>0.58664000000000005</v>
      </c>
      <c r="H811" s="147">
        <v>1.75</v>
      </c>
      <c r="I811" s="148">
        <f t="shared" si="25"/>
        <v>1.0266200000000001</v>
      </c>
      <c r="J811" s="149" t="s">
        <v>1268</v>
      </c>
      <c r="K811" s="146" t="s">
        <v>1270</v>
      </c>
      <c r="BUR811" s="124"/>
      <c r="BUS811" s="124"/>
      <c r="BUT811" s="124"/>
      <c r="BUU811" s="124"/>
      <c r="BUV811" s="124"/>
      <c r="BUW811" s="124"/>
      <c r="BUX811" s="124"/>
      <c r="BUY811" s="124"/>
      <c r="BUZ811" s="124"/>
      <c r="BVA811" s="124"/>
      <c r="BVB811" s="124"/>
      <c r="BVC811" s="124"/>
      <c r="BVD811" s="124"/>
      <c r="BVE811" s="124"/>
      <c r="BVF811" s="124"/>
    </row>
    <row r="812" spans="1:11 1916:1930" s="123" customFormat="1" x14ac:dyDescent="0.2">
      <c r="A812" s="146" t="s">
        <v>1619</v>
      </c>
      <c r="B812" s="146" t="s">
        <v>1617</v>
      </c>
      <c r="C812" s="147">
        <v>4.12</v>
      </c>
      <c r="D812" s="148">
        <v>0.86109000000000002</v>
      </c>
      <c r="E812" s="148">
        <v>0.86109000000000002</v>
      </c>
      <c r="F812" s="147">
        <v>1</v>
      </c>
      <c r="G812" s="148">
        <f t="shared" si="24"/>
        <v>0.86109000000000002</v>
      </c>
      <c r="H812" s="147">
        <v>1.75</v>
      </c>
      <c r="I812" s="148">
        <f t="shared" si="25"/>
        <v>1.50691</v>
      </c>
      <c r="J812" s="149" t="s">
        <v>1268</v>
      </c>
      <c r="K812" s="146" t="s">
        <v>1270</v>
      </c>
      <c r="BUR812" s="124"/>
      <c r="BUS812" s="124"/>
      <c r="BUT812" s="124"/>
      <c r="BUU812" s="124"/>
      <c r="BUV812" s="124"/>
      <c r="BUW812" s="124"/>
      <c r="BUX812" s="124"/>
      <c r="BUY812" s="124"/>
      <c r="BUZ812" s="124"/>
      <c r="BVA812" s="124"/>
      <c r="BVB812" s="124"/>
      <c r="BVC812" s="124"/>
      <c r="BVD812" s="124"/>
      <c r="BVE812" s="124"/>
      <c r="BVF812" s="124"/>
    </row>
    <row r="813" spans="1:11 1916:1930" s="123" customFormat="1" x14ac:dyDescent="0.2">
      <c r="A813" s="150" t="s">
        <v>1620</v>
      </c>
      <c r="B813" s="150" t="s">
        <v>1617</v>
      </c>
      <c r="C813" s="151">
        <v>6.93</v>
      </c>
      <c r="D813" s="152">
        <v>1.75099</v>
      </c>
      <c r="E813" s="152">
        <v>1.75099</v>
      </c>
      <c r="F813" s="151">
        <v>1</v>
      </c>
      <c r="G813" s="152">
        <f t="shared" si="24"/>
        <v>1.75099</v>
      </c>
      <c r="H813" s="151">
        <v>1.75</v>
      </c>
      <c r="I813" s="152">
        <f t="shared" si="25"/>
        <v>3.0642299999999998</v>
      </c>
      <c r="J813" s="153" t="s">
        <v>1268</v>
      </c>
      <c r="K813" s="150" t="s">
        <v>1270</v>
      </c>
      <c r="BUR813" s="124"/>
      <c r="BUS813" s="124"/>
      <c r="BUT813" s="124"/>
      <c r="BUU813" s="124"/>
      <c r="BUV813" s="124"/>
      <c r="BUW813" s="124"/>
      <c r="BUX813" s="124"/>
      <c r="BUY813" s="124"/>
      <c r="BUZ813" s="124"/>
      <c r="BVA813" s="124"/>
      <c r="BVB813" s="124"/>
      <c r="BVC813" s="124"/>
      <c r="BVD813" s="124"/>
      <c r="BVE813" s="124"/>
      <c r="BVF813" s="124"/>
    </row>
    <row r="814" spans="1:11 1916:1930" s="123" customFormat="1" x14ac:dyDescent="0.2">
      <c r="A814" s="142" t="s">
        <v>1028</v>
      </c>
      <c r="B814" s="142" t="s">
        <v>1621</v>
      </c>
      <c r="C814" s="143">
        <v>1.62</v>
      </c>
      <c r="D814" s="144">
        <v>1.2522800000000001</v>
      </c>
      <c r="E814" s="144">
        <v>1.2522800000000001</v>
      </c>
      <c r="F814" s="143">
        <v>1</v>
      </c>
      <c r="G814" s="144">
        <f t="shared" si="24"/>
        <v>1.2522800000000001</v>
      </c>
      <c r="H814" s="143">
        <v>1.75</v>
      </c>
      <c r="I814" s="144">
        <f t="shared" si="25"/>
        <v>2.1914899999999999</v>
      </c>
      <c r="J814" s="145" t="s">
        <v>1268</v>
      </c>
      <c r="K814" s="142" t="s">
        <v>1270</v>
      </c>
      <c r="BUR814" s="124"/>
      <c r="BUS814" s="124"/>
      <c r="BUT814" s="124"/>
      <c r="BUU814" s="124"/>
      <c r="BUV814" s="124"/>
      <c r="BUW814" s="124"/>
      <c r="BUX814" s="124"/>
      <c r="BUY814" s="124"/>
      <c r="BUZ814" s="124"/>
      <c r="BVA814" s="124"/>
      <c r="BVB814" s="124"/>
      <c r="BVC814" s="124"/>
      <c r="BVD814" s="124"/>
      <c r="BVE814" s="124"/>
      <c r="BVF814" s="124"/>
    </row>
    <row r="815" spans="1:11 1916:1930" s="123" customFormat="1" x14ac:dyDescent="0.2">
      <c r="A815" s="146" t="s">
        <v>1029</v>
      </c>
      <c r="B815" s="146" t="s">
        <v>1621</v>
      </c>
      <c r="C815" s="147">
        <v>2.13</v>
      </c>
      <c r="D815" s="148">
        <v>1.3938699999999999</v>
      </c>
      <c r="E815" s="148">
        <v>1.3938699999999999</v>
      </c>
      <c r="F815" s="147">
        <v>1</v>
      </c>
      <c r="G815" s="148">
        <f t="shared" si="24"/>
        <v>1.3938699999999999</v>
      </c>
      <c r="H815" s="147">
        <v>1.75</v>
      </c>
      <c r="I815" s="148">
        <f t="shared" si="25"/>
        <v>2.43927</v>
      </c>
      <c r="J815" s="149" t="s">
        <v>1268</v>
      </c>
      <c r="K815" s="146" t="s">
        <v>1270</v>
      </c>
      <c r="BUR815" s="124"/>
      <c r="BUS815" s="124"/>
      <c r="BUT815" s="124"/>
      <c r="BUU815" s="124"/>
      <c r="BUV815" s="124"/>
      <c r="BUW815" s="124"/>
      <c r="BUX815" s="124"/>
      <c r="BUY815" s="124"/>
      <c r="BUZ815" s="124"/>
      <c r="BVA815" s="124"/>
      <c r="BVB815" s="124"/>
      <c r="BVC815" s="124"/>
      <c r="BVD815" s="124"/>
      <c r="BVE815" s="124"/>
      <c r="BVF815" s="124"/>
    </row>
    <row r="816" spans="1:11 1916:1930" s="123" customFormat="1" x14ac:dyDescent="0.2">
      <c r="A816" s="146" t="s">
        <v>1030</v>
      </c>
      <c r="B816" s="146" t="s">
        <v>1621</v>
      </c>
      <c r="C816" s="147">
        <v>5.79</v>
      </c>
      <c r="D816" s="148">
        <v>2.2161200000000001</v>
      </c>
      <c r="E816" s="148">
        <v>2.2161200000000001</v>
      </c>
      <c r="F816" s="147">
        <v>1</v>
      </c>
      <c r="G816" s="148">
        <f t="shared" si="24"/>
        <v>2.2161200000000001</v>
      </c>
      <c r="H816" s="147">
        <v>1.75</v>
      </c>
      <c r="I816" s="148">
        <f t="shared" si="25"/>
        <v>3.8782100000000002</v>
      </c>
      <c r="J816" s="149" t="s">
        <v>1268</v>
      </c>
      <c r="K816" s="146" t="s">
        <v>1270</v>
      </c>
      <c r="BUR816" s="124"/>
      <c r="BUS816" s="124"/>
      <c r="BUT816" s="124"/>
      <c r="BUU816" s="124"/>
      <c r="BUV816" s="124"/>
      <c r="BUW816" s="124"/>
      <c r="BUX816" s="124"/>
      <c r="BUY816" s="124"/>
      <c r="BUZ816" s="124"/>
      <c r="BVA816" s="124"/>
      <c r="BVB816" s="124"/>
      <c r="BVC816" s="124"/>
      <c r="BVD816" s="124"/>
      <c r="BVE816" s="124"/>
      <c r="BVF816" s="124"/>
    </row>
    <row r="817" spans="1:11 1916:1930" s="123" customFormat="1" x14ac:dyDescent="0.2">
      <c r="A817" s="150" t="s">
        <v>1031</v>
      </c>
      <c r="B817" s="150" t="s">
        <v>1621</v>
      </c>
      <c r="C817" s="151">
        <v>13.67</v>
      </c>
      <c r="D817" s="152">
        <v>4.6093599999999997</v>
      </c>
      <c r="E817" s="152">
        <v>4.6093599999999997</v>
      </c>
      <c r="F817" s="151">
        <v>1</v>
      </c>
      <c r="G817" s="152">
        <f t="shared" si="24"/>
        <v>4.6093599999999997</v>
      </c>
      <c r="H817" s="151">
        <v>1.75</v>
      </c>
      <c r="I817" s="152">
        <f t="shared" si="25"/>
        <v>8.0663800000000005</v>
      </c>
      <c r="J817" s="153" t="s">
        <v>1268</v>
      </c>
      <c r="K817" s="150" t="s">
        <v>1270</v>
      </c>
      <c r="BUR817" s="124"/>
      <c r="BUS817" s="124"/>
      <c r="BUT817" s="124"/>
      <c r="BUU817" s="124"/>
      <c r="BUV817" s="124"/>
      <c r="BUW817" s="124"/>
      <c r="BUX817" s="124"/>
      <c r="BUY817" s="124"/>
      <c r="BUZ817" s="124"/>
      <c r="BVA817" s="124"/>
      <c r="BVB817" s="124"/>
      <c r="BVC817" s="124"/>
      <c r="BVD817" s="124"/>
      <c r="BVE817" s="124"/>
      <c r="BVF817" s="124"/>
    </row>
    <row r="818" spans="1:11 1916:1930" s="123" customFormat="1" x14ac:dyDescent="0.2">
      <c r="A818" s="142" t="s">
        <v>1032</v>
      </c>
      <c r="B818" s="142" t="s">
        <v>1360</v>
      </c>
      <c r="C818" s="143">
        <v>1.59</v>
      </c>
      <c r="D818" s="144">
        <v>0.63046999999999997</v>
      </c>
      <c r="E818" s="144">
        <v>0.63046999999999997</v>
      </c>
      <c r="F818" s="143">
        <v>1</v>
      </c>
      <c r="G818" s="144">
        <f t="shared" si="24"/>
        <v>0.63046999999999997</v>
      </c>
      <c r="H818" s="143">
        <v>1.75</v>
      </c>
      <c r="I818" s="144">
        <f t="shared" si="25"/>
        <v>1.1033200000000001</v>
      </c>
      <c r="J818" s="145" t="s">
        <v>1268</v>
      </c>
      <c r="K818" s="142" t="s">
        <v>1270</v>
      </c>
      <c r="BUR818" s="124"/>
      <c r="BUS818" s="124"/>
      <c r="BUT818" s="124"/>
      <c r="BUU818" s="124"/>
      <c r="BUV818" s="124"/>
      <c r="BUW818" s="124"/>
      <c r="BUX818" s="124"/>
      <c r="BUY818" s="124"/>
      <c r="BUZ818" s="124"/>
      <c r="BVA818" s="124"/>
      <c r="BVB818" s="124"/>
      <c r="BVC818" s="124"/>
      <c r="BVD818" s="124"/>
      <c r="BVE818" s="124"/>
      <c r="BVF818" s="124"/>
    </row>
    <row r="819" spans="1:11 1916:1930" s="123" customFormat="1" x14ac:dyDescent="0.2">
      <c r="A819" s="146" t="s">
        <v>1033</v>
      </c>
      <c r="B819" s="146" t="s">
        <v>1360</v>
      </c>
      <c r="C819" s="147">
        <v>2.27</v>
      </c>
      <c r="D819" s="148">
        <v>0.81999</v>
      </c>
      <c r="E819" s="148">
        <v>0.81999</v>
      </c>
      <c r="F819" s="147">
        <v>1</v>
      </c>
      <c r="G819" s="148">
        <f t="shared" si="24"/>
        <v>0.81999</v>
      </c>
      <c r="H819" s="147">
        <v>1.75</v>
      </c>
      <c r="I819" s="148">
        <f t="shared" si="25"/>
        <v>1.4349799999999999</v>
      </c>
      <c r="J819" s="149" t="s">
        <v>1268</v>
      </c>
      <c r="K819" s="146" t="s">
        <v>1270</v>
      </c>
      <c r="BUR819" s="124"/>
      <c r="BUS819" s="124"/>
      <c r="BUT819" s="124"/>
      <c r="BUU819" s="124"/>
      <c r="BUV819" s="124"/>
      <c r="BUW819" s="124"/>
      <c r="BUX819" s="124"/>
      <c r="BUY819" s="124"/>
      <c r="BUZ819" s="124"/>
      <c r="BVA819" s="124"/>
      <c r="BVB819" s="124"/>
      <c r="BVC819" s="124"/>
      <c r="BVD819" s="124"/>
      <c r="BVE819" s="124"/>
      <c r="BVF819" s="124"/>
    </row>
    <row r="820" spans="1:11 1916:1930" s="123" customFormat="1" x14ac:dyDescent="0.2">
      <c r="A820" s="146" t="s">
        <v>1034</v>
      </c>
      <c r="B820" s="146" t="s">
        <v>1360</v>
      </c>
      <c r="C820" s="147">
        <v>7.15</v>
      </c>
      <c r="D820" s="148">
        <v>1.4933799999999999</v>
      </c>
      <c r="E820" s="148">
        <v>1.4933799999999999</v>
      </c>
      <c r="F820" s="147">
        <v>1</v>
      </c>
      <c r="G820" s="148">
        <f t="shared" si="24"/>
        <v>1.4933799999999999</v>
      </c>
      <c r="H820" s="147">
        <v>1.75</v>
      </c>
      <c r="I820" s="148">
        <f t="shared" si="25"/>
        <v>2.6134200000000001</v>
      </c>
      <c r="J820" s="149" t="s">
        <v>1268</v>
      </c>
      <c r="K820" s="146" t="s">
        <v>1270</v>
      </c>
      <c r="BUR820" s="124"/>
      <c r="BUS820" s="124"/>
      <c r="BUT820" s="124"/>
      <c r="BUU820" s="124"/>
      <c r="BUV820" s="124"/>
      <c r="BUW820" s="124"/>
      <c r="BUX820" s="124"/>
      <c r="BUY820" s="124"/>
      <c r="BUZ820" s="124"/>
      <c r="BVA820" s="124"/>
      <c r="BVB820" s="124"/>
      <c r="BVC820" s="124"/>
      <c r="BVD820" s="124"/>
      <c r="BVE820" s="124"/>
      <c r="BVF820" s="124"/>
    </row>
    <row r="821" spans="1:11 1916:1930" s="123" customFormat="1" x14ac:dyDescent="0.2">
      <c r="A821" s="150" t="s">
        <v>1035</v>
      </c>
      <c r="B821" s="150" t="s">
        <v>1360</v>
      </c>
      <c r="C821" s="151">
        <v>11.5</v>
      </c>
      <c r="D821" s="152">
        <v>2.8548200000000001</v>
      </c>
      <c r="E821" s="152">
        <v>2.8548200000000001</v>
      </c>
      <c r="F821" s="151">
        <v>1</v>
      </c>
      <c r="G821" s="152">
        <f t="shared" si="24"/>
        <v>2.8548200000000001</v>
      </c>
      <c r="H821" s="151">
        <v>1.75</v>
      </c>
      <c r="I821" s="152">
        <f t="shared" si="25"/>
        <v>4.99594</v>
      </c>
      <c r="J821" s="153" t="s">
        <v>1268</v>
      </c>
      <c r="K821" s="150" t="s">
        <v>1270</v>
      </c>
      <c r="BUR821" s="124"/>
      <c r="BUS821" s="124"/>
      <c r="BUT821" s="124"/>
      <c r="BUU821" s="124"/>
      <c r="BUV821" s="124"/>
      <c r="BUW821" s="124"/>
      <c r="BUX821" s="124"/>
      <c r="BUY821" s="124"/>
      <c r="BUZ821" s="124"/>
      <c r="BVA821" s="124"/>
      <c r="BVB821" s="124"/>
      <c r="BVC821" s="124"/>
      <c r="BVD821" s="124"/>
      <c r="BVE821" s="124"/>
      <c r="BVF821" s="124"/>
    </row>
    <row r="822" spans="1:11 1916:1930" s="123" customFormat="1" x14ac:dyDescent="0.2">
      <c r="A822" s="142" t="s">
        <v>1036</v>
      </c>
      <c r="B822" s="142" t="s">
        <v>1622</v>
      </c>
      <c r="C822" s="143">
        <v>2.2799999999999998</v>
      </c>
      <c r="D822" s="144">
        <v>0.72552000000000005</v>
      </c>
      <c r="E822" s="144">
        <v>0.72552000000000005</v>
      </c>
      <c r="F822" s="143">
        <v>1</v>
      </c>
      <c r="G822" s="144">
        <f t="shared" si="24"/>
        <v>0.72552000000000005</v>
      </c>
      <c r="H822" s="143">
        <v>1.75</v>
      </c>
      <c r="I822" s="144">
        <f t="shared" si="25"/>
        <v>1.26966</v>
      </c>
      <c r="J822" s="145" t="s">
        <v>1268</v>
      </c>
      <c r="K822" s="142" t="s">
        <v>1270</v>
      </c>
      <c r="BUR822" s="124"/>
      <c r="BUS822" s="124"/>
      <c r="BUT822" s="124"/>
      <c r="BUU822" s="124"/>
      <c r="BUV822" s="124"/>
      <c r="BUW822" s="124"/>
      <c r="BUX822" s="124"/>
      <c r="BUY822" s="124"/>
      <c r="BUZ822" s="124"/>
      <c r="BVA822" s="124"/>
      <c r="BVB822" s="124"/>
      <c r="BVC822" s="124"/>
      <c r="BVD822" s="124"/>
      <c r="BVE822" s="124"/>
      <c r="BVF822" s="124"/>
    </row>
    <row r="823" spans="1:11 1916:1930" s="123" customFormat="1" x14ac:dyDescent="0.2">
      <c r="A823" s="146" t="s">
        <v>1037</v>
      </c>
      <c r="B823" s="146" t="s">
        <v>1622</v>
      </c>
      <c r="C823" s="147">
        <v>4.12</v>
      </c>
      <c r="D823" s="148">
        <v>1.0838099999999999</v>
      </c>
      <c r="E823" s="148">
        <v>1.0838099999999999</v>
      </c>
      <c r="F823" s="147">
        <v>1</v>
      </c>
      <c r="G823" s="148">
        <f t="shared" si="24"/>
        <v>1.0838099999999999</v>
      </c>
      <c r="H823" s="147">
        <v>1.75</v>
      </c>
      <c r="I823" s="148">
        <f t="shared" si="25"/>
        <v>1.8966700000000001</v>
      </c>
      <c r="J823" s="149" t="s">
        <v>1268</v>
      </c>
      <c r="K823" s="146" t="s">
        <v>1270</v>
      </c>
      <c r="BUR823" s="124"/>
      <c r="BUS823" s="124"/>
      <c r="BUT823" s="124"/>
      <c r="BUU823" s="124"/>
      <c r="BUV823" s="124"/>
      <c r="BUW823" s="124"/>
      <c r="BUX823" s="124"/>
      <c r="BUY823" s="124"/>
      <c r="BUZ823" s="124"/>
      <c r="BVA823" s="124"/>
      <c r="BVB823" s="124"/>
      <c r="BVC823" s="124"/>
      <c r="BVD823" s="124"/>
      <c r="BVE823" s="124"/>
      <c r="BVF823" s="124"/>
    </row>
    <row r="824" spans="1:11 1916:1930" s="123" customFormat="1" x14ac:dyDescent="0.2">
      <c r="A824" s="146" t="s">
        <v>1038</v>
      </c>
      <c r="B824" s="146" t="s">
        <v>1622</v>
      </c>
      <c r="C824" s="147">
        <v>6.74</v>
      </c>
      <c r="D824" s="148">
        <v>1.8927400000000001</v>
      </c>
      <c r="E824" s="148">
        <v>1.8927400000000001</v>
      </c>
      <c r="F824" s="147">
        <v>1</v>
      </c>
      <c r="G824" s="148">
        <f t="shared" si="24"/>
        <v>1.8927400000000001</v>
      </c>
      <c r="H824" s="147">
        <v>1.75</v>
      </c>
      <c r="I824" s="148">
        <f t="shared" si="25"/>
        <v>3.3123</v>
      </c>
      <c r="J824" s="149" t="s">
        <v>1268</v>
      </c>
      <c r="K824" s="146" t="s">
        <v>1270</v>
      </c>
      <c r="BUR824" s="124"/>
      <c r="BUS824" s="124"/>
      <c r="BUT824" s="124"/>
      <c r="BUU824" s="124"/>
      <c r="BUV824" s="124"/>
      <c r="BUW824" s="124"/>
      <c r="BUX824" s="124"/>
      <c r="BUY824" s="124"/>
      <c r="BUZ824" s="124"/>
      <c r="BVA824" s="124"/>
      <c r="BVB824" s="124"/>
      <c r="BVC824" s="124"/>
      <c r="BVD824" s="124"/>
      <c r="BVE824" s="124"/>
      <c r="BVF824" s="124"/>
    </row>
    <row r="825" spans="1:11 1916:1930" s="123" customFormat="1" x14ac:dyDescent="0.2">
      <c r="A825" s="150" t="s">
        <v>1039</v>
      </c>
      <c r="B825" s="150" t="s">
        <v>1622</v>
      </c>
      <c r="C825" s="151">
        <v>15.33</v>
      </c>
      <c r="D825" s="152">
        <v>3.8527800000000001</v>
      </c>
      <c r="E825" s="152">
        <v>3.8527800000000001</v>
      </c>
      <c r="F825" s="151">
        <v>1</v>
      </c>
      <c r="G825" s="152">
        <f t="shared" si="24"/>
        <v>3.8527800000000001</v>
      </c>
      <c r="H825" s="151">
        <v>1.75</v>
      </c>
      <c r="I825" s="152">
        <f t="shared" si="25"/>
        <v>6.7423700000000002</v>
      </c>
      <c r="J825" s="153" t="s">
        <v>1268</v>
      </c>
      <c r="K825" s="150" t="s">
        <v>1270</v>
      </c>
      <c r="BUR825" s="124"/>
      <c r="BUS825" s="124"/>
      <c r="BUT825" s="124"/>
      <c r="BUU825" s="124"/>
      <c r="BUV825" s="124"/>
      <c r="BUW825" s="124"/>
      <c r="BUX825" s="124"/>
      <c r="BUY825" s="124"/>
      <c r="BUZ825" s="124"/>
      <c r="BVA825" s="124"/>
      <c r="BVB825" s="124"/>
      <c r="BVC825" s="124"/>
      <c r="BVD825" s="124"/>
      <c r="BVE825" s="124"/>
      <c r="BVF825" s="124"/>
    </row>
    <row r="826" spans="1:11 1916:1930" s="123" customFormat="1" x14ac:dyDescent="0.2">
      <c r="A826" s="142" t="s">
        <v>1040</v>
      </c>
      <c r="B826" s="142" t="s">
        <v>1623</v>
      </c>
      <c r="C826" s="143">
        <v>1.92</v>
      </c>
      <c r="D826" s="144">
        <v>0.81106999999999996</v>
      </c>
      <c r="E826" s="144">
        <v>0.81106999999999996</v>
      </c>
      <c r="F826" s="143">
        <v>1</v>
      </c>
      <c r="G826" s="144">
        <f t="shared" si="24"/>
        <v>0.81106999999999996</v>
      </c>
      <c r="H826" s="143">
        <v>1.75</v>
      </c>
      <c r="I826" s="144">
        <f t="shared" si="25"/>
        <v>1.41937</v>
      </c>
      <c r="J826" s="145" t="s">
        <v>1268</v>
      </c>
      <c r="K826" s="142" t="s">
        <v>1270</v>
      </c>
      <c r="BUR826" s="124"/>
      <c r="BUS826" s="124"/>
      <c r="BUT826" s="124"/>
      <c r="BUU826" s="124"/>
      <c r="BUV826" s="124"/>
      <c r="BUW826" s="124"/>
      <c r="BUX826" s="124"/>
      <c r="BUY826" s="124"/>
      <c r="BUZ826" s="124"/>
      <c r="BVA826" s="124"/>
      <c r="BVB826" s="124"/>
      <c r="BVC826" s="124"/>
      <c r="BVD826" s="124"/>
      <c r="BVE826" s="124"/>
      <c r="BVF826" s="124"/>
    </row>
    <row r="827" spans="1:11 1916:1930" s="123" customFormat="1" x14ac:dyDescent="0.2">
      <c r="A827" s="146" t="s">
        <v>1041</v>
      </c>
      <c r="B827" s="146" t="s">
        <v>1623</v>
      </c>
      <c r="C827" s="147">
        <v>1.51</v>
      </c>
      <c r="D827" s="148">
        <v>1.26515</v>
      </c>
      <c r="E827" s="148">
        <v>1.26515</v>
      </c>
      <c r="F827" s="147">
        <v>1</v>
      </c>
      <c r="G827" s="148">
        <f t="shared" si="24"/>
        <v>1.26515</v>
      </c>
      <c r="H827" s="147">
        <v>1.75</v>
      </c>
      <c r="I827" s="148">
        <f t="shared" si="25"/>
        <v>2.21401</v>
      </c>
      <c r="J827" s="149" t="s">
        <v>1268</v>
      </c>
      <c r="K827" s="146" t="s">
        <v>1270</v>
      </c>
      <c r="BUR827" s="124"/>
      <c r="BUS827" s="124"/>
      <c r="BUT827" s="124"/>
      <c r="BUU827" s="124"/>
      <c r="BUV827" s="124"/>
      <c r="BUW827" s="124"/>
      <c r="BUX827" s="124"/>
      <c r="BUY827" s="124"/>
      <c r="BUZ827" s="124"/>
      <c r="BVA827" s="124"/>
      <c r="BVB827" s="124"/>
      <c r="BVC827" s="124"/>
      <c r="BVD827" s="124"/>
      <c r="BVE827" s="124"/>
      <c r="BVF827" s="124"/>
    </row>
    <row r="828" spans="1:11 1916:1930" s="123" customFormat="1" x14ac:dyDescent="0.2">
      <c r="A828" s="146" t="s">
        <v>1042</v>
      </c>
      <c r="B828" s="146" t="s">
        <v>1623</v>
      </c>
      <c r="C828" s="147">
        <v>2.5</v>
      </c>
      <c r="D828" s="148">
        <v>1.57657</v>
      </c>
      <c r="E828" s="148">
        <v>1.57657</v>
      </c>
      <c r="F828" s="147">
        <v>1</v>
      </c>
      <c r="G828" s="148">
        <f t="shared" si="24"/>
        <v>1.57657</v>
      </c>
      <c r="H828" s="147">
        <v>1.75</v>
      </c>
      <c r="I828" s="148">
        <f t="shared" si="25"/>
        <v>2.7589999999999999</v>
      </c>
      <c r="J828" s="149" t="s">
        <v>1268</v>
      </c>
      <c r="K828" s="146" t="s">
        <v>1270</v>
      </c>
      <c r="BUR828" s="124"/>
      <c r="BUS828" s="124"/>
      <c r="BUT828" s="124"/>
      <c r="BUU828" s="124"/>
      <c r="BUV828" s="124"/>
      <c r="BUW828" s="124"/>
      <c r="BUX828" s="124"/>
      <c r="BUY828" s="124"/>
      <c r="BUZ828" s="124"/>
      <c r="BVA828" s="124"/>
      <c r="BVB828" s="124"/>
      <c r="BVC828" s="124"/>
      <c r="BVD828" s="124"/>
      <c r="BVE828" s="124"/>
      <c r="BVF828" s="124"/>
    </row>
    <row r="829" spans="1:11 1916:1930" s="123" customFormat="1" x14ac:dyDescent="0.2">
      <c r="A829" s="150" t="s">
        <v>1043</v>
      </c>
      <c r="B829" s="150" t="s">
        <v>1623</v>
      </c>
      <c r="C829" s="151">
        <v>9.08</v>
      </c>
      <c r="D829" s="152">
        <v>3.9580000000000002</v>
      </c>
      <c r="E829" s="152">
        <v>3.9580000000000002</v>
      </c>
      <c r="F829" s="151">
        <v>1</v>
      </c>
      <c r="G829" s="152">
        <f t="shared" si="24"/>
        <v>3.9580000000000002</v>
      </c>
      <c r="H829" s="151">
        <v>1.75</v>
      </c>
      <c r="I829" s="152">
        <f t="shared" si="25"/>
        <v>6.9264999999999999</v>
      </c>
      <c r="J829" s="153" t="s">
        <v>1268</v>
      </c>
      <c r="K829" s="150" t="s">
        <v>1270</v>
      </c>
      <c r="BUR829" s="124"/>
      <c r="BUS829" s="124"/>
      <c r="BUT829" s="124"/>
      <c r="BUU829" s="124"/>
      <c r="BUV829" s="124"/>
      <c r="BUW829" s="124"/>
      <c r="BUX829" s="124"/>
      <c r="BUY829" s="124"/>
      <c r="BUZ829" s="124"/>
      <c r="BVA829" s="124"/>
      <c r="BVB829" s="124"/>
      <c r="BVC829" s="124"/>
      <c r="BVD829" s="124"/>
      <c r="BVE829" s="124"/>
      <c r="BVF829" s="124"/>
    </row>
    <row r="830" spans="1:11 1916:1930" s="123" customFormat="1" x14ac:dyDescent="0.2">
      <c r="A830" s="142" t="s">
        <v>1044</v>
      </c>
      <c r="B830" s="142" t="s">
        <v>1624</v>
      </c>
      <c r="C830" s="143">
        <v>1.78</v>
      </c>
      <c r="D830" s="144">
        <v>0.39512999999999998</v>
      </c>
      <c r="E830" s="144">
        <v>0.39512999999999998</v>
      </c>
      <c r="F830" s="143">
        <v>1</v>
      </c>
      <c r="G830" s="144">
        <f t="shared" si="24"/>
        <v>0.39512999999999998</v>
      </c>
      <c r="H830" s="143">
        <v>1.75</v>
      </c>
      <c r="I830" s="144">
        <f t="shared" si="25"/>
        <v>0.69147999999999998</v>
      </c>
      <c r="J830" s="145" t="s">
        <v>1268</v>
      </c>
      <c r="K830" s="142" t="s">
        <v>1270</v>
      </c>
      <c r="BUR830" s="124"/>
      <c r="BUS830" s="124"/>
      <c r="BUT830" s="124"/>
      <c r="BUU830" s="124"/>
      <c r="BUV830" s="124"/>
      <c r="BUW830" s="124"/>
      <c r="BUX830" s="124"/>
      <c r="BUY830" s="124"/>
      <c r="BUZ830" s="124"/>
      <c r="BVA830" s="124"/>
      <c r="BVB830" s="124"/>
      <c r="BVC830" s="124"/>
      <c r="BVD830" s="124"/>
      <c r="BVE830" s="124"/>
      <c r="BVF830" s="124"/>
    </row>
    <row r="831" spans="1:11 1916:1930" s="123" customFormat="1" x14ac:dyDescent="0.2">
      <c r="A831" s="146" t="s">
        <v>1045</v>
      </c>
      <c r="B831" s="146" t="s">
        <v>1624</v>
      </c>
      <c r="C831" s="147">
        <v>3.21</v>
      </c>
      <c r="D831" s="148">
        <v>0.66117000000000004</v>
      </c>
      <c r="E831" s="148">
        <v>0.66117000000000004</v>
      </c>
      <c r="F831" s="147">
        <v>1</v>
      </c>
      <c r="G831" s="148">
        <f t="shared" si="24"/>
        <v>0.66117000000000004</v>
      </c>
      <c r="H831" s="147">
        <v>1.75</v>
      </c>
      <c r="I831" s="148">
        <f t="shared" si="25"/>
        <v>1.1570499999999999</v>
      </c>
      <c r="J831" s="149" t="s">
        <v>1268</v>
      </c>
      <c r="K831" s="146" t="s">
        <v>1270</v>
      </c>
      <c r="BUR831" s="124"/>
      <c r="BUS831" s="124"/>
      <c r="BUT831" s="124"/>
      <c r="BUU831" s="124"/>
      <c r="BUV831" s="124"/>
      <c r="BUW831" s="124"/>
      <c r="BUX831" s="124"/>
      <c r="BUY831" s="124"/>
      <c r="BUZ831" s="124"/>
      <c r="BVA831" s="124"/>
      <c r="BVB831" s="124"/>
      <c r="BVC831" s="124"/>
      <c r="BVD831" s="124"/>
      <c r="BVE831" s="124"/>
      <c r="BVF831" s="124"/>
    </row>
    <row r="832" spans="1:11 1916:1930" s="123" customFormat="1" x14ac:dyDescent="0.2">
      <c r="A832" s="146" t="s">
        <v>1046</v>
      </c>
      <c r="B832" s="146" t="s">
        <v>1624</v>
      </c>
      <c r="C832" s="147">
        <v>5.32</v>
      </c>
      <c r="D832" s="148">
        <v>1.04305</v>
      </c>
      <c r="E832" s="148">
        <v>1.04305</v>
      </c>
      <c r="F832" s="147">
        <v>1</v>
      </c>
      <c r="G832" s="148">
        <f t="shared" si="24"/>
        <v>1.04305</v>
      </c>
      <c r="H832" s="147">
        <v>1.75</v>
      </c>
      <c r="I832" s="148">
        <f t="shared" si="25"/>
        <v>1.82534</v>
      </c>
      <c r="J832" s="149" t="s">
        <v>1268</v>
      </c>
      <c r="K832" s="146" t="s">
        <v>1270</v>
      </c>
      <c r="BUR832" s="124"/>
      <c r="BUS832" s="124"/>
      <c r="BUT832" s="124"/>
      <c r="BUU832" s="124"/>
      <c r="BUV832" s="124"/>
      <c r="BUW832" s="124"/>
      <c r="BUX832" s="124"/>
      <c r="BUY832" s="124"/>
      <c r="BUZ832" s="124"/>
      <c r="BVA832" s="124"/>
      <c r="BVB832" s="124"/>
      <c r="BVC832" s="124"/>
      <c r="BVD832" s="124"/>
      <c r="BVE832" s="124"/>
      <c r="BVF832" s="124"/>
    </row>
    <row r="833" spans="1:11 1916:1930" s="123" customFormat="1" x14ac:dyDescent="0.2">
      <c r="A833" s="150" t="s">
        <v>1047</v>
      </c>
      <c r="B833" s="150" t="s">
        <v>1624</v>
      </c>
      <c r="C833" s="151">
        <v>8.44</v>
      </c>
      <c r="D833" s="152">
        <v>1.51101</v>
      </c>
      <c r="E833" s="152">
        <v>1.51101</v>
      </c>
      <c r="F833" s="151">
        <v>1</v>
      </c>
      <c r="G833" s="152">
        <f t="shared" si="24"/>
        <v>1.51101</v>
      </c>
      <c r="H833" s="151">
        <v>1.75</v>
      </c>
      <c r="I833" s="152">
        <f t="shared" si="25"/>
        <v>2.6442700000000001</v>
      </c>
      <c r="J833" s="153" t="s">
        <v>1268</v>
      </c>
      <c r="K833" s="150" t="s">
        <v>1270</v>
      </c>
      <c r="BUR833" s="124"/>
      <c r="BUS833" s="124"/>
      <c r="BUT833" s="124"/>
      <c r="BUU833" s="124"/>
      <c r="BUV833" s="124"/>
      <c r="BUW833" s="124"/>
      <c r="BUX833" s="124"/>
      <c r="BUY833" s="124"/>
      <c r="BUZ833" s="124"/>
      <c r="BVA833" s="124"/>
      <c r="BVB833" s="124"/>
      <c r="BVC833" s="124"/>
      <c r="BVD833" s="124"/>
      <c r="BVE833" s="124"/>
      <c r="BVF833" s="124"/>
    </row>
    <row r="834" spans="1:11 1916:1930" s="123" customFormat="1" x14ac:dyDescent="0.2">
      <c r="A834" s="142" t="s">
        <v>1048</v>
      </c>
      <c r="B834" s="142" t="s">
        <v>1625</v>
      </c>
      <c r="C834" s="143">
        <v>2.48</v>
      </c>
      <c r="D834" s="144">
        <v>0.41454999999999997</v>
      </c>
      <c r="E834" s="144">
        <v>0.41454999999999997</v>
      </c>
      <c r="F834" s="143">
        <v>1</v>
      </c>
      <c r="G834" s="144">
        <f t="shared" si="24"/>
        <v>0.41454999999999997</v>
      </c>
      <c r="H834" s="143">
        <v>1.75</v>
      </c>
      <c r="I834" s="144">
        <f t="shared" si="25"/>
        <v>0.72545999999999999</v>
      </c>
      <c r="J834" s="145" t="s">
        <v>1268</v>
      </c>
      <c r="K834" s="142" t="s">
        <v>1270</v>
      </c>
      <c r="BUR834" s="124"/>
      <c r="BUS834" s="124"/>
      <c r="BUT834" s="124"/>
      <c r="BUU834" s="124"/>
      <c r="BUV834" s="124"/>
      <c r="BUW834" s="124"/>
      <c r="BUX834" s="124"/>
      <c r="BUY834" s="124"/>
      <c r="BUZ834" s="124"/>
      <c r="BVA834" s="124"/>
      <c r="BVB834" s="124"/>
      <c r="BVC834" s="124"/>
      <c r="BVD834" s="124"/>
      <c r="BVE834" s="124"/>
      <c r="BVF834" s="124"/>
    </row>
    <row r="835" spans="1:11 1916:1930" s="123" customFormat="1" x14ac:dyDescent="0.2">
      <c r="A835" s="146" t="s">
        <v>1049</v>
      </c>
      <c r="B835" s="146" t="s">
        <v>1625</v>
      </c>
      <c r="C835" s="147">
        <v>2.96</v>
      </c>
      <c r="D835" s="148">
        <v>0.56698000000000004</v>
      </c>
      <c r="E835" s="148">
        <v>0.56698000000000004</v>
      </c>
      <c r="F835" s="147">
        <v>1</v>
      </c>
      <c r="G835" s="148">
        <f t="shared" si="24"/>
        <v>0.56698000000000004</v>
      </c>
      <c r="H835" s="147">
        <v>1.75</v>
      </c>
      <c r="I835" s="148">
        <f t="shared" si="25"/>
        <v>0.99221999999999999</v>
      </c>
      <c r="J835" s="149" t="s">
        <v>1268</v>
      </c>
      <c r="K835" s="146" t="s">
        <v>1270</v>
      </c>
      <c r="BUR835" s="124"/>
      <c r="BUS835" s="124"/>
      <c r="BUT835" s="124"/>
      <c r="BUU835" s="124"/>
      <c r="BUV835" s="124"/>
      <c r="BUW835" s="124"/>
      <c r="BUX835" s="124"/>
      <c r="BUY835" s="124"/>
      <c r="BUZ835" s="124"/>
      <c r="BVA835" s="124"/>
      <c r="BVB835" s="124"/>
      <c r="BVC835" s="124"/>
      <c r="BVD835" s="124"/>
      <c r="BVE835" s="124"/>
      <c r="BVF835" s="124"/>
    </row>
    <row r="836" spans="1:11 1916:1930" s="123" customFormat="1" x14ac:dyDescent="0.2">
      <c r="A836" s="146" t="s">
        <v>1050</v>
      </c>
      <c r="B836" s="146" t="s">
        <v>1625</v>
      </c>
      <c r="C836" s="147">
        <v>4.58</v>
      </c>
      <c r="D836" s="148">
        <v>0.85594000000000003</v>
      </c>
      <c r="E836" s="148">
        <v>0.85594000000000003</v>
      </c>
      <c r="F836" s="147">
        <v>1</v>
      </c>
      <c r="G836" s="148">
        <f t="shared" si="24"/>
        <v>0.85594000000000003</v>
      </c>
      <c r="H836" s="147">
        <v>1.75</v>
      </c>
      <c r="I836" s="148">
        <f t="shared" si="25"/>
        <v>1.4979</v>
      </c>
      <c r="J836" s="149" t="s">
        <v>1268</v>
      </c>
      <c r="K836" s="146" t="s">
        <v>1270</v>
      </c>
      <c r="BUR836" s="124"/>
      <c r="BUS836" s="124"/>
      <c r="BUT836" s="124"/>
      <c r="BUU836" s="124"/>
      <c r="BUV836" s="124"/>
      <c r="BUW836" s="124"/>
      <c r="BUX836" s="124"/>
      <c r="BUY836" s="124"/>
      <c r="BUZ836" s="124"/>
      <c r="BVA836" s="124"/>
      <c r="BVB836" s="124"/>
      <c r="BVC836" s="124"/>
      <c r="BVD836" s="124"/>
      <c r="BVE836" s="124"/>
      <c r="BVF836" s="124"/>
    </row>
    <row r="837" spans="1:11 1916:1930" s="123" customFormat="1" x14ac:dyDescent="0.2">
      <c r="A837" s="150" t="s">
        <v>1051</v>
      </c>
      <c r="B837" s="150" t="s">
        <v>1625</v>
      </c>
      <c r="C837" s="151">
        <v>13.92</v>
      </c>
      <c r="D837" s="152">
        <v>1.82884</v>
      </c>
      <c r="E837" s="152">
        <v>1.82884</v>
      </c>
      <c r="F837" s="151">
        <v>1</v>
      </c>
      <c r="G837" s="152">
        <f t="shared" si="24"/>
        <v>1.82884</v>
      </c>
      <c r="H837" s="151">
        <v>1.75</v>
      </c>
      <c r="I837" s="152">
        <f t="shared" si="25"/>
        <v>3.2004700000000001</v>
      </c>
      <c r="J837" s="153" t="s">
        <v>1268</v>
      </c>
      <c r="K837" s="150" t="s">
        <v>1270</v>
      </c>
      <c r="BUR837" s="124"/>
      <c r="BUS837" s="124"/>
      <c r="BUT837" s="124"/>
      <c r="BUU837" s="124"/>
      <c r="BUV837" s="124"/>
      <c r="BUW837" s="124"/>
      <c r="BUX837" s="124"/>
      <c r="BUY837" s="124"/>
      <c r="BUZ837" s="124"/>
      <c r="BVA837" s="124"/>
      <c r="BVB837" s="124"/>
      <c r="BVC837" s="124"/>
      <c r="BVD837" s="124"/>
      <c r="BVE837" s="124"/>
      <c r="BVF837" s="124"/>
    </row>
    <row r="838" spans="1:11 1916:1930" s="123" customFormat="1" x14ac:dyDescent="0.2">
      <c r="A838" s="142" t="s">
        <v>1052</v>
      </c>
      <c r="B838" s="142" t="s">
        <v>1626</v>
      </c>
      <c r="C838" s="143">
        <v>2.42</v>
      </c>
      <c r="D838" s="144">
        <v>1.1731</v>
      </c>
      <c r="E838" s="144">
        <v>1.1731</v>
      </c>
      <c r="F838" s="143">
        <v>1</v>
      </c>
      <c r="G838" s="144">
        <f t="shared" si="24"/>
        <v>1.1731</v>
      </c>
      <c r="H838" s="143">
        <v>1.75</v>
      </c>
      <c r="I838" s="144">
        <f t="shared" si="25"/>
        <v>2.0529299999999999</v>
      </c>
      <c r="J838" s="145" t="s">
        <v>1268</v>
      </c>
      <c r="K838" s="142" t="s">
        <v>1270</v>
      </c>
      <c r="BUR838" s="124"/>
      <c r="BUS838" s="124"/>
      <c r="BUT838" s="124"/>
      <c r="BUU838" s="124"/>
      <c r="BUV838" s="124"/>
      <c r="BUW838" s="124"/>
      <c r="BUX838" s="124"/>
      <c r="BUY838" s="124"/>
      <c r="BUZ838" s="124"/>
      <c r="BVA838" s="124"/>
      <c r="BVB838" s="124"/>
      <c r="BVC838" s="124"/>
      <c r="BVD838" s="124"/>
      <c r="BVE838" s="124"/>
      <c r="BVF838" s="124"/>
    </row>
    <row r="839" spans="1:11 1916:1930" s="123" customFormat="1" x14ac:dyDescent="0.2">
      <c r="A839" s="146" t="s">
        <v>1053</v>
      </c>
      <c r="B839" s="146" t="s">
        <v>1626</v>
      </c>
      <c r="C839" s="147">
        <v>3.19</v>
      </c>
      <c r="D839" s="148">
        <v>1.44465</v>
      </c>
      <c r="E839" s="148">
        <v>1.44465</v>
      </c>
      <c r="F839" s="147">
        <v>1</v>
      </c>
      <c r="G839" s="148">
        <f t="shared" si="24"/>
        <v>1.44465</v>
      </c>
      <c r="H839" s="147">
        <v>1.75</v>
      </c>
      <c r="I839" s="148">
        <f t="shared" si="25"/>
        <v>2.5281400000000001</v>
      </c>
      <c r="J839" s="149" t="s">
        <v>1268</v>
      </c>
      <c r="K839" s="146" t="s">
        <v>1270</v>
      </c>
      <c r="BUR839" s="124"/>
      <c r="BUS839" s="124"/>
      <c r="BUT839" s="124"/>
      <c r="BUU839" s="124"/>
      <c r="BUV839" s="124"/>
      <c r="BUW839" s="124"/>
      <c r="BUX839" s="124"/>
      <c r="BUY839" s="124"/>
      <c r="BUZ839" s="124"/>
      <c r="BVA839" s="124"/>
      <c r="BVB839" s="124"/>
      <c r="BVC839" s="124"/>
      <c r="BVD839" s="124"/>
      <c r="BVE839" s="124"/>
      <c r="BVF839" s="124"/>
    </row>
    <row r="840" spans="1:11 1916:1930" s="123" customFormat="1" x14ac:dyDescent="0.2">
      <c r="A840" s="146" t="s">
        <v>1054</v>
      </c>
      <c r="B840" s="146" t="s">
        <v>1626</v>
      </c>
      <c r="C840" s="147">
        <v>6.76</v>
      </c>
      <c r="D840" s="148">
        <v>2.5360800000000001</v>
      </c>
      <c r="E840" s="148">
        <v>2.5360800000000001</v>
      </c>
      <c r="F840" s="147">
        <v>1</v>
      </c>
      <c r="G840" s="148">
        <f t="shared" si="24"/>
        <v>2.5360800000000001</v>
      </c>
      <c r="H840" s="147">
        <v>1.75</v>
      </c>
      <c r="I840" s="148">
        <f t="shared" si="25"/>
        <v>4.4381399999999998</v>
      </c>
      <c r="J840" s="149" t="s">
        <v>1268</v>
      </c>
      <c r="K840" s="146" t="s">
        <v>1270</v>
      </c>
      <c r="BUR840" s="124"/>
      <c r="BUS840" s="124"/>
      <c r="BUT840" s="124"/>
      <c r="BUU840" s="124"/>
      <c r="BUV840" s="124"/>
      <c r="BUW840" s="124"/>
      <c r="BUX840" s="124"/>
      <c r="BUY840" s="124"/>
      <c r="BUZ840" s="124"/>
      <c r="BVA840" s="124"/>
      <c r="BVB840" s="124"/>
      <c r="BVC840" s="124"/>
      <c r="BVD840" s="124"/>
      <c r="BVE840" s="124"/>
      <c r="BVF840" s="124"/>
    </row>
    <row r="841" spans="1:11 1916:1930" s="123" customFormat="1" x14ac:dyDescent="0.2">
      <c r="A841" s="150" t="s">
        <v>1055</v>
      </c>
      <c r="B841" s="150" t="s">
        <v>1626</v>
      </c>
      <c r="C841" s="151">
        <v>21</v>
      </c>
      <c r="D841" s="152">
        <v>5.1736000000000004</v>
      </c>
      <c r="E841" s="152">
        <v>5.1736000000000004</v>
      </c>
      <c r="F841" s="151">
        <v>1</v>
      </c>
      <c r="G841" s="152">
        <f t="shared" si="24"/>
        <v>5.1736000000000004</v>
      </c>
      <c r="H841" s="151">
        <v>1.75</v>
      </c>
      <c r="I841" s="152">
        <f t="shared" si="25"/>
        <v>9.0538000000000007</v>
      </c>
      <c r="J841" s="153" t="s">
        <v>1268</v>
      </c>
      <c r="K841" s="150" t="s">
        <v>1270</v>
      </c>
      <c r="BUR841" s="124"/>
      <c r="BUS841" s="124"/>
      <c r="BUT841" s="124"/>
      <c r="BUU841" s="124"/>
      <c r="BUV841" s="124"/>
      <c r="BUW841" s="124"/>
      <c r="BUX841" s="124"/>
      <c r="BUY841" s="124"/>
      <c r="BUZ841" s="124"/>
      <c r="BVA841" s="124"/>
      <c r="BVB841" s="124"/>
      <c r="BVC841" s="124"/>
      <c r="BVD841" s="124"/>
      <c r="BVE841" s="124"/>
      <c r="BVF841" s="124"/>
    </row>
    <row r="842" spans="1:11 1916:1930" s="123" customFormat="1" x14ac:dyDescent="0.2">
      <c r="A842" s="142" t="s">
        <v>1056</v>
      </c>
      <c r="B842" s="142" t="s">
        <v>1627</v>
      </c>
      <c r="C842" s="143">
        <v>3.04</v>
      </c>
      <c r="D842" s="144">
        <v>1.2451399999999999</v>
      </c>
      <c r="E842" s="144">
        <v>1.2451399999999999</v>
      </c>
      <c r="F842" s="143">
        <v>1</v>
      </c>
      <c r="G842" s="144">
        <f t="shared" si="24"/>
        <v>1.2451399999999999</v>
      </c>
      <c r="H842" s="143">
        <v>1.75</v>
      </c>
      <c r="I842" s="144">
        <f t="shared" si="25"/>
        <v>2.1789999999999998</v>
      </c>
      <c r="J842" s="145" t="s">
        <v>1268</v>
      </c>
      <c r="K842" s="142" t="s">
        <v>1270</v>
      </c>
      <c r="BUR842" s="124"/>
      <c r="BUS842" s="124"/>
      <c r="BUT842" s="124"/>
      <c r="BUU842" s="124"/>
      <c r="BUV842" s="124"/>
      <c r="BUW842" s="124"/>
      <c r="BUX842" s="124"/>
      <c r="BUY842" s="124"/>
      <c r="BUZ842" s="124"/>
      <c r="BVA842" s="124"/>
      <c r="BVB842" s="124"/>
      <c r="BVC842" s="124"/>
      <c r="BVD842" s="124"/>
      <c r="BVE842" s="124"/>
      <c r="BVF842" s="124"/>
    </row>
    <row r="843" spans="1:11 1916:1930" s="123" customFormat="1" x14ac:dyDescent="0.2">
      <c r="A843" s="146" t="s">
        <v>1057</v>
      </c>
      <c r="B843" s="146" t="s">
        <v>1627</v>
      </c>
      <c r="C843" s="147">
        <v>3.81</v>
      </c>
      <c r="D843" s="148">
        <v>1.51966</v>
      </c>
      <c r="E843" s="148">
        <v>1.51966</v>
      </c>
      <c r="F843" s="147">
        <v>1</v>
      </c>
      <c r="G843" s="148">
        <f t="shared" si="24"/>
        <v>1.51966</v>
      </c>
      <c r="H843" s="147">
        <v>1.75</v>
      </c>
      <c r="I843" s="148">
        <f t="shared" si="25"/>
        <v>2.6594099999999998</v>
      </c>
      <c r="J843" s="149" t="s">
        <v>1268</v>
      </c>
      <c r="K843" s="146" t="s">
        <v>1270</v>
      </c>
      <c r="BUR843" s="124"/>
      <c r="BUS843" s="124"/>
      <c r="BUT843" s="124"/>
      <c r="BUU843" s="124"/>
      <c r="BUV843" s="124"/>
      <c r="BUW843" s="124"/>
      <c r="BUX843" s="124"/>
      <c r="BUY843" s="124"/>
      <c r="BUZ843" s="124"/>
      <c r="BVA843" s="124"/>
      <c r="BVB843" s="124"/>
      <c r="BVC843" s="124"/>
      <c r="BVD843" s="124"/>
      <c r="BVE843" s="124"/>
      <c r="BVF843" s="124"/>
    </row>
    <row r="844" spans="1:11 1916:1930" s="123" customFormat="1" x14ac:dyDescent="0.2">
      <c r="A844" s="146" t="s">
        <v>1058</v>
      </c>
      <c r="B844" s="146" t="s">
        <v>1627</v>
      </c>
      <c r="C844" s="147">
        <v>7.76</v>
      </c>
      <c r="D844" s="148">
        <v>2.2785000000000002</v>
      </c>
      <c r="E844" s="148">
        <v>2.2785000000000002</v>
      </c>
      <c r="F844" s="147">
        <v>1</v>
      </c>
      <c r="G844" s="148">
        <f t="shared" si="24"/>
        <v>2.2785000000000002</v>
      </c>
      <c r="H844" s="147">
        <v>1.75</v>
      </c>
      <c r="I844" s="148">
        <f t="shared" si="25"/>
        <v>3.9873799999999999</v>
      </c>
      <c r="J844" s="149" t="s">
        <v>1268</v>
      </c>
      <c r="K844" s="146" t="s">
        <v>1270</v>
      </c>
      <c r="BUR844" s="124"/>
      <c r="BUS844" s="124"/>
      <c r="BUT844" s="124"/>
      <c r="BUU844" s="124"/>
      <c r="BUV844" s="124"/>
      <c r="BUW844" s="124"/>
      <c r="BUX844" s="124"/>
      <c r="BUY844" s="124"/>
      <c r="BUZ844" s="124"/>
      <c r="BVA844" s="124"/>
      <c r="BVB844" s="124"/>
      <c r="BVC844" s="124"/>
      <c r="BVD844" s="124"/>
      <c r="BVE844" s="124"/>
      <c r="BVF844" s="124"/>
    </row>
    <row r="845" spans="1:11 1916:1930" s="123" customFormat="1" x14ac:dyDescent="0.2">
      <c r="A845" s="150" t="s">
        <v>1059</v>
      </c>
      <c r="B845" s="150" t="s">
        <v>1627</v>
      </c>
      <c r="C845" s="151">
        <v>16.5</v>
      </c>
      <c r="D845" s="152">
        <v>4.69895</v>
      </c>
      <c r="E845" s="152">
        <v>4.69895</v>
      </c>
      <c r="F845" s="151">
        <v>1</v>
      </c>
      <c r="G845" s="152">
        <f t="shared" si="24"/>
        <v>4.69895</v>
      </c>
      <c r="H845" s="151">
        <v>1.75</v>
      </c>
      <c r="I845" s="152">
        <f t="shared" si="25"/>
        <v>8.22316</v>
      </c>
      <c r="J845" s="153" t="s">
        <v>1268</v>
      </c>
      <c r="K845" s="150" t="s">
        <v>1270</v>
      </c>
      <c r="BUR845" s="124"/>
      <c r="BUS845" s="124"/>
      <c r="BUT845" s="124"/>
      <c r="BUU845" s="124"/>
      <c r="BUV845" s="124"/>
      <c r="BUW845" s="124"/>
      <c r="BUX845" s="124"/>
      <c r="BUY845" s="124"/>
      <c r="BUZ845" s="124"/>
      <c r="BVA845" s="124"/>
      <c r="BVB845" s="124"/>
      <c r="BVC845" s="124"/>
      <c r="BVD845" s="124"/>
      <c r="BVE845" s="124"/>
      <c r="BVF845" s="124"/>
    </row>
    <row r="846" spans="1:11 1916:1930" s="123" customFormat="1" x14ac:dyDescent="0.2">
      <c r="A846" s="142" t="s">
        <v>1060</v>
      </c>
      <c r="B846" s="142" t="s">
        <v>1628</v>
      </c>
      <c r="C846" s="143">
        <v>2.2200000000000002</v>
      </c>
      <c r="D846" s="144">
        <v>1.0826100000000001</v>
      </c>
      <c r="E846" s="144">
        <v>1.0826100000000001</v>
      </c>
      <c r="F846" s="143">
        <v>1</v>
      </c>
      <c r="G846" s="144">
        <f t="shared" ref="G846:G909" si="26">ROUND((F846*E846),5)</f>
        <v>1.0826100000000001</v>
      </c>
      <c r="H846" s="143">
        <v>1.75</v>
      </c>
      <c r="I846" s="144">
        <f t="shared" ref="I846:I909" si="27">ROUND((E846*H846),5)</f>
        <v>1.8945700000000001</v>
      </c>
      <c r="J846" s="145" t="s">
        <v>1268</v>
      </c>
      <c r="K846" s="142" t="s">
        <v>1270</v>
      </c>
      <c r="BUR846" s="124"/>
      <c r="BUS846" s="124"/>
      <c r="BUT846" s="124"/>
      <c r="BUU846" s="124"/>
      <c r="BUV846" s="124"/>
      <c r="BUW846" s="124"/>
      <c r="BUX846" s="124"/>
      <c r="BUY846" s="124"/>
      <c r="BUZ846" s="124"/>
      <c r="BVA846" s="124"/>
      <c r="BVB846" s="124"/>
      <c r="BVC846" s="124"/>
      <c r="BVD846" s="124"/>
      <c r="BVE846" s="124"/>
      <c r="BVF846" s="124"/>
    </row>
    <row r="847" spans="1:11 1916:1930" s="123" customFormat="1" x14ac:dyDescent="0.2">
      <c r="A847" s="146" t="s">
        <v>1061</v>
      </c>
      <c r="B847" s="146" t="s">
        <v>1628</v>
      </c>
      <c r="C847" s="147">
        <v>2.98</v>
      </c>
      <c r="D847" s="148">
        <v>1.2934099999999999</v>
      </c>
      <c r="E847" s="148">
        <v>1.2934099999999999</v>
      </c>
      <c r="F847" s="147">
        <v>1</v>
      </c>
      <c r="G847" s="148">
        <f t="shared" si="26"/>
        <v>1.2934099999999999</v>
      </c>
      <c r="H847" s="147">
        <v>1.75</v>
      </c>
      <c r="I847" s="148">
        <f t="shared" si="27"/>
        <v>2.2634699999999999</v>
      </c>
      <c r="J847" s="149" t="s">
        <v>1268</v>
      </c>
      <c r="K847" s="146" t="s">
        <v>1270</v>
      </c>
      <c r="BUR847" s="124"/>
      <c r="BUS847" s="124"/>
      <c r="BUT847" s="124"/>
      <c r="BUU847" s="124"/>
      <c r="BUV847" s="124"/>
      <c r="BUW847" s="124"/>
      <c r="BUX847" s="124"/>
      <c r="BUY847" s="124"/>
      <c r="BUZ847" s="124"/>
      <c r="BVA847" s="124"/>
      <c r="BVB847" s="124"/>
      <c r="BVC847" s="124"/>
      <c r="BVD847" s="124"/>
      <c r="BVE847" s="124"/>
      <c r="BVF847" s="124"/>
    </row>
    <row r="848" spans="1:11 1916:1930" s="123" customFormat="1" x14ac:dyDescent="0.2">
      <c r="A848" s="146" t="s">
        <v>1062</v>
      </c>
      <c r="B848" s="146" t="s">
        <v>1628</v>
      </c>
      <c r="C848" s="147">
        <v>6.77</v>
      </c>
      <c r="D848" s="148">
        <v>1.92699</v>
      </c>
      <c r="E848" s="148">
        <v>1.92699</v>
      </c>
      <c r="F848" s="147">
        <v>1</v>
      </c>
      <c r="G848" s="148">
        <f t="shared" si="26"/>
        <v>1.92699</v>
      </c>
      <c r="H848" s="147">
        <v>1.75</v>
      </c>
      <c r="I848" s="148">
        <f t="shared" si="27"/>
        <v>3.3722300000000001</v>
      </c>
      <c r="J848" s="149" t="s">
        <v>1268</v>
      </c>
      <c r="K848" s="146" t="s">
        <v>1270</v>
      </c>
      <c r="BUR848" s="124"/>
      <c r="BUS848" s="124"/>
      <c r="BUT848" s="124"/>
      <c r="BUU848" s="124"/>
      <c r="BUV848" s="124"/>
      <c r="BUW848" s="124"/>
      <c r="BUX848" s="124"/>
      <c r="BUY848" s="124"/>
      <c r="BUZ848" s="124"/>
      <c r="BVA848" s="124"/>
      <c r="BVB848" s="124"/>
      <c r="BVC848" s="124"/>
      <c r="BVD848" s="124"/>
      <c r="BVE848" s="124"/>
      <c r="BVF848" s="124"/>
    </row>
    <row r="849" spans="1:11 1916:1930" s="123" customFormat="1" x14ac:dyDescent="0.2">
      <c r="A849" s="150" t="s">
        <v>1063</v>
      </c>
      <c r="B849" s="150" t="s">
        <v>1628</v>
      </c>
      <c r="C849" s="151">
        <v>10.83</v>
      </c>
      <c r="D849" s="152">
        <v>3.8917899999999999</v>
      </c>
      <c r="E849" s="152">
        <v>3.8917899999999999</v>
      </c>
      <c r="F849" s="151">
        <v>1</v>
      </c>
      <c r="G849" s="152">
        <f t="shared" si="26"/>
        <v>3.8917899999999999</v>
      </c>
      <c r="H849" s="151">
        <v>1.75</v>
      </c>
      <c r="I849" s="152">
        <f t="shared" si="27"/>
        <v>6.8106299999999997</v>
      </c>
      <c r="J849" s="153" t="s">
        <v>1268</v>
      </c>
      <c r="K849" s="150" t="s">
        <v>1270</v>
      </c>
      <c r="BUR849" s="124"/>
      <c r="BUS849" s="124"/>
      <c r="BUT849" s="124"/>
      <c r="BUU849" s="124"/>
      <c r="BUV849" s="124"/>
      <c r="BUW849" s="124"/>
      <c r="BUX849" s="124"/>
      <c r="BUY849" s="124"/>
      <c r="BUZ849" s="124"/>
      <c r="BVA849" s="124"/>
      <c r="BVB849" s="124"/>
      <c r="BVC849" s="124"/>
      <c r="BVD849" s="124"/>
      <c r="BVE849" s="124"/>
      <c r="BVF849" s="124"/>
    </row>
    <row r="850" spans="1:11 1916:1930" s="123" customFormat="1" x14ac:dyDescent="0.2">
      <c r="A850" s="142" t="s">
        <v>1064</v>
      </c>
      <c r="B850" s="142" t="s">
        <v>1629</v>
      </c>
      <c r="C850" s="143">
        <v>1.84</v>
      </c>
      <c r="D850" s="144">
        <v>0.87517999999999996</v>
      </c>
      <c r="E850" s="144">
        <v>0.87517999999999996</v>
      </c>
      <c r="F850" s="143">
        <v>1</v>
      </c>
      <c r="G850" s="144">
        <f t="shared" si="26"/>
        <v>0.87517999999999996</v>
      </c>
      <c r="H850" s="143">
        <v>1.75</v>
      </c>
      <c r="I850" s="144">
        <f t="shared" si="27"/>
        <v>1.5315700000000001</v>
      </c>
      <c r="J850" s="145" t="s">
        <v>1268</v>
      </c>
      <c r="K850" s="142" t="s">
        <v>1270</v>
      </c>
      <c r="BUR850" s="124"/>
      <c r="BUS850" s="124"/>
      <c r="BUT850" s="124"/>
      <c r="BUU850" s="124"/>
      <c r="BUV850" s="124"/>
      <c r="BUW850" s="124"/>
      <c r="BUX850" s="124"/>
      <c r="BUY850" s="124"/>
      <c r="BUZ850" s="124"/>
      <c r="BVA850" s="124"/>
      <c r="BVB850" s="124"/>
      <c r="BVC850" s="124"/>
      <c r="BVD850" s="124"/>
      <c r="BVE850" s="124"/>
      <c r="BVF850" s="124"/>
    </row>
    <row r="851" spans="1:11 1916:1930" s="123" customFormat="1" x14ac:dyDescent="0.2">
      <c r="A851" s="146" t="s">
        <v>1065</v>
      </c>
      <c r="B851" s="146" t="s">
        <v>1629</v>
      </c>
      <c r="C851" s="147">
        <v>2.34</v>
      </c>
      <c r="D851" s="148">
        <v>1.0328599999999999</v>
      </c>
      <c r="E851" s="148">
        <v>1.0328599999999999</v>
      </c>
      <c r="F851" s="147">
        <v>1</v>
      </c>
      <c r="G851" s="148">
        <f t="shared" si="26"/>
        <v>1.0328599999999999</v>
      </c>
      <c r="H851" s="147">
        <v>1.75</v>
      </c>
      <c r="I851" s="148">
        <f t="shared" si="27"/>
        <v>1.80751</v>
      </c>
      <c r="J851" s="149" t="s">
        <v>1268</v>
      </c>
      <c r="K851" s="146" t="s">
        <v>1270</v>
      </c>
      <c r="BUR851" s="124"/>
      <c r="BUS851" s="124"/>
      <c r="BUT851" s="124"/>
      <c r="BUU851" s="124"/>
      <c r="BUV851" s="124"/>
      <c r="BUW851" s="124"/>
      <c r="BUX851" s="124"/>
      <c r="BUY851" s="124"/>
      <c r="BUZ851" s="124"/>
      <c r="BVA851" s="124"/>
      <c r="BVB851" s="124"/>
      <c r="BVC851" s="124"/>
      <c r="BVD851" s="124"/>
      <c r="BVE851" s="124"/>
      <c r="BVF851" s="124"/>
    </row>
    <row r="852" spans="1:11 1916:1930" s="123" customFormat="1" x14ac:dyDescent="0.2">
      <c r="A852" s="146" t="s">
        <v>1066</v>
      </c>
      <c r="B852" s="146" t="s">
        <v>1629</v>
      </c>
      <c r="C852" s="147">
        <v>4.66</v>
      </c>
      <c r="D852" s="148">
        <v>1.6473199999999999</v>
      </c>
      <c r="E852" s="148">
        <v>1.6473199999999999</v>
      </c>
      <c r="F852" s="147">
        <v>1</v>
      </c>
      <c r="G852" s="148">
        <f t="shared" si="26"/>
        <v>1.6473199999999999</v>
      </c>
      <c r="H852" s="147">
        <v>1.75</v>
      </c>
      <c r="I852" s="148">
        <f t="shared" si="27"/>
        <v>2.8828100000000001</v>
      </c>
      <c r="J852" s="149" t="s">
        <v>1268</v>
      </c>
      <c r="K852" s="146" t="s">
        <v>1270</v>
      </c>
      <c r="BUR852" s="124"/>
      <c r="BUS852" s="124"/>
      <c r="BUT852" s="124"/>
      <c r="BUU852" s="124"/>
      <c r="BUV852" s="124"/>
      <c r="BUW852" s="124"/>
      <c r="BUX852" s="124"/>
      <c r="BUY852" s="124"/>
      <c r="BUZ852" s="124"/>
      <c r="BVA852" s="124"/>
      <c r="BVB852" s="124"/>
      <c r="BVC852" s="124"/>
      <c r="BVD852" s="124"/>
      <c r="BVE852" s="124"/>
      <c r="BVF852" s="124"/>
    </row>
    <row r="853" spans="1:11 1916:1930" s="123" customFormat="1" x14ac:dyDescent="0.2">
      <c r="A853" s="150" t="s">
        <v>1067</v>
      </c>
      <c r="B853" s="150" t="s">
        <v>1629</v>
      </c>
      <c r="C853" s="151">
        <v>12.64</v>
      </c>
      <c r="D853" s="152">
        <v>3.7451400000000001</v>
      </c>
      <c r="E853" s="152">
        <v>3.7451400000000001</v>
      </c>
      <c r="F853" s="151">
        <v>1</v>
      </c>
      <c r="G853" s="152">
        <f t="shared" si="26"/>
        <v>3.7451400000000001</v>
      </c>
      <c r="H853" s="151">
        <v>1.75</v>
      </c>
      <c r="I853" s="152">
        <f t="shared" si="27"/>
        <v>6.5540000000000003</v>
      </c>
      <c r="J853" s="153" t="s">
        <v>1268</v>
      </c>
      <c r="K853" s="150" t="s">
        <v>1270</v>
      </c>
      <c r="BUR853" s="124"/>
      <c r="BUS853" s="124"/>
      <c r="BUT853" s="124"/>
      <c r="BUU853" s="124"/>
      <c r="BUV853" s="124"/>
      <c r="BUW853" s="124"/>
      <c r="BUX853" s="124"/>
      <c r="BUY853" s="124"/>
      <c r="BUZ853" s="124"/>
      <c r="BVA853" s="124"/>
      <c r="BVB853" s="124"/>
      <c r="BVC853" s="124"/>
      <c r="BVD853" s="124"/>
      <c r="BVE853" s="124"/>
      <c r="BVF853" s="124"/>
    </row>
    <row r="854" spans="1:11 1916:1930" s="123" customFormat="1" x14ac:dyDescent="0.2">
      <c r="A854" s="142" t="s">
        <v>1068</v>
      </c>
      <c r="B854" s="142" t="s">
        <v>1630</v>
      </c>
      <c r="C854" s="143">
        <v>1.32</v>
      </c>
      <c r="D854" s="144">
        <v>0.69867000000000001</v>
      </c>
      <c r="E854" s="144">
        <v>0.69867000000000001</v>
      </c>
      <c r="F854" s="143">
        <v>1</v>
      </c>
      <c r="G854" s="144">
        <f t="shared" si="26"/>
        <v>0.69867000000000001</v>
      </c>
      <c r="H854" s="143">
        <v>1.75</v>
      </c>
      <c r="I854" s="144">
        <f t="shared" si="27"/>
        <v>1.2226699999999999</v>
      </c>
      <c r="J854" s="145" t="s">
        <v>1268</v>
      </c>
      <c r="K854" s="142" t="s">
        <v>1270</v>
      </c>
      <c r="BUR854" s="124"/>
      <c r="BUS854" s="124"/>
      <c r="BUT854" s="124"/>
      <c r="BUU854" s="124"/>
      <c r="BUV854" s="124"/>
      <c r="BUW854" s="124"/>
      <c r="BUX854" s="124"/>
      <c r="BUY854" s="124"/>
      <c r="BUZ854" s="124"/>
      <c r="BVA854" s="124"/>
      <c r="BVB854" s="124"/>
      <c r="BVC854" s="124"/>
      <c r="BVD854" s="124"/>
      <c r="BVE854" s="124"/>
      <c r="BVF854" s="124"/>
    </row>
    <row r="855" spans="1:11 1916:1930" s="123" customFormat="1" x14ac:dyDescent="0.2">
      <c r="A855" s="146" t="s">
        <v>1069</v>
      </c>
      <c r="B855" s="146" t="s">
        <v>1630</v>
      </c>
      <c r="C855" s="147">
        <v>1.62</v>
      </c>
      <c r="D855" s="148">
        <v>1.0116799999999999</v>
      </c>
      <c r="E855" s="148">
        <v>1.0116799999999999</v>
      </c>
      <c r="F855" s="147">
        <v>1</v>
      </c>
      <c r="G855" s="148">
        <f t="shared" si="26"/>
        <v>1.0116799999999999</v>
      </c>
      <c r="H855" s="147">
        <v>1.75</v>
      </c>
      <c r="I855" s="148">
        <f t="shared" si="27"/>
        <v>1.77044</v>
      </c>
      <c r="J855" s="149" t="s">
        <v>1268</v>
      </c>
      <c r="K855" s="146" t="s">
        <v>1270</v>
      </c>
      <c r="BUR855" s="124"/>
      <c r="BUS855" s="124"/>
      <c r="BUT855" s="124"/>
      <c r="BUU855" s="124"/>
      <c r="BUV855" s="124"/>
      <c r="BUW855" s="124"/>
      <c r="BUX855" s="124"/>
      <c r="BUY855" s="124"/>
      <c r="BUZ855" s="124"/>
      <c r="BVA855" s="124"/>
      <c r="BVB855" s="124"/>
      <c r="BVC855" s="124"/>
      <c r="BVD855" s="124"/>
      <c r="BVE855" s="124"/>
      <c r="BVF855" s="124"/>
    </row>
    <row r="856" spans="1:11 1916:1930" s="123" customFormat="1" x14ac:dyDescent="0.2">
      <c r="A856" s="146" t="s">
        <v>1070</v>
      </c>
      <c r="B856" s="146" t="s">
        <v>1630</v>
      </c>
      <c r="C856" s="147">
        <v>4</v>
      </c>
      <c r="D856" s="148">
        <v>1.7046300000000001</v>
      </c>
      <c r="E856" s="148">
        <v>1.7046300000000001</v>
      </c>
      <c r="F856" s="147">
        <v>1</v>
      </c>
      <c r="G856" s="148">
        <f t="shared" si="26"/>
        <v>1.7046300000000001</v>
      </c>
      <c r="H856" s="147">
        <v>1.75</v>
      </c>
      <c r="I856" s="148">
        <f t="shared" si="27"/>
        <v>2.9830999999999999</v>
      </c>
      <c r="J856" s="149" t="s">
        <v>1268</v>
      </c>
      <c r="K856" s="146" t="s">
        <v>1270</v>
      </c>
      <c r="BUR856" s="124"/>
      <c r="BUS856" s="124"/>
      <c r="BUT856" s="124"/>
      <c r="BUU856" s="124"/>
      <c r="BUV856" s="124"/>
      <c r="BUW856" s="124"/>
      <c r="BUX856" s="124"/>
      <c r="BUY856" s="124"/>
      <c r="BUZ856" s="124"/>
      <c r="BVA856" s="124"/>
      <c r="BVB856" s="124"/>
      <c r="BVC856" s="124"/>
      <c r="BVD856" s="124"/>
      <c r="BVE856" s="124"/>
      <c r="BVF856" s="124"/>
    </row>
    <row r="857" spans="1:11 1916:1930" s="123" customFormat="1" x14ac:dyDescent="0.2">
      <c r="A857" s="150" t="s">
        <v>1071</v>
      </c>
      <c r="B857" s="150" t="s">
        <v>1630</v>
      </c>
      <c r="C857" s="151">
        <v>15.49</v>
      </c>
      <c r="D857" s="152">
        <v>4.7779400000000001</v>
      </c>
      <c r="E857" s="152">
        <v>4.7779400000000001</v>
      </c>
      <c r="F857" s="151">
        <v>1</v>
      </c>
      <c r="G857" s="152">
        <f t="shared" si="26"/>
        <v>4.7779400000000001</v>
      </c>
      <c r="H857" s="151">
        <v>1.75</v>
      </c>
      <c r="I857" s="152">
        <f t="shared" si="27"/>
        <v>8.3613999999999997</v>
      </c>
      <c r="J857" s="153" t="s">
        <v>1268</v>
      </c>
      <c r="K857" s="150" t="s">
        <v>1270</v>
      </c>
      <c r="BUR857" s="124"/>
      <c r="BUS857" s="124"/>
      <c r="BUT857" s="124"/>
      <c r="BUU857" s="124"/>
      <c r="BUV857" s="124"/>
      <c r="BUW857" s="124"/>
      <c r="BUX857" s="124"/>
      <c r="BUY857" s="124"/>
      <c r="BUZ857" s="124"/>
      <c r="BVA857" s="124"/>
      <c r="BVB857" s="124"/>
      <c r="BVC857" s="124"/>
      <c r="BVD857" s="124"/>
      <c r="BVE857" s="124"/>
      <c r="BVF857" s="124"/>
    </row>
    <row r="858" spans="1:11 1916:1930" s="123" customFormat="1" x14ac:dyDescent="0.2">
      <c r="A858" s="142" t="s">
        <v>1072</v>
      </c>
      <c r="B858" s="142" t="s">
        <v>1631</v>
      </c>
      <c r="C858" s="143">
        <v>1.74</v>
      </c>
      <c r="D858" s="144">
        <v>0.61826000000000003</v>
      </c>
      <c r="E858" s="144">
        <v>0.61826000000000003</v>
      </c>
      <c r="F858" s="143">
        <v>1</v>
      </c>
      <c r="G858" s="144">
        <f t="shared" si="26"/>
        <v>0.61826000000000003</v>
      </c>
      <c r="H858" s="143">
        <v>1.75</v>
      </c>
      <c r="I858" s="144">
        <f t="shared" si="27"/>
        <v>1.08196</v>
      </c>
      <c r="J858" s="145" t="s">
        <v>1268</v>
      </c>
      <c r="K858" s="142" t="s">
        <v>1270</v>
      </c>
      <c r="BUR858" s="124"/>
      <c r="BUS858" s="124"/>
      <c r="BUT858" s="124"/>
      <c r="BUU858" s="124"/>
      <c r="BUV858" s="124"/>
      <c r="BUW858" s="124"/>
      <c r="BUX858" s="124"/>
      <c r="BUY858" s="124"/>
      <c r="BUZ858" s="124"/>
      <c r="BVA858" s="124"/>
      <c r="BVB858" s="124"/>
      <c r="BVC858" s="124"/>
      <c r="BVD858" s="124"/>
      <c r="BVE858" s="124"/>
      <c r="BVF858" s="124"/>
    </row>
    <row r="859" spans="1:11 1916:1930" s="123" customFormat="1" x14ac:dyDescent="0.2">
      <c r="A859" s="146" t="s">
        <v>1073</v>
      </c>
      <c r="B859" s="146" t="s">
        <v>1631</v>
      </c>
      <c r="C859" s="147">
        <v>2.11</v>
      </c>
      <c r="D859" s="148">
        <v>0.8155</v>
      </c>
      <c r="E859" s="148">
        <v>0.8155</v>
      </c>
      <c r="F859" s="147">
        <v>1</v>
      </c>
      <c r="G859" s="148">
        <f t="shared" si="26"/>
        <v>0.8155</v>
      </c>
      <c r="H859" s="147">
        <v>1.75</v>
      </c>
      <c r="I859" s="148">
        <f t="shared" si="27"/>
        <v>1.42713</v>
      </c>
      <c r="J859" s="149" t="s">
        <v>1268</v>
      </c>
      <c r="K859" s="146" t="s">
        <v>1270</v>
      </c>
      <c r="BUR859" s="124"/>
      <c r="BUS859" s="124"/>
      <c r="BUT859" s="124"/>
      <c r="BUU859" s="124"/>
      <c r="BUV859" s="124"/>
      <c r="BUW859" s="124"/>
      <c r="BUX859" s="124"/>
      <c r="BUY859" s="124"/>
      <c r="BUZ859" s="124"/>
      <c r="BVA859" s="124"/>
      <c r="BVB859" s="124"/>
      <c r="BVC859" s="124"/>
      <c r="BVD859" s="124"/>
      <c r="BVE859" s="124"/>
      <c r="BVF859" s="124"/>
    </row>
    <row r="860" spans="1:11 1916:1930" s="123" customFormat="1" x14ac:dyDescent="0.2">
      <c r="A860" s="146" t="s">
        <v>1074</v>
      </c>
      <c r="B860" s="146" t="s">
        <v>1631</v>
      </c>
      <c r="C860" s="147">
        <v>5.12</v>
      </c>
      <c r="D860" s="148">
        <v>1.40994</v>
      </c>
      <c r="E860" s="148">
        <v>1.40994</v>
      </c>
      <c r="F860" s="147">
        <v>1</v>
      </c>
      <c r="G860" s="148">
        <f t="shared" si="26"/>
        <v>1.40994</v>
      </c>
      <c r="H860" s="147">
        <v>1.75</v>
      </c>
      <c r="I860" s="148">
        <f t="shared" si="27"/>
        <v>2.4674</v>
      </c>
      <c r="J860" s="149" t="s">
        <v>1268</v>
      </c>
      <c r="K860" s="146" t="s">
        <v>1270</v>
      </c>
      <c r="BUR860" s="124"/>
      <c r="BUS860" s="124"/>
      <c r="BUT860" s="124"/>
      <c r="BUU860" s="124"/>
      <c r="BUV860" s="124"/>
      <c r="BUW860" s="124"/>
      <c r="BUX860" s="124"/>
      <c r="BUY860" s="124"/>
      <c r="BUZ860" s="124"/>
      <c r="BVA860" s="124"/>
      <c r="BVB860" s="124"/>
      <c r="BVC860" s="124"/>
      <c r="BVD860" s="124"/>
      <c r="BVE860" s="124"/>
      <c r="BVF860" s="124"/>
    </row>
    <row r="861" spans="1:11 1916:1930" s="123" customFormat="1" x14ac:dyDescent="0.2">
      <c r="A861" s="150" t="s">
        <v>1075</v>
      </c>
      <c r="B861" s="150" t="s">
        <v>1631</v>
      </c>
      <c r="C861" s="151">
        <v>10</v>
      </c>
      <c r="D861" s="152">
        <v>3.03363</v>
      </c>
      <c r="E861" s="152">
        <v>3.03363</v>
      </c>
      <c r="F861" s="151">
        <v>1</v>
      </c>
      <c r="G861" s="152">
        <f t="shared" si="26"/>
        <v>3.03363</v>
      </c>
      <c r="H861" s="151">
        <v>1.75</v>
      </c>
      <c r="I861" s="152">
        <f t="shared" si="27"/>
        <v>5.3088499999999996</v>
      </c>
      <c r="J861" s="153" t="s">
        <v>1268</v>
      </c>
      <c r="K861" s="150" t="s">
        <v>1270</v>
      </c>
      <c r="BUR861" s="124"/>
      <c r="BUS861" s="124"/>
      <c r="BUT861" s="124"/>
      <c r="BUU861" s="124"/>
      <c r="BUV861" s="124"/>
      <c r="BUW861" s="124"/>
      <c r="BUX861" s="124"/>
      <c r="BUY861" s="124"/>
      <c r="BUZ861" s="124"/>
      <c r="BVA861" s="124"/>
      <c r="BVB861" s="124"/>
      <c r="BVC861" s="124"/>
      <c r="BVD861" s="124"/>
      <c r="BVE861" s="124"/>
      <c r="BVF861" s="124"/>
    </row>
    <row r="862" spans="1:11 1916:1930" s="123" customFormat="1" x14ac:dyDescent="0.2">
      <c r="A862" s="142" t="s">
        <v>1076</v>
      </c>
      <c r="B862" s="142" t="s">
        <v>1632</v>
      </c>
      <c r="C862" s="143">
        <v>1.99</v>
      </c>
      <c r="D862" s="144">
        <v>0.71708000000000005</v>
      </c>
      <c r="E862" s="144">
        <v>0.71708000000000005</v>
      </c>
      <c r="F862" s="143">
        <v>1</v>
      </c>
      <c r="G862" s="144">
        <f t="shared" si="26"/>
        <v>0.71708000000000005</v>
      </c>
      <c r="H862" s="143">
        <v>1.75</v>
      </c>
      <c r="I862" s="144">
        <f t="shared" si="27"/>
        <v>1.2548900000000001</v>
      </c>
      <c r="J862" s="145" t="s">
        <v>1268</v>
      </c>
      <c r="K862" s="142" t="s">
        <v>1270</v>
      </c>
      <c r="BUR862" s="124"/>
      <c r="BUS862" s="124"/>
      <c r="BUT862" s="124"/>
      <c r="BUU862" s="124"/>
      <c r="BUV862" s="124"/>
      <c r="BUW862" s="124"/>
      <c r="BUX862" s="124"/>
      <c r="BUY862" s="124"/>
      <c r="BUZ862" s="124"/>
      <c r="BVA862" s="124"/>
      <c r="BVB862" s="124"/>
      <c r="BVC862" s="124"/>
      <c r="BVD862" s="124"/>
      <c r="BVE862" s="124"/>
      <c r="BVF862" s="124"/>
    </row>
    <row r="863" spans="1:11 1916:1930" s="123" customFormat="1" x14ac:dyDescent="0.2">
      <c r="A863" s="146" t="s">
        <v>1077</v>
      </c>
      <c r="B863" s="146" t="s">
        <v>1632</v>
      </c>
      <c r="C863" s="147">
        <v>3.39</v>
      </c>
      <c r="D863" s="148">
        <v>1.01884</v>
      </c>
      <c r="E863" s="148">
        <v>1.01884</v>
      </c>
      <c r="F863" s="147">
        <v>1</v>
      </c>
      <c r="G863" s="148">
        <f t="shared" si="26"/>
        <v>1.01884</v>
      </c>
      <c r="H863" s="147">
        <v>1.75</v>
      </c>
      <c r="I863" s="148">
        <f t="shared" si="27"/>
        <v>1.7829699999999999</v>
      </c>
      <c r="J863" s="149" t="s">
        <v>1268</v>
      </c>
      <c r="K863" s="146" t="s">
        <v>1270</v>
      </c>
      <c r="BUR863" s="124"/>
      <c r="BUS863" s="124"/>
      <c r="BUT863" s="124"/>
      <c r="BUU863" s="124"/>
      <c r="BUV863" s="124"/>
      <c r="BUW863" s="124"/>
      <c r="BUX863" s="124"/>
      <c r="BUY863" s="124"/>
      <c r="BUZ863" s="124"/>
      <c r="BVA863" s="124"/>
      <c r="BVB863" s="124"/>
      <c r="BVC863" s="124"/>
      <c r="BVD863" s="124"/>
      <c r="BVE863" s="124"/>
      <c r="BVF863" s="124"/>
    </row>
    <row r="864" spans="1:11 1916:1930" s="123" customFormat="1" x14ac:dyDescent="0.2">
      <c r="A864" s="146" t="s">
        <v>1078</v>
      </c>
      <c r="B864" s="146" t="s">
        <v>1632</v>
      </c>
      <c r="C864" s="147">
        <v>7.67</v>
      </c>
      <c r="D864" s="148">
        <v>1.7720400000000001</v>
      </c>
      <c r="E864" s="148">
        <v>1.7720400000000001</v>
      </c>
      <c r="F864" s="147">
        <v>1</v>
      </c>
      <c r="G864" s="148">
        <f t="shared" si="26"/>
        <v>1.7720400000000001</v>
      </c>
      <c r="H864" s="147">
        <v>1.75</v>
      </c>
      <c r="I864" s="148">
        <f t="shared" si="27"/>
        <v>3.10107</v>
      </c>
      <c r="J864" s="149" t="s">
        <v>1268</v>
      </c>
      <c r="K864" s="146" t="s">
        <v>1270</v>
      </c>
      <c r="BUR864" s="124"/>
      <c r="BUS864" s="124"/>
      <c r="BUT864" s="124"/>
      <c r="BUU864" s="124"/>
      <c r="BUV864" s="124"/>
      <c r="BUW864" s="124"/>
      <c r="BUX864" s="124"/>
      <c r="BUY864" s="124"/>
      <c r="BUZ864" s="124"/>
      <c r="BVA864" s="124"/>
      <c r="BVB864" s="124"/>
      <c r="BVC864" s="124"/>
      <c r="BVD864" s="124"/>
      <c r="BVE864" s="124"/>
      <c r="BVF864" s="124"/>
    </row>
    <row r="865" spans="1:11 1916:1930" s="123" customFormat="1" x14ac:dyDescent="0.2">
      <c r="A865" s="150" t="s">
        <v>1079</v>
      </c>
      <c r="B865" s="150" t="s">
        <v>1632</v>
      </c>
      <c r="C865" s="151">
        <v>18.11</v>
      </c>
      <c r="D865" s="152">
        <v>4.0573499999999996</v>
      </c>
      <c r="E865" s="152">
        <v>4.0573499999999996</v>
      </c>
      <c r="F865" s="151">
        <v>1</v>
      </c>
      <c r="G865" s="152">
        <f t="shared" si="26"/>
        <v>4.0573499999999996</v>
      </c>
      <c r="H865" s="151">
        <v>1.75</v>
      </c>
      <c r="I865" s="152">
        <f t="shared" si="27"/>
        <v>7.1003600000000002</v>
      </c>
      <c r="J865" s="153" t="s">
        <v>1268</v>
      </c>
      <c r="K865" s="150" t="s">
        <v>1270</v>
      </c>
      <c r="BUR865" s="124"/>
      <c r="BUS865" s="124"/>
      <c r="BUT865" s="124"/>
      <c r="BUU865" s="124"/>
      <c r="BUV865" s="124"/>
      <c r="BUW865" s="124"/>
      <c r="BUX865" s="124"/>
      <c r="BUY865" s="124"/>
      <c r="BUZ865" s="124"/>
      <c r="BVA865" s="124"/>
      <c r="BVB865" s="124"/>
      <c r="BVC865" s="124"/>
      <c r="BVD865" s="124"/>
      <c r="BVE865" s="124"/>
      <c r="BVF865" s="124"/>
    </row>
    <row r="866" spans="1:11 1916:1930" s="123" customFormat="1" x14ac:dyDescent="0.2">
      <c r="A866" s="142" t="s">
        <v>1080</v>
      </c>
      <c r="B866" s="142" t="s">
        <v>1633</v>
      </c>
      <c r="C866" s="143">
        <v>2</v>
      </c>
      <c r="D866" s="144">
        <v>0.85055999999999998</v>
      </c>
      <c r="E866" s="144">
        <v>0.85055999999999998</v>
      </c>
      <c r="F866" s="143">
        <v>1</v>
      </c>
      <c r="G866" s="144">
        <f t="shared" si="26"/>
        <v>0.85055999999999998</v>
      </c>
      <c r="H866" s="143">
        <v>1.75</v>
      </c>
      <c r="I866" s="144">
        <f t="shared" si="27"/>
        <v>1.48848</v>
      </c>
      <c r="J866" s="145" t="s">
        <v>1268</v>
      </c>
      <c r="K866" s="142" t="s">
        <v>1270</v>
      </c>
      <c r="BUR866" s="124"/>
      <c r="BUS866" s="124"/>
      <c r="BUT866" s="124"/>
      <c r="BUU866" s="124"/>
      <c r="BUV866" s="124"/>
      <c r="BUW866" s="124"/>
      <c r="BUX866" s="124"/>
      <c r="BUY866" s="124"/>
      <c r="BUZ866" s="124"/>
      <c r="BVA866" s="124"/>
      <c r="BVB866" s="124"/>
      <c r="BVC866" s="124"/>
      <c r="BVD866" s="124"/>
      <c r="BVE866" s="124"/>
      <c r="BVF866" s="124"/>
    </row>
    <row r="867" spans="1:11 1916:1930" s="123" customFormat="1" x14ac:dyDescent="0.2">
      <c r="A867" s="146" t="s">
        <v>1081</v>
      </c>
      <c r="B867" s="146" t="s">
        <v>1633</v>
      </c>
      <c r="C867" s="147">
        <v>2.52</v>
      </c>
      <c r="D867" s="148">
        <v>1.0522800000000001</v>
      </c>
      <c r="E867" s="148">
        <v>1.0522800000000001</v>
      </c>
      <c r="F867" s="147">
        <v>1</v>
      </c>
      <c r="G867" s="148">
        <f t="shared" si="26"/>
        <v>1.0522800000000001</v>
      </c>
      <c r="H867" s="147">
        <v>1.75</v>
      </c>
      <c r="I867" s="148">
        <f t="shared" si="27"/>
        <v>1.8414900000000001</v>
      </c>
      <c r="J867" s="149" t="s">
        <v>1268</v>
      </c>
      <c r="K867" s="146" t="s">
        <v>1270</v>
      </c>
      <c r="BUR867" s="124"/>
      <c r="BUS867" s="124"/>
      <c r="BUT867" s="124"/>
      <c r="BUU867" s="124"/>
      <c r="BUV867" s="124"/>
      <c r="BUW867" s="124"/>
      <c r="BUX867" s="124"/>
      <c r="BUY867" s="124"/>
      <c r="BUZ867" s="124"/>
      <c r="BVA867" s="124"/>
      <c r="BVB867" s="124"/>
      <c r="BVC867" s="124"/>
      <c r="BVD867" s="124"/>
      <c r="BVE867" s="124"/>
      <c r="BVF867" s="124"/>
    </row>
    <row r="868" spans="1:11 1916:1930" s="123" customFormat="1" x14ac:dyDescent="0.2">
      <c r="A868" s="146" t="s">
        <v>1082</v>
      </c>
      <c r="B868" s="146" t="s">
        <v>1633</v>
      </c>
      <c r="C868" s="147">
        <v>4.8099999999999996</v>
      </c>
      <c r="D868" s="148">
        <v>1.81568</v>
      </c>
      <c r="E868" s="148">
        <v>1.81568</v>
      </c>
      <c r="F868" s="147">
        <v>1</v>
      </c>
      <c r="G868" s="148">
        <f t="shared" si="26"/>
        <v>1.81568</v>
      </c>
      <c r="H868" s="147">
        <v>1.75</v>
      </c>
      <c r="I868" s="148">
        <f t="shared" si="27"/>
        <v>3.1774399999999998</v>
      </c>
      <c r="J868" s="149" t="s">
        <v>1268</v>
      </c>
      <c r="K868" s="146" t="s">
        <v>1270</v>
      </c>
      <c r="BUR868" s="124"/>
      <c r="BUS868" s="124"/>
      <c r="BUT868" s="124"/>
      <c r="BUU868" s="124"/>
      <c r="BUV868" s="124"/>
      <c r="BUW868" s="124"/>
      <c r="BUX868" s="124"/>
      <c r="BUY868" s="124"/>
      <c r="BUZ868" s="124"/>
      <c r="BVA868" s="124"/>
      <c r="BVB868" s="124"/>
      <c r="BVC868" s="124"/>
      <c r="BVD868" s="124"/>
      <c r="BVE868" s="124"/>
      <c r="BVF868" s="124"/>
    </row>
    <row r="869" spans="1:11 1916:1930" s="123" customFormat="1" x14ac:dyDescent="0.2">
      <c r="A869" s="150" t="s">
        <v>1083</v>
      </c>
      <c r="B869" s="150" t="s">
        <v>1633</v>
      </c>
      <c r="C869" s="151">
        <v>9.4</v>
      </c>
      <c r="D869" s="152">
        <v>4.1455599999999997</v>
      </c>
      <c r="E869" s="152">
        <v>4.1455599999999997</v>
      </c>
      <c r="F869" s="151">
        <v>1</v>
      </c>
      <c r="G869" s="152">
        <f t="shared" si="26"/>
        <v>4.1455599999999997</v>
      </c>
      <c r="H869" s="151">
        <v>1.75</v>
      </c>
      <c r="I869" s="152">
        <f t="shared" si="27"/>
        <v>7.2547300000000003</v>
      </c>
      <c r="J869" s="153" t="s">
        <v>1268</v>
      </c>
      <c r="K869" s="150" t="s">
        <v>1270</v>
      </c>
      <c r="BUR869" s="124"/>
      <c r="BUS869" s="124"/>
      <c r="BUT869" s="124"/>
      <c r="BUU869" s="124"/>
      <c r="BUV869" s="124"/>
      <c r="BUW869" s="124"/>
      <c r="BUX869" s="124"/>
      <c r="BUY869" s="124"/>
      <c r="BUZ869" s="124"/>
      <c r="BVA869" s="124"/>
      <c r="BVB869" s="124"/>
      <c r="BVC869" s="124"/>
      <c r="BVD869" s="124"/>
      <c r="BVE869" s="124"/>
      <c r="BVF869" s="124"/>
    </row>
    <row r="870" spans="1:11 1916:1930" s="123" customFormat="1" x14ac:dyDescent="0.2">
      <c r="A870" s="142" t="s">
        <v>1084</v>
      </c>
      <c r="B870" s="142" t="s">
        <v>1634</v>
      </c>
      <c r="C870" s="143">
        <v>2.64</v>
      </c>
      <c r="D870" s="144">
        <v>0.45644000000000001</v>
      </c>
      <c r="E870" s="144">
        <v>0.45644000000000001</v>
      </c>
      <c r="F870" s="143">
        <v>1</v>
      </c>
      <c r="G870" s="144">
        <f t="shared" si="26"/>
        <v>0.45644000000000001</v>
      </c>
      <c r="H870" s="143">
        <v>1.75</v>
      </c>
      <c r="I870" s="144">
        <f t="shared" si="27"/>
        <v>0.79876999999999998</v>
      </c>
      <c r="J870" s="145" t="s">
        <v>1268</v>
      </c>
      <c r="K870" s="142" t="s">
        <v>1270</v>
      </c>
      <c r="BUR870" s="124"/>
      <c r="BUS870" s="124"/>
      <c r="BUT870" s="124"/>
      <c r="BUU870" s="124"/>
      <c r="BUV870" s="124"/>
      <c r="BUW870" s="124"/>
      <c r="BUX870" s="124"/>
      <c r="BUY870" s="124"/>
      <c r="BUZ870" s="124"/>
      <c r="BVA870" s="124"/>
      <c r="BVB870" s="124"/>
      <c r="BVC870" s="124"/>
      <c r="BVD870" s="124"/>
      <c r="BVE870" s="124"/>
      <c r="BVF870" s="124"/>
    </row>
    <row r="871" spans="1:11 1916:1930" s="123" customFormat="1" x14ac:dyDescent="0.2">
      <c r="A871" s="146" t="s">
        <v>1085</v>
      </c>
      <c r="B871" s="146" t="s">
        <v>1634</v>
      </c>
      <c r="C871" s="147">
        <v>2.81</v>
      </c>
      <c r="D871" s="148">
        <v>0.64581999999999995</v>
      </c>
      <c r="E871" s="148">
        <v>0.64581999999999995</v>
      </c>
      <c r="F871" s="147">
        <v>1</v>
      </c>
      <c r="G871" s="148">
        <f t="shared" si="26"/>
        <v>0.64581999999999995</v>
      </c>
      <c r="H871" s="147">
        <v>1.75</v>
      </c>
      <c r="I871" s="148">
        <f t="shared" si="27"/>
        <v>1.13019</v>
      </c>
      <c r="J871" s="149" t="s">
        <v>1268</v>
      </c>
      <c r="K871" s="146" t="s">
        <v>1270</v>
      </c>
      <c r="BUR871" s="124"/>
      <c r="BUS871" s="124"/>
      <c r="BUT871" s="124"/>
      <c r="BUU871" s="124"/>
      <c r="BUV871" s="124"/>
      <c r="BUW871" s="124"/>
      <c r="BUX871" s="124"/>
      <c r="BUY871" s="124"/>
      <c r="BUZ871" s="124"/>
      <c r="BVA871" s="124"/>
      <c r="BVB871" s="124"/>
      <c r="BVC871" s="124"/>
      <c r="BVD871" s="124"/>
      <c r="BVE871" s="124"/>
      <c r="BVF871" s="124"/>
    </row>
    <row r="872" spans="1:11 1916:1930" s="123" customFormat="1" x14ac:dyDescent="0.2">
      <c r="A872" s="146" t="s">
        <v>1086</v>
      </c>
      <c r="B872" s="146" t="s">
        <v>1634</v>
      </c>
      <c r="C872" s="147">
        <v>5.71</v>
      </c>
      <c r="D872" s="148">
        <v>1.12775</v>
      </c>
      <c r="E872" s="148">
        <v>1.12775</v>
      </c>
      <c r="F872" s="147">
        <v>1</v>
      </c>
      <c r="G872" s="148">
        <f t="shared" si="26"/>
        <v>1.12775</v>
      </c>
      <c r="H872" s="147">
        <v>1.75</v>
      </c>
      <c r="I872" s="148">
        <f t="shared" si="27"/>
        <v>1.97356</v>
      </c>
      <c r="J872" s="149" t="s">
        <v>1268</v>
      </c>
      <c r="K872" s="146" t="s">
        <v>1270</v>
      </c>
      <c r="BUR872" s="124"/>
      <c r="BUS872" s="124"/>
      <c r="BUT872" s="124"/>
      <c r="BUU872" s="124"/>
      <c r="BUV872" s="124"/>
      <c r="BUW872" s="124"/>
      <c r="BUX872" s="124"/>
      <c r="BUY872" s="124"/>
      <c r="BUZ872" s="124"/>
      <c r="BVA872" s="124"/>
      <c r="BVB872" s="124"/>
      <c r="BVC872" s="124"/>
      <c r="BVD872" s="124"/>
      <c r="BVE872" s="124"/>
      <c r="BVF872" s="124"/>
    </row>
    <row r="873" spans="1:11 1916:1930" s="123" customFormat="1" x14ac:dyDescent="0.2">
      <c r="A873" s="150" t="s">
        <v>1087</v>
      </c>
      <c r="B873" s="150" t="s">
        <v>1634</v>
      </c>
      <c r="C873" s="151">
        <v>10.85</v>
      </c>
      <c r="D873" s="152">
        <v>2.1072600000000001</v>
      </c>
      <c r="E873" s="152">
        <v>2.1072600000000001</v>
      </c>
      <c r="F873" s="151">
        <v>1</v>
      </c>
      <c r="G873" s="152">
        <f t="shared" si="26"/>
        <v>2.1072600000000001</v>
      </c>
      <c r="H873" s="151">
        <v>1.75</v>
      </c>
      <c r="I873" s="152">
        <f t="shared" si="27"/>
        <v>3.68771</v>
      </c>
      <c r="J873" s="153" t="s">
        <v>1268</v>
      </c>
      <c r="K873" s="150" t="s">
        <v>1270</v>
      </c>
      <c r="BUR873" s="124"/>
      <c r="BUS873" s="124"/>
      <c r="BUT873" s="124"/>
      <c r="BUU873" s="124"/>
      <c r="BUV873" s="124"/>
      <c r="BUW873" s="124"/>
      <c r="BUX873" s="124"/>
      <c r="BUY873" s="124"/>
      <c r="BUZ873" s="124"/>
      <c r="BVA873" s="124"/>
      <c r="BVB873" s="124"/>
      <c r="BVC873" s="124"/>
      <c r="BVD873" s="124"/>
      <c r="BVE873" s="124"/>
      <c r="BVF873" s="124"/>
    </row>
    <row r="874" spans="1:11 1916:1930" s="123" customFormat="1" x14ac:dyDescent="0.2">
      <c r="A874" s="142" t="s">
        <v>1088</v>
      </c>
      <c r="B874" s="142" t="s">
        <v>1635</v>
      </c>
      <c r="C874" s="143">
        <v>2.4</v>
      </c>
      <c r="D874" s="144">
        <v>0.46922999999999998</v>
      </c>
      <c r="E874" s="144">
        <v>0.46922999999999998</v>
      </c>
      <c r="F874" s="143">
        <v>1</v>
      </c>
      <c r="G874" s="144">
        <f t="shared" si="26"/>
        <v>0.46922999999999998</v>
      </c>
      <c r="H874" s="143">
        <v>1.75</v>
      </c>
      <c r="I874" s="144">
        <f t="shared" si="27"/>
        <v>0.82115000000000005</v>
      </c>
      <c r="J874" s="145" t="s">
        <v>1268</v>
      </c>
      <c r="K874" s="142" t="s">
        <v>1270</v>
      </c>
      <c r="BUR874" s="124"/>
      <c r="BUS874" s="124"/>
      <c r="BUT874" s="124"/>
      <c r="BUU874" s="124"/>
      <c r="BUV874" s="124"/>
      <c r="BUW874" s="124"/>
      <c r="BUX874" s="124"/>
      <c r="BUY874" s="124"/>
      <c r="BUZ874" s="124"/>
      <c r="BVA874" s="124"/>
      <c r="BVB874" s="124"/>
      <c r="BVC874" s="124"/>
      <c r="BVD874" s="124"/>
      <c r="BVE874" s="124"/>
      <c r="BVF874" s="124"/>
    </row>
    <row r="875" spans="1:11 1916:1930" s="123" customFormat="1" x14ac:dyDescent="0.2">
      <c r="A875" s="146" t="s">
        <v>1089</v>
      </c>
      <c r="B875" s="146" t="s">
        <v>1635</v>
      </c>
      <c r="C875" s="147">
        <v>3.32</v>
      </c>
      <c r="D875" s="148">
        <v>0.63590999999999998</v>
      </c>
      <c r="E875" s="148">
        <v>0.63590999999999998</v>
      </c>
      <c r="F875" s="147">
        <v>1</v>
      </c>
      <c r="G875" s="148">
        <f t="shared" si="26"/>
        <v>0.63590999999999998</v>
      </c>
      <c r="H875" s="147">
        <v>1.75</v>
      </c>
      <c r="I875" s="148">
        <f t="shared" si="27"/>
        <v>1.1128400000000001</v>
      </c>
      <c r="J875" s="149" t="s">
        <v>1268</v>
      </c>
      <c r="K875" s="146" t="s">
        <v>1270</v>
      </c>
      <c r="BUR875" s="124"/>
      <c r="BUS875" s="124"/>
      <c r="BUT875" s="124"/>
      <c r="BUU875" s="124"/>
      <c r="BUV875" s="124"/>
      <c r="BUW875" s="124"/>
      <c r="BUX875" s="124"/>
      <c r="BUY875" s="124"/>
      <c r="BUZ875" s="124"/>
      <c r="BVA875" s="124"/>
      <c r="BVB875" s="124"/>
      <c r="BVC875" s="124"/>
      <c r="BVD875" s="124"/>
      <c r="BVE875" s="124"/>
      <c r="BVF875" s="124"/>
    </row>
    <row r="876" spans="1:11 1916:1930" s="123" customFormat="1" x14ac:dyDescent="0.2">
      <c r="A876" s="146" t="s">
        <v>1090</v>
      </c>
      <c r="B876" s="146" t="s">
        <v>1635</v>
      </c>
      <c r="C876" s="147">
        <v>5.18</v>
      </c>
      <c r="D876" s="148">
        <v>0.98460999999999999</v>
      </c>
      <c r="E876" s="148">
        <v>0.98460999999999999</v>
      </c>
      <c r="F876" s="147">
        <v>1</v>
      </c>
      <c r="G876" s="148">
        <f t="shared" si="26"/>
        <v>0.98460999999999999</v>
      </c>
      <c r="H876" s="147">
        <v>1.75</v>
      </c>
      <c r="I876" s="148">
        <f t="shared" si="27"/>
        <v>1.7230700000000001</v>
      </c>
      <c r="J876" s="149" t="s">
        <v>1268</v>
      </c>
      <c r="K876" s="146" t="s">
        <v>1270</v>
      </c>
      <c r="BUR876" s="124"/>
      <c r="BUS876" s="124"/>
      <c r="BUT876" s="124"/>
      <c r="BUU876" s="124"/>
      <c r="BUV876" s="124"/>
      <c r="BUW876" s="124"/>
      <c r="BUX876" s="124"/>
      <c r="BUY876" s="124"/>
      <c r="BUZ876" s="124"/>
      <c r="BVA876" s="124"/>
      <c r="BVB876" s="124"/>
      <c r="BVC876" s="124"/>
      <c r="BVD876" s="124"/>
      <c r="BVE876" s="124"/>
      <c r="BVF876" s="124"/>
    </row>
    <row r="877" spans="1:11 1916:1930" s="123" customFormat="1" x14ac:dyDescent="0.2">
      <c r="A877" s="150" t="s">
        <v>1091</v>
      </c>
      <c r="B877" s="150" t="s">
        <v>1635</v>
      </c>
      <c r="C877" s="151">
        <v>14.09</v>
      </c>
      <c r="D877" s="152">
        <v>1.70143</v>
      </c>
      <c r="E877" s="152">
        <v>1.70143</v>
      </c>
      <c r="F877" s="151">
        <v>1</v>
      </c>
      <c r="G877" s="152">
        <f t="shared" si="26"/>
        <v>1.70143</v>
      </c>
      <c r="H877" s="151">
        <v>1.75</v>
      </c>
      <c r="I877" s="152">
        <f t="shared" si="27"/>
        <v>2.9775</v>
      </c>
      <c r="J877" s="153" t="s">
        <v>1268</v>
      </c>
      <c r="K877" s="150" t="s">
        <v>1270</v>
      </c>
      <c r="BUR877" s="124"/>
      <c r="BUS877" s="124"/>
      <c r="BUT877" s="124"/>
      <c r="BUU877" s="124"/>
      <c r="BUV877" s="124"/>
      <c r="BUW877" s="124"/>
      <c r="BUX877" s="124"/>
      <c r="BUY877" s="124"/>
      <c r="BUZ877" s="124"/>
      <c r="BVA877" s="124"/>
      <c r="BVB877" s="124"/>
      <c r="BVC877" s="124"/>
      <c r="BVD877" s="124"/>
      <c r="BVE877" s="124"/>
      <c r="BVF877" s="124"/>
    </row>
    <row r="878" spans="1:11 1916:1930" s="123" customFormat="1" x14ac:dyDescent="0.2">
      <c r="A878" s="142" t="s">
        <v>1092</v>
      </c>
      <c r="B878" s="142" t="s">
        <v>1636</v>
      </c>
      <c r="C878" s="143">
        <v>1.57</v>
      </c>
      <c r="D878" s="144">
        <v>0.38657000000000002</v>
      </c>
      <c r="E878" s="144">
        <v>0.38657000000000002</v>
      </c>
      <c r="F878" s="143">
        <v>1</v>
      </c>
      <c r="G878" s="144">
        <f t="shared" si="26"/>
        <v>0.38657000000000002</v>
      </c>
      <c r="H878" s="143">
        <v>1.75</v>
      </c>
      <c r="I878" s="144">
        <f t="shared" si="27"/>
        <v>0.67649999999999999</v>
      </c>
      <c r="J878" s="145" t="s">
        <v>1268</v>
      </c>
      <c r="K878" s="142" t="s">
        <v>1270</v>
      </c>
      <c r="BUR878" s="124"/>
      <c r="BUS878" s="124"/>
      <c r="BUT878" s="124"/>
      <c r="BUU878" s="124"/>
      <c r="BUV878" s="124"/>
      <c r="BUW878" s="124"/>
      <c r="BUX878" s="124"/>
      <c r="BUY878" s="124"/>
      <c r="BUZ878" s="124"/>
      <c r="BVA878" s="124"/>
      <c r="BVB878" s="124"/>
      <c r="BVC878" s="124"/>
      <c r="BVD878" s="124"/>
      <c r="BVE878" s="124"/>
      <c r="BVF878" s="124"/>
    </row>
    <row r="879" spans="1:11 1916:1930" s="123" customFormat="1" x14ac:dyDescent="0.2">
      <c r="A879" s="146" t="s">
        <v>1093</v>
      </c>
      <c r="B879" s="146" t="s">
        <v>1636</v>
      </c>
      <c r="C879" s="147">
        <v>2.0099999999999998</v>
      </c>
      <c r="D879" s="148">
        <v>0.49184</v>
      </c>
      <c r="E879" s="148">
        <v>0.49184</v>
      </c>
      <c r="F879" s="147">
        <v>1</v>
      </c>
      <c r="G879" s="148">
        <f t="shared" si="26"/>
        <v>0.49184</v>
      </c>
      <c r="H879" s="147">
        <v>1.75</v>
      </c>
      <c r="I879" s="148">
        <f t="shared" si="27"/>
        <v>0.86072000000000004</v>
      </c>
      <c r="J879" s="149" t="s">
        <v>1268</v>
      </c>
      <c r="K879" s="146" t="s">
        <v>1270</v>
      </c>
      <c r="BUR879" s="124"/>
      <c r="BUS879" s="124"/>
      <c r="BUT879" s="124"/>
      <c r="BUU879" s="124"/>
      <c r="BUV879" s="124"/>
      <c r="BUW879" s="124"/>
      <c r="BUX879" s="124"/>
      <c r="BUY879" s="124"/>
      <c r="BUZ879" s="124"/>
      <c r="BVA879" s="124"/>
      <c r="BVB879" s="124"/>
      <c r="BVC879" s="124"/>
      <c r="BVD879" s="124"/>
      <c r="BVE879" s="124"/>
      <c r="BVF879" s="124"/>
    </row>
    <row r="880" spans="1:11 1916:1930" s="123" customFormat="1" x14ac:dyDescent="0.2">
      <c r="A880" s="146" t="s">
        <v>1094</v>
      </c>
      <c r="B880" s="146" t="s">
        <v>1636</v>
      </c>
      <c r="C880" s="147">
        <v>3.69</v>
      </c>
      <c r="D880" s="148">
        <v>0.82218999999999998</v>
      </c>
      <c r="E880" s="148">
        <v>0.82218999999999998</v>
      </c>
      <c r="F880" s="147">
        <v>1</v>
      </c>
      <c r="G880" s="148">
        <f t="shared" si="26"/>
        <v>0.82218999999999998</v>
      </c>
      <c r="H880" s="147">
        <v>1.75</v>
      </c>
      <c r="I880" s="148">
        <f t="shared" si="27"/>
        <v>1.4388300000000001</v>
      </c>
      <c r="J880" s="149" t="s">
        <v>1268</v>
      </c>
      <c r="K880" s="146" t="s">
        <v>1270</v>
      </c>
      <c r="BUR880" s="124"/>
      <c r="BUS880" s="124"/>
      <c r="BUT880" s="124"/>
      <c r="BUU880" s="124"/>
      <c r="BUV880" s="124"/>
      <c r="BUW880" s="124"/>
      <c r="BUX880" s="124"/>
      <c r="BUY880" s="124"/>
      <c r="BUZ880" s="124"/>
      <c r="BVA880" s="124"/>
      <c r="BVB880" s="124"/>
      <c r="BVC880" s="124"/>
      <c r="BVD880" s="124"/>
      <c r="BVE880" s="124"/>
      <c r="BVF880" s="124"/>
    </row>
    <row r="881" spans="1:11 1916:1930" s="123" customFormat="1" x14ac:dyDescent="0.2">
      <c r="A881" s="150" t="s">
        <v>1095</v>
      </c>
      <c r="B881" s="150" t="s">
        <v>1636</v>
      </c>
      <c r="C881" s="151">
        <v>8</v>
      </c>
      <c r="D881" s="152">
        <v>1.56386</v>
      </c>
      <c r="E881" s="152">
        <v>1.56386</v>
      </c>
      <c r="F881" s="151">
        <v>1</v>
      </c>
      <c r="G881" s="152">
        <f t="shared" si="26"/>
        <v>1.56386</v>
      </c>
      <c r="H881" s="151">
        <v>1.75</v>
      </c>
      <c r="I881" s="152">
        <f t="shared" si="27"/>
        <v>2.7367599999999999</v>
      </c>
      <c r="J881" s="153" t="s">
        <v>1268</v>
      </c>
      <c r="K881" s="150" t="s">
        <v>1270</v>
      </c>
      <c r="BUR881" s="124"/>
      <c r="BUS881" s="124"/>
      <c r="BUT881" s="124"/>
      <c r="BUU881" s="124"/>
      <c r="BUV881" s="124"/>
      <c r="BUW881" s="124"/>
      <c r="BUX881" s="124"/>
      <c r="BUY881" s="124"/>
      <c r="BUZ881" s="124"/>
      <c r="BVA881" s="124"/>
      <c r="BVB881" s="124"/>
      <c r="BVC881" s="124"/>
      <c r="BVD881" s="124"/>
      <c r="BVE881" s="124"/>
      <c r="BVF881" s="124"/>
    </row>
    <row r="882" spans="1:11 1916:1930" s="123" customFormat="1" x14ac:dyDescent="0.2">
      <c r="A882" s="142" t="s">
        <v>1096</v>
      </c>
      <c r="B882" s="142" t="s">
        <v>1637</v>
      </c>
      <c r="C882" s="143">
        <v>2.94</v>
      </c>
      <c r="D882" s="144">
        <v>0.56159999999999999</v>
      </c>
      <c r="E882" s="144">
        <v>0.56159999999999999</v>
      </c>
      <c r="F882" s="143">
        <v>1</v>
      </c>
      <c r="G882" s="144">
        <f t="shared" si="26"/>
        <v>0.56159999999999999</v>
      </c>
      <c r="H882" s="143">
        <v>1</v>
      </c>
      <c r="I882" s="144">
        <f t="shared" si="27"/>
        <v>0.56159999999999999</v>
      </c>
      <c r="J882" s="145" t="s">
        <v>61</v>
      </c>
      <c r="K882" s="142" t="s">
        <v>61</v>
      </c>
      <c r="BUR882" s="124"/>
      <c r="BUS882" s="124"/>
      <c r="BUT882" s="124"/>
      <c r="BUU882" s="124"/>
      <c r="BUV882" s="124"/>
      <c r="BUW882" s="124"/>
      <c r="BUX882" s="124"/>
      <c r="BUY882" s="124"/>
      <c r="BUZ882" s="124"/>
      <c r="BVA882" s="124"/>
      <c r="BVB882" s="124"/>
      <c r="BVC882" s="124"/>
      <c r="BVD882" s="124"/>
      <c r="BVE882" s="124"/>
      <c r="BVF882" s="124"/>
    </row>
    <row r="883" spans="1:11 1916:1930" s="123" customFormat="1" x14ac:dyDescent="0.2">
      <c r="A883" s="146" t="s">
        <v>1097</v>
      </c>
      <c r="B883" s="146" t="s">
        <v>1637</v>
      </c>
      <c r="C883" s="147">
        <v>3.43</v>
      </c>
      <c r="D883" s="148">
        <v>0.67023999999999995</v>
      </c>
      <c r="E883" s="148">
        <v>0.67023999999999995</v>
      </c>
      <c r="F883" s="147">
        <v>1</v>
      </c>
      <c r="G883" s="148">
        <f t="shared" si="26"/>
        <v>0.67023999999999995</v>
      </c>
      <c r="H883" s="147">
        <v>1</v>
      </c>
      <c r="I883" s="148">
        <f t="shared" si="27"/>
        <v>0.67023999999999995</v>
      </c>
      <c r="J883" s="149" t="s">
        <v>61</v>
      </c>
      <c r="K883" s="146" t="s">
        <v>61</v>
      </c>
      <c r="BUR883" s="124"/>
      <c r="BUS883" s="124"/>
      <c r="BUT883" s="124"/>
      <c r="BUU883" s="124"/>
      <c r="BUV883" s="124"/>
      <c r="BUW883" s="124"/>
      <c r="BUX883" s="124"/>
      <c r="BUY883" s="124"/>
      <c r="BUZ883" s="124"/>
      <c r="BVA883" s="124"/>
      <c r="BVB883" s="124"/>
      <c r="BVC883" s="124"/>
      <c r="BVD883" s="124"/>
      <c r="BVE883" s="124"/>
      <c r="BVF883" s="124"/>
    </row>
    <row r="884" spans="1:11 1916:1930" s="123" customFormat="1" x14ac:dyDescent="0.2">
      <c r="A884" s="146" t="s">
        <v>1098</v>
      </c>
      <c r="B884" s="146" t="s">
        <v>1637</v>
      </c>
      <c r="C884" s="147">
        <v>4.71</v>
      </c>
      <c r="D884" s="148">
        <v>0.89285000000000003</v>
      </c>
      <c r="E884" s="148">
        <v>0.89285000000000003</v>
      </c>
      <c r="F884" s="147">
        <v>1</v>
      </c>
      <c r="G884" s="148">
        <f t="shared" si="26"/>
        <v>0.89285000000000003</v>
      </c>
      <c r="H884" s="147">
        <v>1</v>
      </c>
      <c r="I884" s="148">
        <f t="shared" si="27"/>
        <v>0.89285000000000003</v>
      </c>
      <c r="J884" s="149" t="s">
        <v>61</v>
      </c>
      <c r="K884" s="146" t="s">
        <v>61</v>
      </c>
      <c r="BUR884" s="124"/>
      <c r="BUS884" s="124"/>
      <c r="BUT884" s="124"/>
      <c r="BUU884" s="124"/>
      <c r="BUV884" s="124"/>
      <c r="BUW884" s="124"/>
      <c r="BUX884" s="124"/>
      <c r="BUY884" s="124"/>
      <c r="BUZ884" s="124"/>
      <c r="BVA884" s="124"/>
      <c r="BVB884" s="124"/>
      <c r="BVC884" s="124"/>
      <c r="BVD884" s="124"/>
      <c r="BVE884" s="124"/>
      <c r="BVF884" s="124"/>
    </row>
    <row r="885" spans="1:11 1916:1930" s="123" customFormat="1" x14ac:dyDescent="0.2">
      <c r="A885" s="150" t="s">
        <v>1099</v>
      </c>
      <c r="B885" s="150" t="s">
        <v>1637</v>
      </c>
      <c r="C885" s="151">
        <v>7.69</v>
      </c>
      <c r="D885" s="152">
        <v>2.15761</v>
      </c>
      <c r="E885" s="152">
        <v>2.15761</v>
      </c>
      <c r="F885" s="151">
        <v>1</v>
      </c>
      <c r="G885" s="152">
        <f t="shared" si="26"/>
        <v>2.15761</v>
      </c>
      <c r="H885" s="151">
        <v>1</v>
      </c>
      <c r="I885" s="152">
        <f t="shared" si="27"/>
        <v>2.15761</v>
      </c>
      <c r="J885" s="153" t="s">
        <v>61</v>
      </c>
      <c r="K885" s="150" t="s">
        <v>61</v>
      </c>
      <c r="BUR885" s="124"/>
      <c r="BUS885" s="124"/>
      <c r="BUT885" s="124"/>
      <c r="BUU885" s="124"/>
      <c r="BUV885" s="124"/>
      <c r="BUW885" s="124"/>
      <c r="BUX885" s="124"/>
      <c r="BUY885" s="124"/>
      <c r="BUZ885" s="124"/>
      <c r="BVA885" s="124"/>
      <c r="BVB885" s="124"/>
      <c r="BVC885" s="124"/>
      <c r="BVD885" s="124"/>
      <c r="BVE885" s="124"/>
      <c r="BVF885" s="124"/>
    </row>
    <row r="886" spans="1:11 1916:1930" s="123" customFormat="1" x14ac:dyDescent="0.2">
      <c r="A886" s="142" t="s">
        <v>1100</v>
      </c>
      <c r="B886" s="142" t="s">
        <v>1638</v>
      </c>
      <c r="C886" s="143">
        <v>2.1</v>
      </c>
      <c r="D886" s="144">
        <v>0.56320999999999999</v>
      </c>
      <c r="E886" s="144">
        <v>0.56320999999999999</v>
      </c>
      <c r="F886" s="143">
        <v>1</v>
      </c>
      <c r="G886" s="144">
        <f t="shared" si="26"/>
        <v>0.56320999999999999</v>
      </c>
      <c r="H886" s="143">
        <v>1</v>
      </c>
      <c r="I886" s="144">
        <f t="shared" si="27"/>
        <v>0.56320999999999999</v>
      </c>
      <c r="J886" s="145" t="s">
        <v>61</v>
      </c>
      <c r="K886" s="142" t="s">
        <v>61</v>
      </c>
      <c r="BUR886" s="124"/>
      <c r="BUS886" s="124"/>
      <c r="BUT886" s="124"/>
      <c r="BUU886" s="124"/>
      <c r="BUV886" s="124"/>
      <c r="BUW886" s="124"/>
      <c r="BUX886" s="124"/>
      <c r="BUY886" s="124"/>
      <c r="BUZ886" s="124"/>
      <c r="BVA886" s="124"/>
      <c r="BVB886" s="124"/>
      <c r="BVC886" s="124"/>
      <c r="BVD886" s="124"/>
      <c r="BVE886" s="124"/>
      <c r="BVF886" s="124"/>
    </row>
    <row r="887" spans="1:11 1916:1930" s="123" customFormat="1" x14ac:dyDescent="0.2">
      <c r="A887" s="146" t="s">
        <v>1101</v>
      </c>
      <c r="B887" s="146" t="s">
        <v>1638</v>
      </c>
      <c r="C887" s="147">
        <v>2.17</v>
      </c>
      <c r="D887" s="148">
        <v>0.60494000000000003</v>
      </c>
      <c r="E887" s="148">
        <v>0.60494000000000003</v>
      </c>
      <c r="F887" s="147">
        <v>1</v>
      </c>
      <c r="G887" s="148">
        <f t="shared" si="26"/>
        <v>0.60494000000000003</v>
      </c>
      <c r="H887" s="147">
        <v>1</v>
      </c>
      <c r="I887" s="148">
        <f t="shared" si="27"/>
        <v>0.60494000000000003</v>
      </c>
      <c r="J887" s="149" t="s">
        <v>61</v>
      </c>
      <c r="K887" s="146" t="s">
        <v>61</v>
      </c>
      <c r="BUR887" s="124"/>
      <c r="BUS887" s="124"/>
      <c r="BUT887" s="124"/>
      <c r="BUU887" s="124"/>
      <c r="BUV887" s="124"/>
      <c r="BUW887" s="124"/>
      <c r="BUX887" s="124"/>
      <c r="BUY887" s="124"/>
      <c r="BUZ887" s="124"/>
      <c r="BVA887" s="124"/>
      <c r="BVB887" s="124"/>
      <c r="BVC887" s="124"/>
      <c r="BVD887" s="124"/>
      <c r="BVE887" s="124"/>
      <c r="BVF887" s="124"/>
    </row>
    <row r="888" spans="1:11 1916:1930" s="123" customFormat="1" x14ac:dyDescent="0.2">
      <c r="A888" s="146" t="s">
        <v>1102</v>
      </c>
      <c r="B888" s="146" t="s">
        <v>1638</v>
      </c>
      <c r="C888" s="147">
        <v>3.58</v>
      </c>
      <c r="D888" s="148">
        <v>0.81430000000000002</v>
      </c>
      <c r="E888" s="148">
        <v>0.81430000000000002</v>
      </c>
      <c r="F888" s="147">
        <v>1</v>
      </c>
      <c r="G888" s="148">
        <f t="shared" si="26"/>
        <v>0.81430000000000002</v>
      </c>
      <c r="H888" s="147">
        <v>1</v>
      </c>
      <c r="I888" s="148">
        <f t="shared" si="27"/>
        <v>0.81430000000000002</v>
      </c>
      <c r="J888" s="149" t="s">
        <v>61</v>
      </c>
      <c r="K888" s="146" t="s">
        <v>61</v>
      </c>
      <c r="BUR888" s="124"/>
      <c r="BUS888" s="124"/>
      <c r="BUT888" s="124"/>
      <c r="BUU888" s="124"/>
      <c r="BUV888" s="124"/>
      <c r="BUW888" s="124"/>
      <c r="BUX888" s="124"/>
      <c r="BUY888" s="124"/>
      <c r="BUZ888" s="124"/>
      <c r="BVA888" s="124"/>
      <c r="BVB888" s="124"/>
      <c r="BVC888" s="124"/>
      <c r="BVD888" s="124"/>
      <c r="BVE888" s="124"/>
      <c r="BVF888" s="124"/>
    </row>
    <row r="889" spans="1:11 1916:1930" s="123" customFormat="1" x14ac:dyDescent="0.2">
      <c r="A889" s="150" t="s">
        <v>1103</v>
      </c>
      <c r="B889" s="150" t="s">
        <v>1638</v>
      </c>
      <c r="C889" s="151">
        <v>6.7</v>
      </c>
      <c r="D889" s="152">
        <v>2.51064</v>
      </c>
      <c r="E889" s="152">
        <v>2.51064</v>
      </c>
      <c r="F889" s="151">
        <v>1</v>
      </c>
      <c r="G889" s="152">
        <f t="shared" si="26"/>
        <v>2.51064</v>
      </c>
      <c r="H889" s="151">
        <v>1</v>
      </c>
      <c r="I889" s="152">
        <f t="shared" si="27"/>
        <v>2.51064</v>
      </c>
      <c r="J889" s="153" t="s">
        <v>61</v>
      </c>
      <c r="K889" s="150" t="s">
        <v>61</v>
      </c>
      <c r="BUR889" s="124"/>
      <c r="BUS889" s="124"/>
      <c r="BUT889" s="124"/>
      <c r="BUU889" s="124"/>
      <c r="BUV889" s="124"/>
      <c r="BUW889" s="124"/>
      <c r="BUX889" s="124"/>
      <c r="BUY889" s="124"/>
      <c r="BUZ889" s="124"/>
      <c r="BVA889" s="124"/>
      <c r="BVB889" s="124"/>
      <c r="BVC889" s="124"/>
      <c r="BVD889" s="124"/>
      <c r="BVE889" s="124"/>
      <c r="BVF889" s="124"/>
    </row>
    <row r="890" spans="1:11 1916:1930" s="123" customFormat="1" x14ac:dyDescent="0.2">
      <c r="A890" s="142" t="s">
        <v>1104</v>
      </c>
      <c r="B890" s="142" t="s">
        <v>1639</v>
      </c>
      <c r="C890" s="143">
        <v>2.17</v>
      </c>
      <c r="D890" s="144">
        <v>0.38041999999999998</v>
      </c>
      <c r="E890" s="144">
        <v>0.38041999999999998</v>
      </c>
      <c r="F890" s="143">
        <v>1</v>
      </c>
      <c r="G890" s="144">
        <f t="shared" si="26"/>
        <v>0.38041999999999998</v>
      </c>
      <c r="H890" s="143">
        <v>1</v>
      </c>
      <c r="I890" s="144">
        <f t="shared" si="27"/>
        <v>0.38041999999999998</v>
      </c>
      <c r="J890" s="145" t="s">
        <v>61</v>
      </c>
      <c r="K890" s="142" t="s">
        <v>61</v>
      </c>
      <c r="BUR890" s="124"/>
      <c r="BUS890" s="124"/>
      <c r="BUT890" s="124"/>
      <c r="BUU890" s="124"/>
      <c r="BUV890" s="124"/>
      <c r="BUW890" s="124"/>
      <c r="BUX890" s="124"/>
      <c r="BUY890" s="124"/>
      <c r="BUZ890" s="124"/>
      <c r="BVA890" s="124"/>
      <c r="BVB890" s="124"/>
      <c r="BVC890" s="124"/>
      <c r="BVD890" s="124"/>
      <c r="BVE890" s="124"/>
      <c r="BVF890" s="124"/>
    </row>
    <row r="891" spans="1:11 1916:1930" s="123" customFormat="1" x14ac:dyDescent="0.2">
      <c r="A891" s="146" t="s">
        <v>1105</v>
      </c>
      <c r="B891" s="146" t="s">
        <v>1639</v>
      </c>
      <c r="C891" s="147">
        <v>2.35</v>
      </c>
      <c r="D891" s="148">
        <v>0.46826000000000001</v>
      </c>
      <c r="E891" s="148">
        <v>0.46826000000000001</v>
      </c>
      <c r="F891" s="147">
        <v>1</v>
      </c>
      <c r="G891" s="148">
        <f t="shared" si="26"/>
        <v>0.46826000000000001</v>
      </c>
      <c r="H891" s="147">
        <v>1</v>
      </c>
      <c r="I891" s="148">
        <f t="shared" si="27"/>
        <v>0.46826000000000001</v>
      </c>
      <c r="J891" s="149" t="s">
        <v>61</v>
      </c>
      <c r="K891" s="146" t="s">
        <v>61</v>
      </c>
      <c r="BUR891" s="124"/>
      <c r="BUS891" s="124"/>
      <c r="BUT891" s="124"/>
      <c r="BUU891" s="124"/>
      <c r="BUV891" s="124"/>
      <c r="BUW891" s="124"/>
      <c r="BUX891" s="124"/>
      <c r="BUY891" s="124"/>
      <c r="BUZ891" s="124"/>
      <c r="BVA891" s="124"/>
      <c r="BVB891" s="124"/>
      <c r="BVC891" s="124"/>
      <c r="BVD891" s="124"/>
      <c r="BVE891" s="124"/>
      <c r="BVF891" s="124"/>
    </row>
    <row r="892" spans="1:11 1916:1930" s="123" customFormat="1" x14ac:dyDescent="0.2">
      <c r="A892" s="146" t="s">
        <v>1106</v>
      </c>
      <c r="B892" s="146" t="s">
        <v>1639</v>
      </c>
      <c r="C892" s="147">
        <v>2.97</v>
      </c>
      <c r="D892" s="148">
        <v>0.85423000000000004</v>
      </c>
      <c r="E892" s="148">
        <v>0.85423000000000004</v>
      </c>
      <c r="F892" s="147">
        <v>1</v>
      </c>
      <c r="G892" s="148">
        <f t="shared" si="26"/>
        <v>0.85423000000000004</v>
      </c>
      <c r="H892" s="147">
        <v>1</v>
      </c>
      <c r="I892" s="148">
        <f t="shared" si="27"/>
        <v>0.85423000000000004</v>
      </c>
      <c r="J892" s="149" t="s">
        <v>61</v>
      </c>
      <c r="K892" s="146" t="s">
        <v>61</v>
      </c>
      <c r="BUR892" s="124"/>
      <c r="BUS892" s="124"/>
      <c r="BUT892" s="124"/>
      <c r="BUU892" s="124"/>
      <c r="BUV892" s="124"/>
      <c r="BUW892" s="124"/>
      <c r="BUX892" s="124"/>
      <c r="BUY892" s="124"/>
      <c r="BUZ892" s="124"/>
      <c r="BVA892" s="124"/>
      <c r="BVB892" s="124"/>
      <c r="BVC892" s="124"/>
      <c r="BVD892" s="124"/>
      <c r="BVE892" s="124"/>
      <c r="BVF892" s="124"/>
    </row>
    <row r="893" spans="1:11 1916:1930" s="123" customFormat="1" x14ac:dyDescent="0.2">
      <c r="A893" s="150" t="s">
        <v>1107</v>
      </c>
      <c r="B893" s="150" t="s">
        <v>1639</v>
      </c>
      <c r="C893" s="151">
        <v>5.5</v>
      </c>
      <c r="D893" s="152">
        <v>2.9802300000000002</v>
      </c>
      <c r="E893" s="152">
        <v>2.9802300000000002</v>
      </c>
      <c r="F893" s="151">
        <v>1</v>
      </c>
      <c r="G893" s="152">
        <f t="shared" si="26"/>
        <v>2.9802300000000002</v>
      </c>
      <c r="H893" s="151">
        <v>1</v>
      </c>
      <c r="I893" s="152">
        <f t="shared" si="27"/>
        <v>2.9802300000000002</v>
      </c>
      <c r="J893" s="153" t="s">
        <v>61</v>
      </c>
      <c r="K893" s="150" t="s">
        <v>61</v>
      </c>
      <c r="BUR893" s="124"/>
      <c r="BUS893" s="124"/>
      <c r="BUT893" s="124"/>
      <c r="BUU893" s="124"/>
      <c r="BUV893" s="124"/>
      <c r="BUW893" s="124"/>
      <c r="BUX893" s="124"/>
      <c r="BUY893" s="124"/>
      <c r="BUZ893" s="124"/>
      <c r="BVA893" s="124"/>
      <c r="BVB893" s="124"/>
      <c r="BVC893" s="124"/>
      <c r="BVD893" s="124"/>
      <c r="BVE893" s="124"/>
      <c r="BVF893" s="124"/>
    </row>
    <row r="894" spans="1:11 1916:1930" s="123" customFormat="1" x14ac:dyDescent="0.2">
      <c r="A894" s="142" t="s">
        <v>1108</v>
      </c>
      <c r="B894" s="142" t="s">
        <v>1640</v>
      </c>
      <c r="C894" s="143">
        <v>1.49</v>
      </c>
      <c r="D894" s="144">
        <v>0.47796</v>
      </c>
      <c r="E894" s="144">
        <v>0.47796</v>
      </c>
      <c r="F894" s="143">
        <v>1</v>
      </c>
      <c r="G894" s="144">
        <f t="shared" si="26"/>
        <v>0.47796</v>
      </c>
      <c r="H894" s="143">
        <v>1</v>
      </c>
      <c r="I894" s="144">
        <f t="shared" si="27"/>
        <v>0.47796</v>
      </c>
      <c r="J894" s="145" t="s">
        <v>61</v>
      </c>
      <c r="K894" s="142" t="s">
        <v>61</v>
      </c>
      <c r="BUR894" s="124"/>
      <c r="BUS894" s="124"/>
      <c r="BUT894" s="124"/>
      <c r="BUU894" s="124"/>
      <c r="BUV894" s="124"/>
      <c r="BUW894" s="124"/>
      <c r="BUX894" s="124"/>
      <c r="BUY894" s="124"/>
      <c r="BUZ894" s="124"/>
      <c r="BVA894" s="124"/>
      <c r="BVB894" s="124"/>
      <c r="BVC894" s="124"/>
      <c r="BVD894" s="124"/>
      <c r="BVE894" s="124"/>
      <c r="BVF894" s="124"/>
    </row>
    <row r="895" spans="1:11 1916:1930" s="123" customFormat="1" x14ac:dyDescent="0.2">
      <c r="A895" s="146" t="s">
        <v>1109</v>
      </c>
      <c r="B895" s="146" t="s">
        <v>1640</v>
      </c>
      <c r="C895" s="147">
        <v>1.8</v>
      </c>
      <c r="D895" s="148">
        <v>0.59219999999999995</v>
      </c>
      <c r="E895" s="148">
        <v>0.59219999999999995</v>
      </c>
      <c r="F895" s="147">
        <v>1</v>
      </c>
      <c r="G895" s="148">
        <f t="shared" si="26"/>
        <v>0.59219999999999995</v>
      </c>
      <c r="H895" s="147">
        <v>1</v>
      </c>
      <c r="I895" s="148">
        <f t="shared" si="27"/>
        <v>0.59219999999999995</v>
      </c>
      <c r="J895" s="149" t="s">
        <v>61</v>
      </c>
      <c r="K895" s="146" t="s">
        <v>61</v>
      </c>
      <c r="BUR895" s="124"/>
      <c r="BUS895" s="124"/>
      <c r="BUT895" s="124"/>
      <c r="BUU895" s="124"/>
      <c r="BUV895" s="124"/>
      <c r="BUW895" s="124"/>
      <c r="BUX895" s="124"/>
      <c r="BUY895" s="124"/>
      <c r="BUZ895" s="124"/>
      <c r="BVA895" s="124"/>
      <c r="BVB895" s="124"/>
      <c r="BVC895" s="124"/>
      <c r="BVD895" s="124"/>
      <c r="BVE895" s="124"/>
      <c r="BVF895" s="124"/>
    </row>
    <row r="896" spans="1:11 1916:1930" s="123" customFormat="1" x14ac:dyDescent="0.2">
      <c r="A896" s="146" t="s">
        <v>1110</v>
      </c>
      <c r="B896" s="146" t="s">
        <v>1640</v>
      </c>
      <c r="C896" s="147">
        <v>3.44</v>
      </c>
      <c r="D896" s="148">
        <v>0.89398</v>
      </c>
      <c r="E896" s="148">
        <v>0.89398</v>
      </c>
      <c r="F896" s="147">
        <v>1</v>
      </c>
      <c r="G896" s="148">
        <f t="shared" si="26"/>
        <v>0.89398</v>
      </c>
      <c r="H896" s="147">
        <v>1</v>
      </c>
      <c r="I896" s="148">
        <f t="shared" si="27"/>
        <v>0.89398</v>
      </c>
      <c r="J896" s="149" t="s">
        <v>61</v>
      </c>
      <c r="K896" s="146" t="s">
        <v>61</v>
      </c>
      <c r="BUR896" s="124"/>
      <c r="BUS896" s="124"/>
      <c r="BUT896" s="124"/>
      <c r="BUU896" s="124"/>
      <c r="BUV896" s="124"/>
      <c r="BUW896" s="124"/>
      <c r="BUX896" s="124"/>
      <c r="BUY896" s="124"/>
      <c r="BUZ896" s="124"/>
      <c r="BVA896" s="124"/>
      <c r="BVB896" s="124"/>
      <c r="BVC896" s="124"/>
      <c r="BVD896" s="124"/>
      <c r="BVE896" s="124"/>
      <c r="BVF896" s="124"/>
    </row>
    <row r="897" spans="1:11 1916:1930" s="123" customFormat="1" x14ac:dyDescent="0.2">
      <c r="A897" s="150" t="s">
        <v>1111</v>
      </c>
      <c r="B897" s="150" t="s">
        <v>1640</v>
      </c>
      <c r="C897" s="151">
        <v>7.75</v>
      </c>
      <c r="D897" s="152">
        <v>2.4378799999999998</v>
      </c>
      <c r="E897" s="152">
        <v>2.4378799999999998</v>
      </c>
      <c r="F897" s="151">
        <v>1</v>
      </c>
      <c r="G897" s="152">
        <f t="shared" si="26"/>
        <v>2.4378799999999998</v>
      </c>
      <c r="H897" s="151">
        <v>1</v>
      </c>
      <c r="I897" s="152">
        <f t="shared" si="27"/>
        <v>2.4378799999999998</v>
      </c>
      <c r="J897" s="153" t="s">
        <v>61</v>
      </c>
      <c r="K897" s="150" t="s">
        <v>61</v>
      </c>
      <c r="BUR897" s="124"/>
      <c r="BUS897" s="124"/>
      <c r="BUT897" s="124"/>
      <c r="BUU897" s="124"/>
      <c r="BUV897" s="124"/>
      <c r="BUW897" s="124"/>
      <c r="BUX897" s="124"/>
      <c r="BUY897" s="124"/>
      <c r="BUZ897" s="124"/>
      <c r="BVA897" s="124"/>
      <c r="BVB897" s="124"/>
      <c r="BVC897" s="124"/>
      <c r="BVD897" s="124"/>
      <c r="BVE897" s="124"/>
      <c r="BVF897" s="124"/>
    </row>
    <row r="898" spans="1:11 1916:1930" s="123" customFormat="1" x14ac:dyDescent="0.2">
      <c r="A898" s="142" t="s">
        <v>1112</v>
      </c>
      <c r="B898" s="142" t="s">
        <v>1641</v>
      </c>
      <c r="C898" s="143">
        <v>1.35</v>
      </c>
      <c r="D898" s="144">
        <v>0.72374000000000005</v>
      </c>
      <c r="E898" s="144">
        <v>0.72374000000000005</v>
      </c>
      <c r="F898" s="143">
        <v>1</v>
      </c>
      <c r="G898" s="144">
        <f t="shared" si="26"/>
        <v>0.72374000000000005</v>
      </c>
      <c r="H898" s="143">
        <v>1</v>
      </c>
      <c r="I898" s="144">
        <f t="shared" si="27"/>
        <v>0.72374000000000005</v>
      </c>
      <c r="J898" s="145" t="s">
        <v>61</v>
      </c>
      <c r="K898" s="142" t="s">
        <v>61</v>
      </c>
      <c r="BUR898" s="124"/>
      <c r="BUS898" s="124"/>
      <c r="BUT898" s="124"/>
      <c r="BUU898" s="124"/>
      <c r="BUV898" s="124"/>
      <c r="BUW898" s="124"/>
      <c r="BUX898" s="124"/>
      <c r="BUY898" s="124"/>
      <c r="BUZ898" s="124"/>
      <c r="BVA898" s="124"/>
      <c r="BVB898" s="124"/>
      <c r="BVC898" s="124"/>
      <c r="BVD898" s="124"/>
      <c r="BVE898" s="124"/>
      <c r="BVF898" s="124"/>
    </row>
    <row r="899" spans="1:11 1916:1930" s="123" customFormat="1" x14ac:dyDescent="0.2">
      <c r="A899" s="146" t="s">
        <v>1113</v>
      </c>
      <c r="B899" s="146" t="s">
        <v>1641</v>
      </c>
      <c r="C899" s="147">
        <v>1.58</v>
      </c>
      <c r="D899" s="148">
        <v>0.81479999999999997</v>
      </c>
      <c r="E899" s="148">
        <v>0.81479999999999997</v>
      </c>
      <c r="F899" s="147">
        <v>1</v>
      </c>
      <c r="G899" s="148">
        <f t="shared" si="26"/>
        <v>0.81479999999999997</v>
      </c>
      <c r="H899" s="147">
        <v>1</v>
      </c>
      <c r="I899" s="148">
        <f t="shared" si="27"/>
        <v>0.81479999999999997</v>
      </c>
      <c r="J899" s="149" t="s">
        <v>61</v>
      </c>
      <c r="K899" s="146" t="s">
        <v>61</v>
      </c>
      <c r="BUR899" s="124"/>
      <c r="BUS899" s="124"/>
      <c r="BUT899" s="124"/>
      <c r="BUU899" s="124"/>
      <c r="BUV899" s="124"/>
      <c r="BUW899" s="124"/>
      <c r="BUX899" s="124"/>
      <c r="BUY899" s="124"/>
      <c r="BUZ899" s="124"/>
      <c r="BVA899" s="124"/>
      <c r="BVB899" s="124"/>
      <c r="BVC899" s="124"/>
      <c r="BVD899" s="124"/>
      <c r="BVE899" s="124"/>
      <c r="BVF899" s="124"/>
    </row>
    <row r="900" spans="1:11 1916:1930" s="123" customFormat="1" x14ac:dyDescent="0.2">
      <c r="A900" s="146" t="s">
        <v>1114</v>
      </c>
      <c r="B900" s="146" t="s">
        <v>1641</v>
      </c>
      <c r="C900" s="147">
        <v>2.09</v>
      </c>
      <c r="D900" s="148">
        <v>1.05097</v>
      </c>
      <c r="E900" s="148">
        <v>1.05097</v>
      </c>
      <c r="F900" s="147">
        <v>1</v>
      </c>
      <c r="G900" s="148">
        <f t="shared" si="26"/>
        <v>1.05097</v>
      </c>
      <c r="H900" s="147">
        <v>1</v>
      </c>
      <c r="I900" s="148">
        <f t="shared" si="27"/>
        <v>1.05097</v>
      </c>
      <c r="J900" s="149" t="s">
        <v>61</v>
      </c>
      <c r="K900" s="146" t="s">
        <v>61</v>
      </c>
      <c r="BUR900" s="124"/>
      <c r="BUS900" s="124"/>
      <c r="BUT900" s="124"/>
      <c r="BUU900" s="124"/>
      <c r="BUV900" s="124"/>
      <c r="BUW900" s="124"/>
      <c r="BUX900" s="124"/>
      <c r="BUY900" s="124"/>
      <c r="BUZ900" s="124"/>
      <c r="BVA900" s="124"/>
      <c r="BVB900" s="124"/>
      <c r="BVC900" s="124"/>
      <c r="BVD900" s="124"/>
      <c r="BVE900" s="124"/>
      <c r="BVF900" s="124"/>
    </row>
    <row r="901" spans="1:11 1916:1930" s="123" customFormat="1" x14ac:dyDescent="0.2">
      <c r="A901" s="150" t="s">
        <v>1115</v>
      </c>
      <c r="B901" s="150" t="s">
        <v>1641</v>
      </c>
      <c r="C901" s="151">
        <v>1</v>
      </c>
      <c r="D901" s="152">
        <v>1.74831</v>
      </c>
      <c r="E901" s="152">
        <v>1.74831</v>
      </c>
      <c r="F901" s="151">
        <v>1</v>
      </c>
      <c r="G901" s="152">
        <f t="shared" si="26"/>
        <v>1.74831</v>
      </c>
      <c r="H901" s="151">
        <v>1</v>
      </c>
      <c r="I901" s="152">
        <f t="shared" si="27"/>
        <v>1.74831</v>
      </c>
      <c r="J901" s="153" t="s">
        <v>61</v>
      </c>
      <c r="K901" s="150" t="s">
        <v>61</v>
      </c>
      <c r="BUR901" s="124"/>
      <c r="BUS901" s="124"/>
      <c r="BUT901" s="124"/>
      <c r="BUU901" s="124"/>
      <c r="BUV901" s="124"/>
      <c r="BUW901" s="124"/>
      <c r="BUX901" s="124"/>
      <c r="BUY901" s="124"/>
      <c r="BUZ901" s="124"/>
      <c r="BVA901" s="124"/>
      <c r="BVB901" s="124"/>
      <c r="BVC901" s="124"/>
      <c r="BVD901" s="124"/>
      <c r="BVE901" s="124"/>
      <c r="BVF901" s="124"/>
    </row>
    <row r="902" spans="1:11 1916:1930" s="123" customFormat="1" x14ac:dyDescent="0.2">
      <c r="A902" s="142" t="s">
        <v>1116</v>
      </c>
      <c r="B902" s="142" t="s">
        <v>1642</v>
      </c>
      <c r="C902" s="143">
        <v>2.23</v>
      </c>
      <c r="D902" s="144">
        <v>0.50222</v>
      </c>
      <c r="E902" s="144">
        <v>0.50222</v>
      </c>
      <c r="F902" s="143">
        <v>1</v>
      </c>
      <c r="G902" s="144">
        <f t="shared" si="26"/>
        <v>0.50222</v>
      </c>
      <c r="H902" s="143">
        <v>1</v>
      </c>
      <c r="I902" s="144">
        <f t="shared" si="27"/>
        <v>0.50222</v>
      </c>
      <c r="J902" s="145" t="s">
        <v>61</v>
      </c>
      <c r="K902" s="142" t="s">
        <v>61</v>
      </c>
      <c r="BUR902" s="124"/>
      <c r="BUS902" s="124"/>
      <c r="BUT902" s="124"/>
      <c r="BUU902" s="124"/>
      <c r="BUV902" s="124"/>
      <c r="BUW902" s="124"/>
      <c r="BUX902" s="124"/>
      <c r="BUY902" s="124"/>
      <c r="BUZ902" s="124"/>
      <c r="BVA902" s="124"/>
      <c r="BVB902" s="124"/>
      <c r="BVC902" s="124"/>
      <c r="BVD902" s="124"/>
      <c r="BVE902" s="124"/>
      <c r="BVF902" s="124"/>
    </row>
    <row r="903" spans="1:11 1916:1930" s="123" customFormat="1" x14ac:dyDescent="0.2">
      <c r="A903" s="146" t="s">
        <v>1117</v>
      </c>
      <c r="B903" s="146" t="s">
        <v>1642</v>
      </c>
      <c r="C903" s="147">
        <v>2.23</v>
      </c>
      <c r="D903" s="148">
        <v>0.72799999999999998</v>
      </c>
      <c r="E903" s="148">
        <v>0.72799999999999998</v>
      </c>
      <c r="F903" s="147">
        <v>1</v>
      </c>
      <c r="G903" s="148">
        <f t="shared" si="26"/>
        <v>0.72799999999999998</v>
      </c>
      <c r="H903" s="147">
        <v>1</v>
      </c>
      <c r="I903" s="148">
        <f t="shared" si="27"/>
        <v>0.72799999999999998</v>
      </c>
      <c r="J903" s="149" t="s">
        <v>61</v>
      </c>
      <c r="K903" s="146" t="s">
        <v>61</v>
      </c>
      <c r="BUR903" s="124"/>
      <c r="BUS903" s="124"/>
      <c r="BUT903" s="124"/>
      <c r="BUU903" s="124"/>
      <c r="BUV903" s="124"/>
      <c r="BUW903" s="124"/>
      <c r="BUX903" s="124"/>
      <c r="BUY903" s="124"/>
      <c r="BUZ903" s="124"/>
      <c r="BVA903" s="124"/>
      <c r="BVB903" s="124"/>
      <c r="BVC903" s="124"/>
      <c r="BVD903" s="124"/>
      <c r="BVE903" s="124"/>
      <c r="BVF903" s="124"/>
    </row>
    <row r="904" spans="1:11 1916:1930" s="123" customFormat="1" x14ac:dyDescent="0.2">
      <c r="A904" s="146" t="s">
        <v>1118</v>
      </c>
      <c r="B904" s="146" t="s">
        <v>1642</v>
      </c>
      <c r="C904" s="147">
        <v>4.93</v>
      </c>
      <c r="D904" s="148">
        <v>1.3228800000000001</v>
      </c>
      <c r="E904" s="148">
        <v>1.3228800000000001</v>
      </c>
      <c r="F904" s="147">
        <v>1</v>
      </c>
      <c r="G904" s="148">
        <f t="shared" si="26"/>
        <v>1.3228800000000001</v>
      </c>
      <c r="H904" s="147">
        <v>1</v>
      </c>
      <c r="I904" s="148">
        <f t="shared" si="27"/>
        <v>1.3228800000000001</v>
      </c>
      <c r="J904" s="149" t="s">
        <v>61</v>
      </c>
      <c r="K904" s="146" t="s">
        <v>61</v>
      </c>
      <c r="BUR904" s="124"/>
      <c r="BUS904" s="124"/>
      <c r="BUT904" s="124"/>
      <c r="BUU904" s="124"/>
      <c r="BUV904" s="124"/>
      <c r="BUW904" s="124"/>
      <c r="BUX904" s="124"/>
      <c r="BUY904" s="124"/>
      <c r="BUZ904" s="124"/>
      <c r="BVA904" s="124"/>
      <c r="BVB904" s="124"/>
      <c r="BVC904" s="124"/>
      <c r="BVD904" s="124"/>
      <c r="BVE904" s="124"/>
      <c r="BVF904" s="124"/>
    </row>
    <row r="905" spans="1:11 1916:1930" s="123" customFormat="1" x14ac:dyDescent="0.2">
      <c r="A905" s="150" t="s">
        <v>1119</v>
      </c>
      <c r="B905" s="150" t="s">
        <v>1642</v>
      </c>
      <c r="C905" s="151">
        <v>12.17</v>
      </c>
      <c r="D905" s="152">
        <v>3.7622900000000001</v>
      </c>
      <c r="E905" s="152">
        <v>3.7622900000000001</v>
      </c>
      <c r="F905" s="151">
        <v>1</v>
      </c>
      <c r="G905" s="152">
        <f t="shared" si="26"/>
        <v>3.7622900000000001</v>
      </c>
      <c r="H905" s="151">
        <v>1</v>
      </c>
      <c r="I905" s="152">
        <f t="shared" si="27"/>
        <v>3.7622900000000001</v>
      </c>
      <c r="J905" s="153" t="s">
        <v>61</v>
      </c>
      <c r="K905" s="150" t="s">
        <v>61</v>
      </c>
      <c r="BUR905" s="124"/>
      <c r="BUS905" s="124"/>
      <c r="BUT905" s="124"/>
      <c r="BUU905" s="124"/>
      <c r="BUV905" s="124"/>
      <c r="BUW905" s="124"/>
      <c r="BUX905" s="124"/>
      <c r="BUY905" s="124"/>
      <c r="BUZ905" s="124"/>
      <c r="BVA905" s="124"/>
      <c r="BVB905" s="124"/>
      <c r="BVC905" s="124"/>
      <c r="BVD905" s="124"/>
      <c r="BVE905" s="124"/>
      <c r="BVF905" s="124"/>
    </row>
    <row r="906" spans="1:11 1916:1930" s="123" customFormat="1" x14ac:dyDescent="0.2">
      <c r="A906" s="142" t="s">
        <v>1120</v>
      </c>
      <c r="B906" s="142" t="s">
        <v>1643</v>
      </c>
      <c r="C906" s="143">
        <v>2.0099999999999998</v>
      </c>
      <c r="D906" s="144">
        <v>0.33209</v>
      </c>
      <c r="E906" s="144">
        <v>0.33209</v>
      </c>
      <c r="F906" s="143">
        <v>1</v>
      </c>
      <c r="G906" s="144">
        <f t="shared" si="26"/>
        <v>0.33209</v>
      </c>
      <c r="H906" s="143">
        <v>1</v>
      </c>
      <c r="I906" s="144">
        <f t="shared" si="27"/>
        <v>0.33209</v>
      </c>
      <c r="J906" s="145" t="s">
        <v>61</v>
      </c>
      <c r="K906" s="142" t="s">
        <v>61</v>
      </c>
      <c r="BUR906" s="124"/>
      <c r="BUS906" s="124"/>
      <c r="BUT906" s="124"/>
      <c r="BUU906" s="124"/>
      <c r="BUV906" s="124"/>
      <c r="BUW906" s="124"/>
      <c r="BUX906" s="124"/>
      <c r="BUY906" s="124"/>
      <c r="BUZ906" s="124"/>
      <c r="BVA906" s="124"/>
      <c r="BVB906" s="124"/>
      <c r="BVC906" s="124"/>
      <c r="BVD906" s="124"/>
      <c r="BVE906" s="124"/>
      <c r="BVF906" s="124"/>
    </row>
    <row r="907" spans="1:11 1916:1930" s="123" customFormat="1" x14ac:dyDescent="0.2">
      <c r="A907" s="146" t="s">
        <v>1121</v>
      </c>
      <c r="B907" s="146" t="s">
        <v>1643</v>
      </c>
      <c r="C907" s="147">
        <v>2.13</v>
      </c>
      <c r="D907" s="148">
        <v>0.38346999999999998</v>
      </c>
      <c r="E907" s="148">
        <v>0.38346999999999998</v>
      </c>
      <c r="F907" s="147">
        <v>1</v>
      </c>
      <c r="G907" s="148">
        <f t="shared" si="26"/>
        <v>0.38346999999999998</v>
      </c>
      <c r="H907" s="147">
        <v>1</v>
      </c>
      <c r="I907" s="148">
        <f t="shared" si="27"/>
        <v>0.38346999999999998</v>
      </c>
      <c r="J907" s="149" t="s">
        <v>61</v>
      </c>
      <c r="K907" s="146" t="s">
        <v>61</v>
      </c>
      <c r="BUR907" s="124"/>
      <c r="BUS907" s="124"/>
      <c r="BUT907" s="124"/>
      <c r="BUU907" s="124"/>
      <c r="BUV907" s="124"/>
      <c r="BUW907" s="124"/>
      <c r="BUX907" s="124"/>
      <c r="BUY907" s="124"/>
      <c r="BUZ907" s="124"/>
      <c r="BVA907" s="124"/>
      <c r="BVB907" s="124"/>
      <c r="BVC907" s="124"/>
      <c r="BVD907" s="124"/>
      <c r="BVE907" s="124"/>
      <c r="BVF907" s="124"/>
    </row>
    <row r="908" spans="1:11 1916:1930" s="123" customFormat="1" x14ac:dyDescent="0.2">
      <c r="A908" s="146" t="s">
        <v>1122</v>
      </c>
      <c r="B908" s="146" t="s">
        <v>1643</v>
      </c>
      <c r="C908" s="147">
        <v>2.71</v>
      </c>
      <c r="D908" s="148">
        <v>0.52283999999999997</v>
      </c>
      <c r="E908" s="148">
        <v>0.52283999999999997</v>
      </c>
      <c r="F908" s="147">
        <v>1</v>
      </c>
      <c r="G908" s="148">
        <f t="shared" si="26"/>
        <v>0.52283999999999997</v>
      </c>
      <c r="H908" s="147">
        <v>1</v>
      </c>
      <c r="I908" s="148">
        <f t="shared" si="27"/>
        <v>0.52283999999999997</v>
      </c>
      <c r="J908" s="149" t="s">
        <v>61</v>
      </c>
      <c r="K908" s="146" t="s">
        <v>61</v>
      </c>
      <c r="BUR908" s="124"/>
      <c r="BUS908" s="124"/>
      <c r="BUT908" s="124"/>
      <c r="BUU908" s="124"/>
      <c r="BUV908" s="124"/>
      <c r="BUW908" s="124"/>
      <c r="BUX908" s="124"/>
      <c r="BUY908" s="124"/>
      <c r="BUZ908" s="124"/>
      <c r="BVA908" s="124"/>
      <c r="BVB908" s="124"/>
      <c r="BVC908" s="124"/>
      <c r="BVD908" s="124"/>
      <c r="BVE908" s="124"/>
      <c r="BVF908" s="124"/>
    </row>
    <row r="909" spans="1:11 1916:1930" s="123" customFormat="1" x14ac:dyDescent="0.2">
      <c r="A909" s="150" t="s">
        <v>1123</v>
      </c>
      <c r="B909" s="150" t="s">
        <v>1643</v>
      </c>
      <c r="C909" s="151">
        <v>6.22</v>
      </c>
      <c r="D909" s="152">
        <v>1.2664299999999999</v>
      </c>
      <c r="E909" s="152">
        <v>1.2664299999999999</v>
      </c>
      <c r="F909" s="151">
        <v>1</v>
      </c>
      <c r="G909" s="152">
        <f t="shared" si="26"/>
        <v>1.2664299999999999</v>
      </c>
      <c r="H909" s="151">
        <v>1</v>
      </c>
      <c r="I909" s="152">
        <f t="shared" si="27"/>
        <v>1.2664299999999999</v>
      </c>
      <c r="J909" s="153" t="s">
        <v>61</v>
      </c>
      <c r="K909" s="150" t="s">
        <v>61</v>
      </c>
      <c r="BUR909" s="124"/>
      <c r="BUS909" s="124"/>
      <c r="BUT909" s="124"/>
      <c r="BUU909" s="124"/>
      <c r="BUV909" s="124"/>
      <c r="BUW909" s="124"/>
      <c r="BUX909" s="124"/>
      <c r="BUY909" s="124"/>
      <c r="BUZ909" s="124"/>
      <c r="BVA909" s="124"/>
      <c r="BVB909" s="124"/>
      <c r="BVC909" s="124"/>
      <c r="BVD909" s="124"/>
      <c r="BVE909" s="124"/>
      <c r="BVF909" s="124"/>
    </row>
    <row r="910" spans="1:11 1916:1930" s="123" customFormat="1" x14ac:dyDescent="0.2">
      <c r="A910" s="142" t="s">
        <v>1124</v>
      </c>
      <c r="B910" s="142" t="s">
        <v>1644</v>
      </c>
      <c r="C910" s="143">
        <v>2.02</v>
      </c>
      <c r="D910" s="144">
        <v>0.22678000000000001</v>
      </c>
      <c r="E910" s="144">
        <v>0.22678000000000001</v>
      </c>
      <c r="F910" s="143">
        <v>1</v>
      </c>
      <c r="G910" s="144">
        <f t="shared" ref="G910:G973" si="28">ROUND((F910*E910),5)</f>
        <v>0.22678000000000001</v>
      </c>
      <c r="H910" s="143">
        <v>1</v>
      </c>
      <c r="I910" s="144">
        <f t="shared" ref="I910:I973" si="29">ROUND((E910*H910),5)</f>
        <v>0.22678000000000001</v>
      </c>
      <c r="J910" s="145" t="s">
        <v>61</v>
      </c>
      <c r="K910" s="142" t="s">
        <v>61</v>
      </c>
      <c r="BUR910" s="124"/>
      <c r="BUS910" s="124"/>
      <c r="BUT910" s="124"/>
      <c r="BUU910" s="124"/>
      <c r="BUV910" s="124"/>
      <c r="BUW910" s="124"/>
      <c r="BUX910" s="124"/>
      <c r="BUY910" s="124"/>
      <c r="BUZ910" s="124"/>
      <c r="BVA910" s="124"/>
      <c r="BVB910" s="124"/>
      <c r="BVC910" s="124"/>
      <c r="BVD910" s="124"/>
      <c r="BVE910" s="124"/>
      <c r="BVF910" s="124"/>
    </row>
    <row r="911" spans="1:11 1916:1930" s="123" customFormat="1" x14ac:dyDescent="0.2">
      <c r="A911" s="146" t="s">
        <v>1125</v>
      </c>
      <c r="B911" s="146" t="s">
        <v>1644</v>
      </c>
      <c r="C911" s="147">
        <v>2.44</v>
      </c>
      <c r="D911" s="148">
        <v>0.37415999999999999</v>
      </c>
      <c r="E911" s="148">
        <v>0.37415999999999999</v>
      </c>
      <c r="F911" s="147">
        <v>1</v>
      </c>
      <c r="G911" s="148">
        <f t="shared" si="28"/>
        <v>0.37415999999999999</v>
      </c>
      <c r="H911" s="147">
        <v>1</v>
      </c>
      <c r="I911" s="148">
        <f t="shared" si="29"/>
        <v>0.37415999999999999</v>
      </c>
      <c r="J911" s="149" t="s">
        <v>61</v>
      </c>
      <c r="K911" s="146" t="s">
        <v>61</v>
      </c>
      <c r="BUR911" s="124"/>
      <c r="BUS911" s="124"/>
      <c r="BUT911" s="124"/>
      <c r="BUU911" s="124"/>
      <c r="BUV911" s="124"/>
      <c r="BUW911" s="124"/>
      <c r="BUX911" s="124"/>
      <c r="BUY911" s="124"/>
      <c r="BUZ911" s="124"/>
      <c r="BVA911" s="124"/>
      <c r="BVB911" s="124"/>
      <c r="BVC911" s="124"/>
      <c r="BVD911" s="124"/>
      <c r="BVE911" s="124"/>
      <c r="BVF911" s="124"/>
    </row>
    <row r="912" spans="1:11 1916:1930" s="123" customFormat="1" x14ac:dyDescent="0.2">
      <c r="A912" s="146" t="s">
        <v>1126</v>
      </c>
      <c r="B912" s="146" t="s">
        <v>1644</v>
      </c>
      <c r="C912" s="147">
        <v>3.19</v>
      </c>
      <c r="D912" s="148">
        <v>0.57172000000000001</v>
      </c>
      <c r="E912" s="148">
        <v>0.57172000000000001</v>
      </c>
      <c r="F912" s="147">
        <v>1</v>
      </c>
      <c r="G912" s="148">
        <f t="shared" si="28"/>
        <v>0.57172000000000001</v>
      </c>
      <c r="H912" s="147">
        <v>1</v>
      </c>
      <c r="I912" s="148">
        <f t="shared" si="29"/>
        <v>0.57172000000000001</v>
      </c>
      <c r="J912" s="149" t="s">
        <v>61</v>
      </c>
      <c r="K912" s="146" t="s">
        <v>61</v>
      </c>
      <c r="BUR912" s="124"/>
      <c r="BUS912" s="124"/>
      <c r="BUT912" s="124"/>
      <c r="BUU912" s="124"/>
      <c r="BUV912" s="124"/>
      <c r="BUW912" s="124"/>
      <c r="BUX912" s="124"/>
      <c r="BUY912" s="124"/>
      <c r="BUZ912" s="124"/>
      <c r="BVA912" s="124"/>
      <c r="BVB912" s="124"/>
      <c r="BVC912" s="124"/>
      <c r="BVD912" s="124"/>
      <c r="BVE912" s="124"/>
      <c r="BVF912" s="124"/>
    </row>
    <row r="913" spans="1:11 1916:1930" s="123" customFormat="1" x14ac:dyDescent="0.2">
      <c r="A913" s="150" t="s">
        <v>1127</v>
      </c>
      <c r="B913" s="150" t="s">
        <v>1644</v>
      </c>
      <c r="C913" s="151">
        <v>6.56</v>
      </c>
      <c r="D913" s="152">
        <v>1.5397400000000001</v>
      </c>
      <c r="E913" s="152">
        <v>1.5397400000000001</v>
      </c>
      <c r="F913" s="151">
        <v>1</v>
      </c>
      <c r="G913" s="152">
        <f t="shared" si="28"/>
        <v>1.5397400000000001</v>
      </c>
      <c r="H913" s="151">
        <v>1</v>
      </c>
      <c r="I913" s="152">
        <f t="shared" si="29"/>
        <v>1.5397400000000001</v>
      </c>
      <c r="J913" s="153" t="s">
        <v>61</v>
      </c>
      <c r="K913" s="150" t="s">
        <v>61</v>
      </c>
      <c r="BUR913" s="124"/>
      <c r="BUS913" s="124"/>
      <c r="BUT913" s="124"/>
      <c r="BUU913" s="124"/>
      <c r="BUV913" s="124"/>
      <c r="BUW913" s="124"/>
      <c r="BUX913" s="124"/>
      <c r="BUY913" s="124"/>
      <c r="BUZ913" s="124"/>
      <c r="BVA913" s="124"/>
      <c r="BVB913" s="124"/>
      <c r="BVC913" s="124"/>
      <c r="BVD913" s="124"/>
      <c r="BVE913" s="124"/>
      <c r="BVF913" s="124"/>
    </row>
    <row r="914" spans="1:11 1916:1930" s="123" customFormat="1" x14ac:dyDescent="0.2">
      <c r="A914" s="142" t="s">
        <v>1128</v>
      </c>
      <c r="B914" s="142" t="s">
        <v>1361</v>
      </c>
      <c r="C914" s="143">
        <v>2.1</v>
      </c>
      <c r="D914" s="144">
        <v>0.24662999999999999</v>
      </c>
      <c r="E914" s="144">
        <v>0.24662999999999999</v>
      </c>
      <c r="F914" s="143">
        <v>1</v>
      </c>
      <c r="G914" s="144">
        <f t="shared" si="28"/>
        <v>0.24662999999999999</v>
      </c>
      <c r="H914" s="143">
        <v>1</v>
      </c>
      <c r="I914" s="144">
        <f t="shared" si="29"/>
        <v>0.24662999999999999</v>
      </c>
      <c r="J914" s="145" t="s">
        <v>61</v>
      </c>
      <c r="K914" s="142" t="s">
        <v>61</v>
      </c>
      <c r="BUR914" s="124"/>
      <c r="BUS914" s="124"/>
      <c r="BUT914" s="124"/>
      <c r="BUU914" s="124"/>
      <c r="BUV914" s="124"/>
      <c r="BUW914" s="124"/>
      <c r="BUX914" s="124"/>
      <c r="BUY914" s="124"/>
      <c r="BUZ914" s="124"/>
      <c r="BVA914" s="124"/>
      <c r="BVB914" s="124"/>
      <c r="BVC914" s="124"/>
      <c r="BVD914" s="124"/>
      <c r="BVE914" s="124"/>
      <c r="BVF914" s="124"/>
    </row>
    <row r="915" spans="1:11 1916:1930" s="123" customFormat="1" x14ac:dyDescent="0.2">
      <c r="A915" s="146" t="s">
        <v>1129</v>
      </c>
      <c r="B915" s="146" t="s">
        <v>1361</v>
      </c>
      <c r="C915" s="147">
        <v>2.78</v>
      </c>
      <c r="D915" s="148">
        <v>0.31830999999999998</v>
      </c>
      <c r="E915" s="148">
        <v>0.31830999999999998</v>
      </c>
      <c r="F915" s="147">
        <v>1</v>
      </c>
      <c r="G915" s="148">
        <f t="shared" si="28"/>
        <v>0.31830999999999998</v>
      </c>
      <c r="H915" s="147">
        <v>1</v>
      </c>
      <c r="I915" s="148">
        <f t="shared" si="29"/>
        <v>0.31830999999999998</v>
      </c>
      <c r="J915" s="149" t="s">
        <v>61</v>
      </c>
      <c r="K915" s="146" t="s">
        <v>61</v>
      </c>
      <c r="BUR915" s="124"/>
      <c r="BUS915" s="124"/>
      <c r="BUT915" s="124"/>
      <c r="BUU915" s="124"/>
      <c r="BUV915" s="124"/>
      <c r="BUW915" s="124"/>
      <c r="BUX915" s="124"/>
      <c r="BUY915" s="124"/>
      <c r="BUZ915" s="124"/>
      <c r="BVA915" s="124"/>
      <c r="BVB915" s="124"/>
      <c r="BVC915" s="124"/>
      <c r="BVD915" s="124"/>
      <c r="BVE915" s="124"/>
      <c r="BVF915" s="124"/>
    </row>
    <row r="916" spans="1:11 1916:1930" s="123" customFormat="1" x14ac:dyDescent="0.2">
      <c r="A916" s="146" t="s">
        <v>1130</v>
      </c>
      <c r="B916" s="146" t="s">
        <v>1361</v>
      </c>
      <c r="C916" s="147">
        <v>3.82</v>
      </c>
      <c r="D916" s="148">
        <v>0.46698000000000001</v>
      </c>
      <c r="E916" s="148">
        <v>0.46698000000000001</v>
      </c>
      <c r="F916" s="147">
        <v>1</v>
      </c>
      <c r="G916" s="148">
        <f t="shared" si="28"/>
        <v>0.46698000000000001</v>
      </c>
      <c r="H916" s="147">
        <v>1</v>
      </c>
      <c r="I916" s="148">
        <f t="shared" si="29"/>
        <v>0.46698000000000001</v>
      </c>
      <c r="J916" s="149" t="s">
        <v>61</v>
      </c>
      <c r="K916" s="146" t="s">
        <v>61</v>
      </c>
      <c r="BUR916" s="124"/>
      <c r="BUS916" s="124"/>
      <c r="BUT916" s="124"/>
      <c r="BUU916" s="124"/>
      <c r="BUV916" s="124"/>
      <c r="BUW916" s="124"/>
      <c r="BUX916" s="124"/>
      <c r="BUY916" s="124"/>
      <c r="BUZ916" s="124"/>
      <c r="BVA916" s="124"/>
      <c r="BVB916" s="124"/>
      <c r="BVC916" s="124"/>
      <c r="BVD916" s="124"/>
      <c r="BVE916" s="124"/>
      <c r="BVF916" s="124"/>
    </row>
    <row r="917" spans="1:11 1916:1930" s="123" customFormat="1" x14ac:dyDescent="0.2">
      <c r="A917" s="150" t="s">
        <v>1131</v>
      </c>
      <c r="B917" s="150" t="s">
        <v>1361</v>
      </c>
      <c r="C917" s="151">
        <v>7</v>
      </c>
      <c r="D917" s="152">
        <v>0.87319000000000002</v>
      </c>
      <c r="E917" s="152">
        <v>0.87319000000000002</v>
      </c>
      <c r="F917" s="151">
        <v>1</v>
      </c>
      <c r="G917" s="152">
        <f t="shared" si="28"/>
        <v>0.87319000000000002</v>
      </c>
      <c r="H917" s="151">
        <v>1</v>
      </c>
      <c r="I917" s="152">
        <f t="shared" si="29"/>
        <v>0.87319000000000002</v>
      </c>
      <c r="J917" s="153" t="s">
        <v>61</v>
      </c>
      <c r="K917" s="150" t="s">
        <v>61</v>
      </c>
      <c r="BUR917" s="124"/>
      <c r="BUS917" s="124"/>
      <c r="BUT917" s="124"/>
      <c r="BUU917" s="124"/>
      <c r="BUV917" s="124"/>
      <c r="BUW917" s="124"/>
      <c r="BUX917" s="124"/>
      <c r="BUY917" s="124"/>
      <c r="BUZ917" s="124"/>
      <c r="BVA917" s="124"/>
      <c r="BVB917" s="124"/>
      <c r="BVC917" s="124"/>
      <c r="BVD917" s="124"/>
      <c r="BVE917" s="124"/>
      <c r="BVF917" s="124"/>
    </row>
    <row r="918" spans="1:11 1916:1930" s="123" customFormat="1" x14ac:dyDescent="0.2">
      <c r="A918" s="142" t="s">
        <v>1132</v>
      </c>
      <c r="B918" s="142" t="s">
        <v>1645</v>
      </c>
      <c r="C918" s="143">
        <v>1.1000000000000001</v>
      </c>
      <c r="D918" s="144">
        <v>0.34767999999999999</v>
      </c>
      <c r="E918" s="144">
        <v>0.34767999999999999</v>
      </c>
      <c r="F918" s="143">
        <v>1</v>
      </c>
      <c r="G918" s="144">
        <f t="shared" si="28"/>
        <v>0.34767999999999999</v>
      </c>
      <c r="H918" s="143">
        <v>1</v>
      </c>
      <c r="I918" s="144">
        <f t="shared" si="29"/>
        <v>0.34767999999999999</v>
      </c>
      <c r="J918" s="145" t="s">
        <v>61</v>
      </c>
      <c r="K918" s="142" t="s">
        <v>61</v>
      </c>
      <c r="BUR918" s="124"/>
      <c r="BUS918" s="124"/>
      <c r="BUT918" s="124"/>
      <c r="BUU918" s="124"/>
      <c r="BUV918" s="124"/>
      <c r="BUW918" s="124"/>
      <c r="BUX918" s="124"/>
      <c r="BUY918" s="124"/>
      <c r="BUZ918" s="124"/>
      <c r="BVA918" s="124"/>
      <c r="BVB918" s="124"/>
      <c r="BVC918" s="124"/>
      <c r="BVD918" s="124"/>
      <c r="BVE918" s="124"/>
      <c r="BVF918" s="124"/>
    </row>
    <row r="919" spans="1:11 1916:1930" s="123" customFormat="1" x14ac:dyDescent="0.2">
      <c r="A919" s="146" t="s">
        <v>1133</v>
      </c>
      <c r="B919" s="146" t="s">
        <v>1645</v>
      </c>
      <c r="C919" s="147">
        <v>1.68</v>
      </c>
      <c r="D919" s="148">
        <v>0.3674</v>
      </c>
      <c r="E919" s="148">
        <v>0.3674</v>
      </c>
      <c r="F919" s="147">
        <v>1</v>
      </c>
      <c r="G919" s="148">
        <f t="shared" si="28"/>
        <v>0.3674</v>
      </c>
      <c r="H919" s="147">
        <v>1</v>
      </c>
      <c r="I919" s="148">
        <f t="shared" si="29"/>
        <v>0.3674</v>
      </c>
      <c r="J919" s="149" t="s">
        <v>61</v>
      </c>
      <c r="K919" s="146" t="s">
        <v>61</v>
      </c>
      <c r="BUR919" s="124"/>
      <c r="BUS919" s="124"/>
      <c r="BUT919" s="124"/>
      <c r="BUU919" s="124"/>
      <c r="BUV919" s="124"/>
      <c r="BUW919" s="124"/>
      <c r="BUX919" s="124"/>
      <c r="BUY919" s="124"/>
      <c r="BUZ919" s="124"/>
      <c r="BVA919" s="124"/>
      <c r="BVB919" s="124"/>
      <c r="BVC919" s="124"/>
      <c r="BVD919" s="124"/>
      <c r="BVE919" s="124"/>
      <c r="BVF919" s="124"/>
    </row>
    <row r="920" spans="1:11 1916:1930" s="123" customFormat="1" x14ac:dyDescent="0.2">
      <c r="A920" s="146" t="s">
        <v>1134</v>
      </c>
      <c r="B920" s="146" t="s">
        <v>1645</v>
      </c>
      <c r="C920" s="147">
        <v>2.95</v>
      </c>
      <c r="D920" s="148">
        <v>0.47699000000000003</v>
      </c>
      <c r="E920" s="148">
        <v>0.47699000000000003</v>
      </c>
      <c r="F920" s="147">
        <v>1</v>
      </c>
      <c r="G920" s="148">
        <f t="shared" si="28"/>
        <v>0.47699000000000003</v>
      </c>
      <c r="H920" s="147">
        <v>1</v>
      </c>
      <c r="I920" s="148">
        <f t="shared" si="29"/>
        <v>0.47699000000000003</v>
      </c>
      <c r="J920" s="149" t="s">
        <v>61</v>
      </c>
      <c r="K920" s="146" t="s">
        <v>61</v>
      </c>
      <c r="BUR920" s="124"/>
      <c r="BUS920" s="124"/>
      <c r="BUT920" s="124"/>
      <c r="BUU920" s="124"/>
      <c r="BUV920" s="124"/>
      <c r="BUW920" s="124"/>
      <c r="BUX920" s="124"/>
      <c r="BUY920" s="124"/>
      <c r="BUZ920" s="124"/>
      <c r="BVA920" s="124"/>
      <c r="BVB920" s="124"/>
      <c r="BVC920" s="124"/>
      <c r="BVD920" s="124"/>
      <c r="BVE920" s="124"/>
      <c r="BVF920" s="124"/>
    </row>
    <row r="921" spans="1:11 1916:1930" s="123" customFormat="1" x14ac:dyDescent="0.2">
      <c r="A921" s="150" t="s">
        <v>1135</v>
      </c>
      <c r="B921" s="150" t="s">
        <v>1645</v>
      </c>
      <c r="C921" s="151">
        <v>12.56</v>
      </c>
      <c r="D921" s="152">
        <v>1.7151799999999999</v>
      </c>
      <c r="E921" s="152">
        <v>1.7151799999999999</v>
      </c>
      <c r="F921" s="151">
        <v>1</v>
      </c>
      <c r="G921" s="152">
        <f t="shared" si="28"/>
        <v>1.7151799999999999</v>
      </c>
      <c r="H921" s="151">
        <v>1</v>
      </c>
      <c r="I921" s="152">
        <f t="shared" si="29"/>
        <v>1.7151799999999999</v>
      </c>
      <c r="J921" s="153" t="s">
        <v>61</v>
      </c>
      <c r="K921" s="150" t="s">
        <v>61</v>
      </c>
      <c r="BUR921" s="124"/>
      <c r="BUS921" s="124"/>
      <c r="BUT921" s="124"/>
      <c r="BUU921" s="124"/>
      <c r="BUV921" s="124"/>
      <c r="BUW921" s="124"/>
      <c r="BUX921" s="124"/>
      <c r="BUY921" s="124"/>
      <c r="BUZ921" s="124"/>
      <c r="BVA921" s="124"/>
      <c r="BVB921" s="124"/>
      <c r="BVC921" s="124"/>
      <c r="BVD921" s="124"/>
      <c r="BVE921" s="124"/>
      <c r="BVF921" s="124"/>
    </row>
    <row r="922" spans="1:11 1916:1930" s="123" customFormat="1" x14ac:dyDescent="0.2">
      <c r="A922" s="142" t="s">
        <v>1136</v>
      </c>
      <c r="B922" s="142" t="s">
        <v>1362</v>
      </c>
      <c r="C922" s="143">
        <v>1.46</v>
      </c>
      <c r="D922" s="144">
        <v>0.12222</v>
      </c>
      <c r="E922" s="144">
        <v>0.12222</v>
      </c>
      <c r="F922" s="143">
        <v>1</v>
      </c>
      <c r="G922" s="144">
        <f t="shared" si="28"/>
        <v>0.12222</v>
      </c>
      <c r="H922" s="143">
        <v>1</v>
      </c>
      <c r="I922" s="144">
        <f t="shared" si="29"/>
        <v>0.12222</v>
      </c>
      <c r="J922" s="145" t="s">
        <v>61</v>
      </c>
      <c r="K922" s="142" t="s">
        <v>61</v>
      </c>
      <c r="BUR922" s="124"/>
      <c r="BUS922" s="124"/>
      <c r="BUT922" s="124"/>
      <c r="BUU922" s="124"/>
      <c r="BUV922" s="124"/>
      <c r="BUW922" s="124"/>
      <c r="BUX922" s="124"/>
      <c r="BUY922" s="124"/>
      <c r="BUZ922" s="124"/>
      <c r="BVA922" s="124"/>
      <c r="BVB922" s="124"/>
      <c r="BVC922" s="124"/>
      <c r="BVD922" s="124"/>
      <c r="BVE922" s="124"/>
      <c r="BVF922" s="124"/>
    </row>
    <row r="923" spans="1:11 1916:1930" s="123" customFormat="1" x14ac:dyDescent="0.2">
      <c r="A923" s="146" t="s">
        <v>1137</v>
      </c>
      <c r="B923" s="146" t="s">
        <v>1362</v>
      </c>
      <c r="C923" s="147">
        <v>1.95</v>
      </c>
      <c r="D923" s="148">
        <v>0.16965</v>
      </c>
      <c r="E923" s="148">
        <v>0.16965</v>
      </c>
      <c r="F923" s="147">
        <v>1</v>
      </c>
      <c r="G923" s="148">
        <f t="shared" si="28"/>
        <v>0.16965</v>
      </c>
      <c r="H923" s="147">
        <v>1</v>
      </c>
      <c r="I923" s="148">
        <f t="shared" si="29"/>
        <v>0.16965</v>
      </c>
      <c r="J923" s="149" t="s">
        <v>61</v>
      </c>
      <c r="K923" s="146" t="s">
        <v>61</v>
      </c>
      <c r="BUR923" s="124"/>
      <c r="BUS923" s="124"/>
      <c r="BUT923" s="124"/>
      <c r="BUU923" s="124"/>
      <c r="BUV923" s="124"/>
      <c r="BUW923" s="124"/>
      <c r="BUX923" s="124"/>
      <c r="BUY923" s="124"/>
      <c r="BUZ923" s="124"/>
      <c r="BVA923" s="124"/>
      <c r="BVB923" s="124"/>
      <c r="BVC923" s="124"/>
      <c r="BVD923" s="124"/>
      <c r="BVE923" s="124"/>
      <c r="BVF923" s="124"/>
    </row>
    <row r="924" spans="1:11 1916:1930" s="123" customFormat="1" x14ac:dyDescent="0.2">
      <c r="A924" s="146" t="s">
        <v>1138</v>
      </c>
      <c r="B924" s="146" t="s">
        <v>1362</v>
      </c>
      <c r="C924" s="147">
        <v>1.86</v>
      </c>
      <c r="D924" s="148">
        <v>0.39409</v>
      </c>
      <c r="E924" s="148">
        <v>0.39409</v>
      </c>
      <c r="F924" s="147">
        <v>1</v>
      </c>
      <c r="G924" s="148">
        <f t="shared" si="28"/>
        <v>0.39409</v>
      </c>
      <c r="H924" s="147">
        <v>1</v>
      </c>
      <c r="I924" s="148">
        <f t="shared" si="29"/>
        <v>0.39409</v>
      </c>
      <c r="J924" s="149" t="s">
        <v>61</v>
      </c>
      <c r="K924" s="146" t="s">
        <v>61</v>
      </c>
      <c r="BUR924" s="124"/>
      <c r="BUS924" s="124"/>
      <c r="BUT924" s="124"/>
      <c r="BUU924" s="124"/>
      <c r="BUV924" s="124"/>
      <c r="BUW924" s="124"/>
      <c r="BUX924" s="124"/>
      <c r="BUY924" s="124"/>
      <c r="BUZ924" s="124"/>
      <c r="BVA924" s="124"/>
      <c r="BVB924" s="124"/>
      <c r="BVC924" s="124"/>
      <c r="BVD924" s="124"/>
      <c r="BVE924" s="124"/>
      <c r="BVF924" s="124"/>
    </row>
    <row r="925" spans="1:11 1916:1930" s="123" customFormat="1" x14ac:dyDescent="0.2">
      <c r="A925" s="150" t="s">
        <v>1139</v>
      </c>
      <c r="B925" s="150" t="s">
        <v>1362</v>
      </c>
      <c r="C925" s="151">
        <v>2.0499999999999998</v>
      </c>
      <c r="D925" s="152">
        <v>0.43787999999999999</v>
      </c>
      <c r="E925" s="152">
        <v>0.43787999999999999</v>
      </c>
      <c r="F925" s="151">
        <v>1</v>
      </c>
      <c r="G925" s="152">
        <f t="shared" si="28"/>
        <v>0.43787999999999999</v>
      </c>
      <c r="H925" s="151">
        <v>1</v>
      </c>
      <c r="I925" s="152">
        <f t="shared" si="29"/>
        <v>0.43787999999999999</v>
      </c>
      <c r="J925" s="153" t="s">
        <v>61</v>
      </c>
      <c r="K925" s="150" t="s">
        <v>61</v>
      </c>
      <c r="BUR925" s="124"/>
      <c r="BUS925" s="124"/>
      <c r="BUT925" s="124"/>
      <c r="BUU925" s="124"/>
      <c r="BUV925" s="124"/>
      <c r="BUW925" s="124"/>
      <c r="BUX925" s="124"/>
      <c r="BUY925" s="124"/>
      <c r="BUZ925" s="124"/>
      <c r="BVA925" s="124"/>
      <c r="BVB925" s="124"/>
      <c r="BVC925" s="124"/>
      <c r="BVD925" s="124"/>
      <c r="BVE925" s="124"/>
      <c r="BVF925" s="124"/>
    </row>
    <row r="926" spans="1:11 1916:1930" s="123" customFormat="1" x14ac:dyDescent="0.2">
      <c r="A926" s="142" t="s">
        <v>1140</v>
      </c>
      <c r="B926" s="142" t="s">
        <v>1646</v>
      </c>
      <c r="C926" s="143">
        <v>2.0099999999999998</v>
      </c>
      <c r="D926" s="144">
        <v>0.25924999999999998</v>
      </c>
      <c r="E926" s="144">
        <v>0.25924999999999998</v>
      </c>
      <c r="F926" s="143">
        <v>1</v>
      </c>
      <c r="G926" s="144">
        <f t="shared" si="28"/>
        <v>0.25924999999999998</v>
      </c>
      <c r="H926" s="143">
        <v>1</v>
      </c>
      <c r="I926" s="144">
        <f t="shared" si="29"/>
        <v>0.25924999999999998</v>
      </c>
      <c r="J926" s="145" t="s">
        <v>61</v>
      </c>
      <c r="K926" s="142" t="s">
        <v>61</v>
      </c>
      <c r="BUR926" s="124"/>
      <c r="BUS926" s="124"/>
      <c r="BUT926" s="124"/>
      <c r="BUU926" s="124"/>
      <c r="BUV926" s="124"/>
      <c r="BUW926" s="124"/>
      <c r="BUX926" s="124"/>
      <c r="BUY926" s="124"/>
      <c r="BUZ926" s="124"/>
      <c r="BVA926" s="124"/>
      <c r="BVB926" s="124"/>
      <c r="BVC926" s="124"/>
      <c r="BVD926" s="124"/>
      <c r="BVE926" s="124"/>
      <c r="BVF926" s="124"/>
    </row>
    <row r="927" spans="1:11 1916:1930" s="123" customFormat="1" x14ac:dyDescent="0.2">
      <c r="A927" s="146" t="s">
        <v>1141</v>
      </c>
      <c r="B927" s="146" t="s">
        <v>1646</v>
      </c>
      <c r="C927" s="147">
        <v>2.5</v>
      </c>
      <c r="D927" s="148">
        <v>0.33016000000000001</v>
      </c>
      <c r="E927" s="148">
        <v>0.33016000000000001</v>
      </c>
      <c r="F927" s="147">
        <v>1</v>
      </c>
      <c r="G927" s="148">
        <f t="shared" si="28"/>
        <v>0.33016000000000001</v>
      </c>
      <c r="H927" s="147">
        <v>1</v>
      </c>
      <c r="I927" s="148">
        <f t="shared" si="29"/>
        <v>0.33016000000000001</v>
      </c>
      <c r="J927" s="149" t="s">
        <v>61</v>
      </c>
      <c r="K927" s="146" t="s">
        <v>61</v>
      </c>
      <c r="BUR927" s="124"/>
      <c r="BUS927" s="124"/>
      <c r="BUT927" s="124"/>
      <c r="BUU927" s="124"/>
      <c r="BUV927" s="124"/>
      <c r="BUW927" s="124"/>
      <c r="BUX927" s="124"/>
      <c r="BUY927" s="124"/>
      <c r="BUZ927" s="124"/>
      <c r="BVA927" s="124"/>
      <c r="BVB927" s="124"/>
      <c r="BVC927" s="124"/>
      <c r="BVD927" s="124"/>
      <c r="BVE927" s="124"/>
      <c r="BVF927" s="124"/>
    </row>
    <row r="928" spans="1:11 1916:1930" s="123" customFormat="1" x14ac:dyDescent="0.2">
      <c r="A928" s="146" t="s">
        <v>1142</v>
      </c>
      <c r="B928" s="146" t="s">
        <v>1646</v>
      </c>
      <c r="C928" s="147">
        <v>4.91</v>
      </c>
      <c r="D928" s="148">
        <v>0.47658</v>
      </c>
      <c r="E928" s="148">
        <v>0.47658</v>
      </c>
      <c r="F928" s="147">
        <v>1</v>
      </c>
      <c r="G928" s="148">
        <f t="shared" si="28"/>
        <v>0.47658</v>
      </c>
      <c r="H928" s="147">
        <v>1</v>
      </c>
      <c r="I928" s="148">
        <f t="shared" si="29"/>
        <v>0.47658</v>
      </c>
      <c r="J928" s="149" t="s">
        <v>61</v>
      </c>
      <c r="K928" s="146" t="s">
        <v>61</v>
      </c>
      <c r="BUR928" s="124"/>
      <c r="BUS928" s="124"/>
      <c r="BUT928" s="124"/>
      <c r="BUU928" s="124"/>
      <c r="BUV928" s="124"/>
      <c r="BUW928" s="124"/>
      <c r="BUX928" s="124"/>
      <c r="BUY928" s="124"/>
      <c r="BUZ928" s="124"/>
      <c r="BVA928" s="124"/>
      <c r="BVB928" s="124"/>
      <c r="BVC928" s="124"/>
      <c r="BVD928" s="124"/>
      <c r="BVE928" s="124"/>
      <c r="BVF928" s="124"/>
    </row>
    <row r="929" spans="1:11 1916:1930" s="123" customFormat="1" x14ac:dyDescent="0.2">
      <c r="A929" s="150" t="s">
        <v>1143</v>
      </c>
      <c r="B929" s="150" t="s">
        <v>1646</v>
      </c>
      <c r="C929" s="151">
        <v>6.7</v>
      </c>
      <c r="D929" s="152">
        <v>1.4885900000000001</v>
      </c>
      <c r="E929" s="152">
        <v>1.4885900000000001</v>
      </c>
      <c r="F929" s="151">
        <v>1</v>
      </c>
      <c r="G929" s="152">
        <f t="shared" si="28"/>
        <v>1.4885900000000001</v>
      </c>
      <c r="H929" s="151">
        <v>1</v>
      </c>
      <c r="I929" s="152">
        <f t="shared" si="29"/>
        <v>1.4885900000000001</v>
      </c>
      <c r="J929" s="153" t="s">
        <v>61</v>
      </c>
      <c r="K929" s="150" t="s">
        <v>61</v>
      </c>
      <c r="BUR929" s="124"/>
      <c r="BUS929" s="124"/>
      <c r="BUT929" s="124"/>
      <c r="BUU929" s="124"/>
      <c r="BUV929" s="124"/>
      <c r="BUW929" s="124"/>
      <c r="BUX929" s="124"/>
      <c r="BUY929" s="124"/>
      <c r="BUZ929" s="124"/>
      <c r="BVA929" s="124"/>
      <c r="BVB929" s="124"/>
      <c r="BVC929" s="124"/>
      <c r="BVD929" s="124"/>
      <c r="BVE929" s="124"/>
      <c r="BVF929" s="124"/>
    </row>
    <row r="930" spans="1:11 1916:1930" s="123" customFormat="1" x14ac:dyDescent="0.2">
      <c r="A930" s="142" t="s">
        <v>1144</v>
      </c>
      <c r="B930" s="142" t="s">
        <v>1647</v>
      </c>
      <c r="C930" s="143">
        <v>1.42</v>
      </c>
      <c r="D930" s="144">
        <v>0.22500000000000001</v>
      </c>
      <c r="E930" s="144">
        <v>0.22500000000000001</v>
      </c>
      <c r="F930" s="143">
        <v>1</v>
      </c>
      <c r="G930" s="144">
        <f t="shared" si="28"/>
        <v>0.22500000000000001</v>
      </c>
      <c r="H930" s="143">
        <v>1.25</v>
      </c>
      <c r="I930" s="144">
        <f t="shared" si="29"/>
        <v>0.28125</v>
      </c>
      <c r="J930" s="145" t="s">
        <v>60</v>
      </c>
      <c r="K930" s="142" t="s">
        <v>60</v>
      </c>
      <c r="BUR930" s="124"/>
      <c r="BUS930" s="124"/>
      <c r="BUT930" s="124"/>
      <c r="BUU930" s="124"/>
      <c r="BUV930" s="124"/>
      <c r="BUW930" s="124"/>
      <c r="BUX930" s="124"/>
      <c r="BUY930" s="124"/>
      <c r="BUZ930" s="124"/>
      <c r="BVA930" s="124"/>
      <c r="BVB930" s="124"/>
      <c r="BVC930" s="124"/>
      <c r="BVD930" s="124"/>
      <c r="BVE930" s="124"/>
      <c r="BVF930" s="124"/>
    </row>
    <row r="931" spans="1:11 1916:1930" s="123" customFormat="1" x14ac:dyDescent="0.2">
      <c r="A931" s="146" t="s">
        <v>1145</v>
      </c>
      <c r="B931" s="146" t="s">
        <v>1647</v>
      </c>
      <c r="C931" s="147">
        <v>1.76</v>
      </c>
      <c r="D931" s="148">
        <v>0.28769</v>
      </c>
      <c r="E931" s="148">
        <v>0.28769</v>
      </c>
      <c r="F931" s="147">
        <v>1</v>
      </c>
      <c r="G931" s="148">
        <f t="shared" si="28"/>
        <v>0.28769</v>
      </c>
      <c r="H931" s="147">
        <v>1.25</v>
      </c>
      <c r="I931" s="148">
        <f t="shared" si="29"/>
        <v>0.35960999999999999</v>
      </c>
      <c r="J931" s="149" t="s">
        <v>60</v>
      </c>
      <c r="K931" s="146" t="s">
        <v>60</v>
      </c>
      <c r="BUR931" s="124"/>
      <c r="BUS931" s="124"/>
      <c r="BUT931" s="124"/>
      <c r="BUU931" s="124"/>
      <c r="BUV931" s="124"/>
      <c r="BUW931" s="124"/>
      <c r="BUX931" s="124"/>
      <c r="BUY931" s="124"/>
      <c r="BUZ931" s="124"/>
      <c r="BVA931" s="124"/>
      <c r="BVB931" s="124"/>
      <c r="BVC931" s="124"/>
      <c r="BVD931" s="124"/>
      <c r="BVE931" s="124"/>
      <c r="BVF931" s="124"/>
    </row>
    <row r="932" spans="1:11 1916:1930" s="123" customFormat="1" x14ac:dyDescent="0.2">
      <c r="A932" s="146" t="s">
        <v>1146</v>
      </c>
      <c r="B932" s="146" t="s">
        <v>1647</v>
      </c>
      <c r="C932" s="147">
        <v>2.04</v>
      </c>
      <c r="D932" s="148">
        <v>0.43813000000000002</v>
      </c>
      <c r="E932" s="148">
        <v>0.43813000000000002</v>
      </c>
      <c r="F932" s="147">
        <v>1</v>
      </c>
      <c r="G932" s="148">
        <f t="shared" si="28"/>
        <v>0.43813000000000002</v>
      </c>
      <c r="H932" s="147">
        <v>1.25</v>
      </c>
      <c r="I932" s="148">
        <f t="shared" si="29"/>
        <v>0.54766000000000004</v>
      </c>
      <c r="J932" s="149" t="s">
        <v>60</v>
      </c>
      <c r="K932" s="146" t="s">
        <v>60</v>
      </c>
      <c r="BUR932" s="124"/>
      <c r="BUS932" s="124"/>
      <c r="BUT932" s="124"/>
      <c r="BUU932" s="124"/>
      <c r="BUV932" s="124"/>
      <c r="BUW932" s="124"/>
      <c r="BUX932" s="124"/>
      <c r="BUY932" s="124"/>
      <c r="BUZ932" s="124"/>
      <c r="BVA932" s="124"/>
      <c r="BVB932" s="124"/>
      <c r="BVC932" s="124"/>
      <c r="BVD932" s="124"/>
      <c r="BVE932" s="124"/>
      <c r="BVF932" s="124"/>
    </row>
    <row r="933" spans="1:11 1916:1930" s="123" customFormat="1" x14ac:dyDescent="0.2">
      <c r="A933" s="150" t="s">
        <v>1147</v>
      </c>
      <c r="B933" s="150" t="s">
        <v>1647</v>
      </c>
      <c r="C933" s="151">
        <v>2.19</v>
      </c>
      <c r="D933" s="152">
        <v>0.77597000000000005</v>
      </c>
      <c r="E933" s="152">
        <v>0.77597000000000005</v>
      </c>
      <c r="F933" s="151">
        <v>1</v>
      </c>
      <c r="G933" s="152">
        <f t="shared" si="28"/>
        <v>0.77597000000000005</v>
      </c>
      <c r="H933" s="151">
        <v>1.25</v>
      </c>
      <c r="I933" s="152">
        <f t="shared" si="29"/>
        <v>0.96996000000000004</v>
      </c>
      <c r="J933" s="153" t="s">
        <v>60</v>
      </c>
      <c r="K933" s="150" t="s">
        <v>60</v>
      </c>
      <c r="BUR933" s="124"/>
      <c r="BUS933" s="124"/>
      <c r="BUT933" s="124"/>
      <c r="BUU933" s="124"/>
      <c r="BUV933" s="124"/>
      <c r="BUW933" s="124"/>
      <c r="BUX933" s="124"/>
      <c r="BUY933" s="124"/>
      <c r="BUZ933" s="124"/>
      <c r="BVA933" s="124"/>
      <c r="BVB933" s="124"/>
      <c r="BVC933" s="124"/>
      <c r="BVD933" s="124"/>
      <c r="BVE933" s="124"/>
      <c r="BVF933" s="124"/>
    </row>
    <row r="934" spans="1:11 1916:1930" s="123" customFormat="1" x14ac:dyDescent="0.2">
      <c r="A934" s="142" t="s">
        <v>1148</v>
      </c>
      <c r="B934" s="142" t="s">
        <v>1648</v>
      </c>
      <c r="C934" s="143">
        <v>1.33</v>
      </c>
      <c r="D934" s="144">
        <v>9.1899999999999996E-2</v>
      </c>
      <c r="E934" s="144">
        <v>9.1899999999999996E-2</v>
      </c>
      <c r="F934" s="143">
        <v>1</v>
      </c>
      <c r="G934" s="144">
        <f t="shared" si="28"/>
        <v>9.1899999999999996E-2</v>
      </c>
      <c r="H934" s="143">
        <v>1.25</v>
      </c>
      <c r="I934" s="144">
        <f t="shared" si="29"/>
        <v>0.11488</v>
      </c>
      <c r="J934" s="145" t="s">
        <v>60</v>
      </c>
      <c r="K934" s="142" t="s">
        <v>60</v>
      </c>
      <c r="BUR934" s="124"/>
      <c r="BUS934" s="124"/>
      <c r="BUT934" s="124"/>
      <c r="BUU934" s="124"/>
      <c r="BUV934" s="124"/>
      <c r="BUW934" s="124"/>
      <c r="BUX934" s="124"/>
      <c r="BUY934" s="124"/>
      <c r="BUZ934" s="124"/>
      <c r="BVA934" s="124"/>
      <c r="BVB934" s="124"/>
      <c r="BVC934" s="124"/>
      <c r="BVD934" s="124"/>
      <c r="BVE934" s="124"/>
      <c r="BVF934" s="124"/>
    </row>
    <row r="935" spans="1:11 1916:1930" s="123" customFormat="1" x14ac:dyDescent="0.2">
      <c r="A935" s="146" t="s">
        <v>1149</v>
      </c>
      <c r="B935" s="146" t="s">
        <v>1648</v>
      </c>
      <c r="C935" s="147">
        <v>1.41</v>
      </c>
      <c r="D935" s="148">
        <v>0.13882</v>
      </c>
      <c r="E935" s="148">
        <v>0.13882</v>
      </c>
      <c r="F935" s="147">
        <v>1</v>
      </c>
      <c r="G935" s="148">
        <f t="shared" si="28"/>
        <v>0.13882</v>
      </c>
      <c r="H935" s="147">
        <v>1.25</v>
      </c>
      <c r="I935" s="148">
        <f t="shared" si="29"/>
        <v>0.17352999999999999</v>
      </c>
      <c r="J935" s="149" t="s">
        <v>60</v>
      </c>
      <c r="K935" s="146" t="s">
        <v>60</v>
      </c>
      <c r="BUR935" s="124"/>
      <c r="BUS935" s="124"/>
      <c r="BUT935" s="124"/>
      <c r="BUU935" s="124"/>
      <c r="BUV935" s="124"/>
      <c r="BUW935" s="124"/>
      <c r="BUX935" s="124"/>
      <c r="BUY935" s="124"/>
      <c r="BUZ935" s="124"/>
      <c r="BVA935" s="124"/>
      <c r="BVB935" s="124"/>
      <c r="BVC935" s="124"/>
      <c r="BVD935" s="124"/>
      <c r="BVE935" s="124"/>
      <c r="BVF935" s="124"/>
    </row>
    <row r="936" spans="1:11 1916:1930" s="123" customFormat="1" x14ac:dyDescent="0.2">
      <c r="A936" s="146" t="s">
        <v>1150</v>
      </c>
      <c r="B936" s="146" t="s">
        <v>1648</v>
      </c>
      <c r="C936" s="147">
        <v>1.28</v>
      </c>
      <c r="D936" s="148">
        <v>0.22794</v>
      </c>
      <c r="E936" s="148">
        <v>0.22794</v>
      </c>
      <c r="F936" s="147">
        <v>1</v>
      </c>
      <c r="G936" s="148">
        <f t="shared" si="28"/>
        <v>0.22794</v>
      </c>
      <c r="H936" s="147">
        <v>1.25</v>
      </c>
      <c r="I936" s="148">
        <f t="shared" si="29"/>
        <v>0.28493000000000002</v>
      </c>
      <c r="J936" s="149" t="s">
        <v>60</v>
      </c>
      <c r="K936" s="146" t="s">
        <v>60</v>
      </c>
      <c r="BUR936" s="124"/>
      <c r="BUS936" s="124"/>
      <c r="BUT936" s="124"/>
      <c r="BUU936" s="124"/>
      <c r="BUV936" s="124"/>
      <c r="BUW936" s="124"/>
      <c r="BUX936" s="124"/>
      <c r="BUY936" s="124"/>
      <c r="BUZ936" s="124"/>
      <c r="BVA936" s="124"/>
      <c r="BVB936" s="124"/>
      <c r="BVC936" s="124"/>
      <c r="BVD936" s="124"/>
      <c r="BVE936" s="124"/>
      <c r="BVF936" s="124"/>
    </row>
    <row r="937" spans="1:11 1916:1930" s="123" customFormat="1" x14ac:dyDescent="0.2">
      <c r="A937" s="150" t="s">
        <v>1151</v>
      </c>
      <c r="B937" s="150" t="s">
        <v>1648</v>
      </c>
      <c r="C937" s="151">
        <v>1.28</v>
      </c>
      <c r="D937" s="152">
        <v>0.39696999999999999</v>
      </c>
      <c r="E937" s="152">
        <v>0.39696999999999999</v>
      </c>
      <c r="F937" s="151">
        <v>1</v>
      </c>
      <c r="G937" s="152">
        <f t="shared" si="28"/>
        <v>0.39696999999999999</v>
      </c>
      <c r="H937" s="151">
        <v>1.25</v>
      </c>
      <c r="I937" s="152">
        <f t="shared" si="29"/>
        <v>0.49620999999999998</v>
      </c>
      <c r="J937" s="153" t="s">
        <v>60</v>
      </c>
      <c r="K937" s="150" t="s">
        <v>60</v>
      </c>
      <c r="BUR937" s="124"/>
      <c r="BUS937" s="124"/>
      <c r="BUT937" s="124"/>
      <c r="BUU937" s="124"/>
      <c r="BUV937" s="124"/>
      <c r="BUW937" s="124"/>
      <c r="BUX937" s="124"/>
      <c r="BUY937" s="124"/>
      <c r="BUZ937" s="124"/>
      <c r="BVA937" s="124"/>
      <c r="BVB937" s="124"/>
      <c r="BVC937" s="124"/>
      <c r="BVD937" s="124"/>
      <c r="BVE937" s="124"/>
      <c r="BVF937" s="124"/>
    </row>
    <row r="938" spans="1:11 1916:1930" s="123" customFormat="1" x14ac:dyDescent="0.2">
      <c r="A938" s="142" t="s">
        <v>1152</v>
      </c>
      <c r="B938" s="142" t="s">
        <v>1649</v>
      </c>
      <c r="C938" s="143">
        <v>20.03</v>
      </c>
      <c r="D938" s="144">
        <v>4.0924800000000001</v>
      </c>
      <c r="E938" s="144">
        <v>4.0924800000000001</v>
      </c>
      <c r="F938" s="143">
        <v>1</v>
      </c>
      <c r="G938" s="144">
        <f t="shared" si="28"/>
        <v>4.0924800000000001</v>
      </c>
      <c r="H938" s="143">
        <v>1.25</v>
      </c>
      <c r="I938" s="144">
        <f t="shared" si="29"/>
        <v>5.1155999999999997</v>
      </c>
      <c r="J938" s="145" t="s">
        <v>60</v>
      </c>
      <c r="K938" s="142" t="s">
        <v>60</v>
      </c>
      <c r="BUR938" s="124"/>
      <c r="BUS938" s="124"/>
      <c r="BUT938" s="124"/>
      <c r="BUU938" s="124"/>
      <c r="BUV938" s="124"/>
      <c r="BUW938" s="124"/>
      <c r="BUX938" s="124"/>
      <c r="BUY938" s="124"/>
      <c r="BUZ938" s="124"/>
      <c r="BVA938" s="124"/>
      <c r="BVB938" s="124"/>
      <c r="BVC938" s="124"/>
      <c r="BVD938" s="124"/>
      <c r="BVE938" s="124"/>
      <c r="BVF938" s="124"/>
    </row>
    <row r="939" spans="1:11 1916:1930" s="123" customFormat="1" x14ac:dyDescent="0.2">
      <c r="A939" s="146" t="s">
        <v>1153</v>
      </c>
      <c r="B939" s="146" t="s">
        <v>1649</v>
      </c>
      <c r="C939" s="147">
        <v>16.600000000000001</v>
      </c>
      <c r="D939" s="148">
        <v>6.4622599999999997</v>
      </c>
      <c r="E939" s="148">
        <v>6.4622599999999997</v>
      </c>
      <c r="F939" s="147">
        <v>1</v>
      </c>
      <c r="G939" s="148">
        <f t="shared" si="28"/>
        <v>6.4622599999999997</v>
      </c>
      <c r="H939" s="147">
        <v>1.25</v>
      </c>
      <c r="I939" s="148">
        <f t="shared" si="29"/>
        <v>8.0778300000000005</v>
      </c>
      <c r="J939" s="149" t="s">
        <v>60</v>
      </c>
      <c r="K939" s="146" t="s">
        <v>60</v>
      </c>
      <c r="BUR939" s="124"/>
      <c r="BUS939" s="124"/>
      <c r="BUT939" s="124"/>
      <c r="BUU939" s="124"/>
      <c r="BUV939" s="124"/>
      <c r="BUW939" s="124"/>
      <c r="BUX939" s="124"/>
      <c r="BUY939" s="124"/>
      <c r="BUZ939" s="124"/>
      <c r="BVA939" s="124"/>
      <c r="BVB939" s="124"/>
      <c r="BVC939" s="124"/>
      <c r="BVD939" s="124"/>
      <c r="BVE939" s="124"/>
      <c r="BVF939" s="124"/>
    </row>
    <row r="940" spans="1:11 1916:1930" s="123" customFormat="1" x14ac:dyDescent="0.2">
      <c r="A940" s="146" t="s">
        <v>1154</v>
      </c>
      <c r="B940" s="146" t="s">
        <v>1649</v>
      </c>
      <c r="C940" s="147">
        <v>45.24</v>
      </c>
      <c r="D940" s="148">
        <v>15.87505</v>
      </c>
      <c r="E940" s="148">
        <v>15.87505</v>
      </c>
      <c r="F940" s="147">
        <v>1</v>
      </c>
      <c r="G940" s="148">
        <f t="shared" si="28"/>
        <v>15.87505</v>
      </c>
      <c r="H940" s="147">
        <v>1.25</v>
      </c>
      <c r="I940" s="148">
        <f t="shared" si="29"/>
        <v>19.843810000000001</v>
      </c>
      <c r="J940" s="149" t="s">
        <v>60</v>
      </c>
      <c r="K940" s="146" t="s">
        <v>60</v>
      </c>
      <c r="BUR940" s="124"/>
      <c r="BUS940" s="124"/>
      <c r="BUT940" s="124"/>
      <c r="BUU940" s="124"/>
      <c r="BUV940" s="124"/>
      <c r="BUW940" s="124"/>
      <c r="BUX940" s="124"/>
      <c r="BUY940" s="124"/>
      <c r="BUZ940" s="124"/>
      <c r="BVA940" s="124"/>
      <c r="BVB940" s="124"/>
      <c r="BVC940" s="124"/>
      <c r="BVD940" s="124"/>
      <c r="BVE940" s="124"/>
      <c r="BVF940" s="124"/>
    </row>
    <row r="941" spans="1:11 1916:1930" s="123" customFormat="1" x14ac:dyDescent="0.2">
      <c r="A941" s="150" t="s">
        <v>1155</v>
      </c>
      <c r="B941" s="150" t="s">
        <v>1649</v>
      </c>
      <c r="C941" s="151">
        <v>65.709999999999994</v>
      </c>
      <c r="D941" s="152">
        <v>26.05706</v>
      </c>
      <c r="E941" s="152">
        <v>26.05706</v>
      </c>
      <c r="F941" s="151">
        <v>1</v>
      </c>
      <c r="G941" s="152">
        <f t="shared" si="28"/>
        <v>26.05706</v>
      </c>
      <c r="H941" s="151">
        <v>1.25</v>
      </c>
      <c r="I941" s="152">
        <f t="shared" si="29"/>
        <v>32.571330000000003</v>
      </c>
      <c r="J941" s="153" t="s">
        <v>60</v>
      </c>
      <c r="K941" s="150" t="s">
        <v>60</v>
      </c>
      <c r="BUR941" s="124"/>
      <c r="BUS941" s="124"/>
      <c r="BUT941" s="124"/>
      <c r="BUU941" s="124"/>
      <c r="BUV941" s="124"/>
      <c r="BUW941" s="124"/>
      <c r="BUX941" s="124"/>
      <c r="BUY941" s="124"/>
      <c r="BUZ941" s="124"/>
      <c r="BVA941" s="124"/>
      <c r="BVB941" s="124"/>
      <c r="BVC941" s="124"/>
      <c r="BVD941" s="124"/>
      <c r="BVE941" s="124"/>
      <c r="BVF941" s="124"/>
    </row>
    <row r="942" spans="1:11 1916:1930" s="123" customFormat="1" x14ac:dyDescent="0.2">
      <c r="A942" s="142" t="s">
        <v>1156</v>
      </c>
      <c r="B942" s="142" t="s">
        <v>1650</v>
      </c>
      <c r="C942" s="143">
        <v>20.93</v>
      </c>
      <c r="D942" s="144">
        <v>4.9267500000000002</v>
      </c>
      <c r="E942" s="144">
        <v>4.9267500000000002</v>
      </c>
      <c r="F942" s="143">
        <v>1</v>
      </c>
      <c r="G942" s="144">
        <f t="shared" si="28"/>
        <v>4.9267500000000002</v>
      </c>
      <c r="H942" s="143">
        <v>1.25</v>
      </c>
      <c r="I942" s="144">
        <f t="shared" si="29"/>
        <v>6.1584399999999997</v>
      </c>
      <c r="J942" s="145" t="s">
        <v>60</v>
      </c>
      <c r="K942" s="142" t="s">
        <v>60</v>
      </c>
      <c r="BUR942" s="124"/>
      <c r="BUS942" s="124"/>
      <c r="BUT942" s="124"/>
      <c r="BUU942" s="124"/>
      <c r="BUV942" s="124"/>
      <c r="BUW942" s="124"/>
      <c r="BUX942" s="124"/>
      <c r="BUY942" s="124"/>
      <c r="BUZ942" s="124"/>
      <c r="BVA942" s="124"/>
      <c r="BVB942" s="124"/>
      <c r="BVC942" s="124"/>
      <c r="BVD942" s="124"/>
      <c r="BVE942" s="124"/>
      <c r="BVF942" s="124"/>
    </row>
    <row r="943" spans="1:11 1916:1930" s="123" customFormat="1" x14ac:dyDescent="0.2">
      <c r="A943" s="146" t="s">
        <v>1157</v>
      </c>
      <c r="B943" s="146" t="s">
        <v>1650</v>
      </c>
      <c r="C943" s="147">
        <v>30.28</v>
      </c>
      <c r="D943" s="148">
        <v>7.1275599999999999</v>
      </c>
      <c r="E943" s="148">
        <v>7.1275599999999999</v>
      </c>
      <c r="F943" s="147">
        <v>1</v>
      </c>
      <c r="G943" s="148">
        <f t="shared" si="28"/>
        <v>7.1275599999999999</v>
      </c>
      <c r="H943" s="147">
        <v>1.25</v>
      </c>
      <c r="I943" s="148">
        <f t="shared" si="29"/>
        <v>8.9094499999999996</v>
      </c>
      <c r="J943" s="149" t="s">
        <v>60</v>
      </c>
      <c r="K943" s="146" t="s">
        <v>60</v>
      </c>
      <c r="BUR943" s="124"/>
      <c r="BUS943" s="124"/>
      <c r="BUT943" s="124"/>
      <c r="BUU943" s="124"/>
      <c r="BUV943" s="124"/>
      <c r="BUW943" s="124"/>
      <c r="BUX943" s="124"/>
      <c r="BUY943" s="124"/>
      <c r="BUZ943" s="124"/>
      <c r="BVA943" s="124"/>
      <c r="BVB943" s="124"/>
      <c r="BVC943" s="124"/>
      <c r="BVD943" s="124"/>
      <c r="BVE943" s="124"/>
      <c r="BVF943" s="124"/>
    </row>
    <row r="944" spans="1:11 1916:1930" s="123" customFormat="1" x14ac:dyDescent="0.2">
      <c r="A944" s="146" t="s">
        <v>1158</v>
      </c>
      <c r="B944" s="146" t="s">
        <v>1650</v>
      </c>
      <c r="C944" s="147">
        <v>63.26</v>
      </c>
      <c r="D944" s="148">
        <v>15.9658</v>
      </c>
      <c r="E944" s="148">
        <v>15.9658</v>
      </c>
      <c r="F944" s="147">
        <v>1</v>
      </c>
      <c r="G944" s="148">
        <f t="shared" si="28"/>
        <v>15.9658</v>
      </c>
      <c r="H944" s="147">
        <v>1.25</v>
      </c>
      <c r="I944" s="148">
        <f t="shared" si="29"/>
        <v>19.957249999999998</v>
      </c>
      <c r="J944" s="149" t="s">
        <v>60</v>
      </c>
      <c r="K944" s="146" t="s">
        <v>60</v>
      </c>
      <c r="BUR944" s="124"/>
      <c r="BUS944" s="124"/>
      <c r="BUT944" s="124"/>
      <c r="BUU944" s="124"/>
      <c r="BUV944" s="124"/>
      <c r="BUW944" s="124"/>
      <c r="BUX944" s="124"/>
      <c r="BUY944" s="124"/>
      <c r="BUZ944" s="124"/>
      <c r="BVA944" s="124"/>
      <c r="BVB944" s="124"/>
      <c r="BVC944" s="124"/>
      <c r="BVD944" s="124"/>
      <c r="BVE944" s="124"/>
      <c r="BVF944" s="124"/>
    </row>
    <row r="945" spans="1:11 1916:1930" s="123" customFormat="1" x14ac:dyDescent="0.2">
      <c r="A945" s="150" t="s">
        <v>1159</v>
      </c>
      <c r="B945" s="150" t="s">
        <v>1650</v>
      </c>
      <c r="C945" s="151">
        <v>113.45</v>
      </c>
      <c r="D945" s="152">
        <v>23.773910000000001</v>
      </c>
      <c r="E945" s="152">
        <v>23.773910000000001</v>
      </c>
      <c r="F945" s="151">
        <v>1</v>
      </c>
      <c r="G945" s="152">
        <f t="shared" si="28"/>
        <v>23.773910000000001</v>
      </c>
      <c r="H945" s="151">
        <v>1.25</v>
      </c>
      <c r="I945" s="152">
        <f t="shared" si="29"/>
        <v>29.717390000000002</v>
      </c>
      <c r="J945" s="153" t="s">
        <v>60</v>
      </c>
      <c r="K945" s="150" t="s">
        <v>60</v>
      </c>
      <c r="BUR945" s="124"/>
      <c r="BUS945" s="124"/>
      <c r="BUT945" s="124"/>
      <c r="BUU945" s="124"/>
      <c r="BUV945" s="124"/>
      <c r="BUW945" s="124"/>
      <c r="BUX945" s="124"/>
      <c r="BUY945" s="124"/>
      <c r="BUZ945" s="124"/>
      <c r="BVA945" s="124"/>
      <c r="BVB945" s="124"/>
      <c r="BVC945" s="124"/>
      <c r="BVD945" s="124"/>
      <c r="BVE945" s="124"/>
      <c r="BVF945" s="124"/>
    </row>
    <row r="946" spans="1:11 1916:1930" s="123" customFormat="1" x14ac:dyDescent="0.2">
      <c r="A946" s="142" t="s">
        <v>1160</v>
      </c>
      <c r="B946" s="142" t="s">
        <v>1651</v>
      </c>
      <c r="C946" s="143">
        <v>40.57</v>
      </c>
      <c r="D946" s="144">
        <v>22.987929999999999</v>
      </c>
      <c r="E946" s="144">
        <v>22.987929999999999</v>
      </c>
      <c r="F946" s="143">
        <v>1</v>
      </c>
      <c r="G946" s="144">
        <f t="shared" si="28"/>
        <v>22.987929999999999</v>
      </c>
      <c r="H946" s="143">
        <v>1.25</v>
      </c>
      <c r="I946" s="144">
        <f t="shared" si="29"/>
        <v>28.734909999999999</v>
      </c>
      <c r="J946" s="145" t="s">
        <v>60</v>
      </c>
      <c r="K946" s="142" t="s">
        <v>60</v>
      </c>
      <c r="BUR946" s="124"/>
      <c r="BUS946" s="124"/>
      <c r="BUT946" s="124"/>
      <c r="BUU946" s="124"/>
      <c r="BUV946" s="124"/>
      <c r="BUW946" s="124"/>
      <c r="BUX946" s="124"/>
      <c r="BUY946" s="124"/>
      <c r="BUZ946" s="124"/>
      <c r="BVA946" s="124"/>
      <c r="BVB946" s="124"/>
      <c r="BVC946" s="124"/>
      <c r="BVD946" s="124"/>
      <c r="BVE946" s="124"/>
      <c r="BVF946" s="124"/>
    </row>
    <row r="947" spans="1:11 1916:1930" s="123" customFormat="1" x14ac:dyDescent="0.2">
      <c r="A947" s="146" t="s">
        <v>1161</v>
      </c>
      <c r="B947" s="146" t="s">
        <v>1651</v>
      </c>
      <c r="C947" s="147">
        <v>34.909999999999997</v>
      </c>
      <c r="D947" s="148">
        <v>20.898119999999999</v>
      </c>
      <c r="E947" s="148">
        <v>20.898119999999999</v>
      </c>
      <c r="F947" s="147">
        <v>1</v>
      </c>
      <c r="G947" s="148">
        <f t="shared" si="28"/>
        <v>20.898119999999999</v>
      </c>
      <c r="H947" s="147">
        <v>1.25</v>
      </c>
      <c r="I947" s="148">
        <f t="shared" si="29"/>
        <v>26.12265</v>
      </c>
      <c r="J947" s="149" t="s">
        <v>60</v>
      </c>
      <c r="K947" s="146" t="s">
        <v>60</v>
      </c>
      <c r="BUR947" s="124"/>
      <c r="BUS947" s="124"/>
      <c r="BUT947" s="124"/>
      <c r="BUU947" s="124"/>
      <c r="BUV947" s="124"/>
      <c r="BUW947" s="124"/>
      <c r="BUX947" s="124"/>
      <c r="BUY947" s="124"/>
      <c r="BUZ947" s="124"/>
      <c r="BVA947" s="124"/>
      <c r="BVB947" s="124"/>
      <c r="BVC947" s="124"/>
      <c r="BVD947" s="124"/>
      <c r="BVE947" s="124"/>
      <c r="BVF947" s="124"/>
    </row>
    <row r="948" spans="1:11 1916:1930" s="123" customFormat="1" x14ac:dyDescent="0.2">
      <c r="A948" s="146" t="s">
        <v>1162</v>
      </c>
      <c r="B948" s="146" t="s">
        <v>1651</v>
      </c>
      <c r="C948" s="147">
        <v>34.909999999999997</v>
      </c>
      <c r="D948" s="148">
        <v>18.998290000000001</v>
      </c>
      <c r="E948" s="148">
        <v>18.998290000000001</v>
      </c>
      <c r="F948" s="147">
        <v>1</v>
      </c>
      <c r="G948" s="148">
        <f t="shared" si="28"/>
        <v>18.998290000000001</v>
      </c>
      <c r="H948" s="147">
        <v>1.25</v>
      </c>
      <c r="I948" s="148">
        <f t="shared" si="29"/>
        <v>23.747859999999999</v>
      </c>
      <c r="J948" s="149" t="s">
        <v>60</v>
      </c>
      <c r="K948" s="146" t="s">
        <v>60</v>
      </c>
      <c r="BUR948" s="124"/>
      <c r="BUS948" s="124"/>
      <c r="BUT948" s="124"/>
      <c r="BUU948" s="124"/>
      <c r="BUV948" s="124"/>
      <c r="BUW948" s="124"/>
      <c r="BUX948" s="124"/>
      <c r="BUY948" s="124"/>
      <c r="BUZ948" s="124"/>
      <c r="BVA948" s="124"/>
      <c r="BVB948" s="124"/>
      <c r="BVC948" s="124"/>
      <c r="BVD948" s="124"/>
      <c r="BVE948" s="124"/>
      <c r="BVF948" s="124"/>
    </row>
    <row r="949" spans="1:11 1916:1930" s="123" customFormat="1" x14ac:dyDescent="0.2">
      <c r="A949" s="150" t="s">
        <v>1163</v>
      </c>
      <c r="B949" s="150" t="s">
        <v>1651</v>
      </c>
      <c r="C949" s="151">
        <v>1.49</v>
      </c>
      <c r="D949" s="152">
        <v>0.31830000000000003</v>
      </c>
      <c r="E949" s="152">
        <v>0.31830000000000003</v>
      </c>
      <c r="F949" s="151">
        <v>1</v>
      </c>
      <c r="G949" s="152">
        <f t="shared" si="28"/>
        <v>0.31830000000000003</v>
      </c>
      <c r="H949" s="151">
        <v>1.25</v>
      </c>
      <c r="I949" s="152">
        <f t="shared" si="29"/>
        <v>0.39788000000000001</v>
      </c>
      <c r="J949" s="153" t="s">
        <v>60</v>
      </c>
      <c r="K949" s="150" t="s">
        <v>60</v>
      </c>
      <c r="BUR949" s="124"/>
      <c r="BUS949" s="124"/>
      <c r="BUT949" s="124"/>
      <c r="BUU949" s="124"/>
      <c r="BUV949" s="124"/>
      <c r="BUW949" s="124"/>
      <c r="BUX949" s="124"/>
      <c r="BUY949" s="124"/>
      <c r="BUZ949" s="124"/>
      <c r="BVA949" s="124"/>
      <c r="BVB949" s="124"/>
      <c r="BVC949" s="124"/>
      <c r="BVD949" s="124"/>
      <c r="BVE949" s="124"/>
      <c r="BVF949" s="124"/>
    </row>
    <row r="950" spans="1:11 1916:1930" s="123" customFormat="1" x14ac:dyDescent="0.2">
      <c r="A950" s="142" t="s">
        <v>1164</v>
      </c>
      <c r="B950" s="142" t="s">
        <v>1652</v>
      </c>
      <c r="C950" s="143">
        <v>1</v>
      </c>
      <c r="D950" s="144">
        <v>5.6750000000000002E-2</v>
      </c>
      <c r="E950" s="144">
        <v>5.6750000000000002E-2</v>
      </c>
      <c r="F950" s="143">
        <v>1</v>
      </c>
      <c r="G950" s="144">
        <f t="shared" si="28"/>
        <v>5.6750000000000002E-2</v>
      </c>
      <c r="H950" s="143">
        <v>1.25</v>
      </c>
      <c r="I950" s="144">
        <f t="shared" si="29"/>
        <v>7.0940000000000003E-2</v>
      </c>
      <c r="J950" s="145" t="s">
        <v>60</v>
      </c>
      <c r="K950" s="142" t="s">
        <v>60</v>
      </c>
      <c r="BUR950" s="124"/>
      <c r="BUS950" s="124"/>
      <c r="BUT950" s="124"/>
      <c r="BUU950" s="124"/>
      <c r="BUV950" s="124"/>
      <c r="BUW950" s="124"/>
      <c r="BUX950" s="124"/>
      <c r="BUY950" s="124"/>
      <c r="BUZ950" s="124"/>
      <c r="BVA950" s="124"/>
      <c r="BVB950" s="124"/>
      <c r="BVC950" s="124"/>
      <c r="BVD950" s="124"/>
      <c r="BVE950" s="124"/>
      <c r="BVF950" s="124"/>
    </row>
    <row r="951" spans="1:11 1916:1930" s="123" customFormat="1" x14ac:dyDescent="0.2">
      <c r="A951" s="146" t="s">
        <v>1165</v>
      </c>
      <c r="B951" s="146" t="s">
        <v>1652</v>
      </c>
      <c r="C951" s="147">
        <v>44.69</v>
      </c>
      <c r="D951" s="148">
        <v>7.6053300000000004</v>
      </c>
      <c r="E951" s="148">
        <v>7.6053300000000004</v>
      </c>
      <c r="F951" s="147">
        <v>1</v>
      </c>
      <c r="G951" s="148">
        <f t="shared" si="28"/>
        <v>7.6053300000000004</v>
      </c>
      <c r="H951" s="147">
        <v>1.25</v>
      </c>
      <c r="I951" s="148">
        <f t="shared" si="29"/>
        <v>9.5066600000000001</v>
      </c>
      <c r="J951" s="149" t="s">
        <v>60</v>
      </c>
      <c r="K951" s="146" t="s">
        <v>60</v>
      </c>
      <c r="BUR951" s="124"/>
      <c r="BUS951" s="124"/>
      <c r="BUT951" s="124"/>
      <c r="BUU951" s="124"/>
      <c r="BUV951" s="124"/>
      <c r="BUW951" s="124"/>
      <c r="BUX951" s="124"/>
      <c r="BUY951" s="124"/>
      <c r="BUZ951" s="124"/>
      <c r="BVA951" s="124"/>
      <c r="BVB951" s="124"/>
      <c r="BVC951" s="124"/>
      <c r="BVD951" s="124"/>
      <c r="BVE951" s="124"/>
      <c r="BVF951" s="124"/>
    </row>
    <row r="952" spans="1:11 1916:1930" s="123" customFormat="1" x14ac:dyDescent="0.2">
      <c r="A952" s="146" t="s">
        <v>1166</v>
      </c>
      <c r="B952" s="146" t="s">
        <v>1652</v>
      </c>
      <c r="C952" s="147">
        <v>78.23</v>
      </c>
      <c r="D952" s="148">
        <v>12.970649999999999</v>
      </c>
      <c r="E952" s="148">
        <v>12.970649999999999</v>
      </c>
      <c r="F952" s="147">
        <v>1</v>
      </c>
      <c r="G952" s="148">
        <f t="shared" si="28"/>
        <v>12.970649999999999</v>
      </c>
      <c r="H952" s="147">
        <v>1.25</v>
      </c>
      <c r="I952" s="148">
        <f t="shared" si="29"/>
        <v>16.21331</v>
      </c>
      <c r="J952" s="149" t="s">
        <v>60</v>
      </c>
      <c r="K952" s="146" t="s">
        <v>60</v>
      </c>
      <c r="BUR952" s="124"/>
      <c r="BUS952" s="124"/>
      <c r="BUT952" s="124"/>
      <c r="BUU952" s="124"/>
      <c r="BUV952" s="124"/>
      <c r="BUW952" s="124"/>
      <c r="BUX952" s="124"/>
      <c r="BUY952" s="124"/>
      <c r="BUZ952" s="124"/>
      <c r="BVA952" s="124"/>
      <c r="BVB952" s="124"/>
      <c r="BVC952" s="124"/>
      <c r="BVD952" s="124"/>
      <c r="BVE952" s="124"/>
      <c r="BVF952" s="124"/>
    </row>
    <row r="953" spans="1:11 1916:1930" s="123" customFormat="1" x14ac:dyDescent="0.2">
      <c r="A953" s="150" t="s">
        <v>1167</v>
      </c>
      <c r="B953" s="150" t="s">
        <v>1652</v>
      </c>
      <c r="C953" s="151">
        <v>100.1</v>
      </c>
      <c r="D953" s="152">
        <v>20.888439999999999</v>
      </c>
      <c r="E953" s="152">
        <v>20.888439999999999</v>
      </c>
      <c r="F953" s="151">
        <v>1</v>
      </c>
      <c r="G953" s="152">
        <f t="shared" si="28"/>
        <v>20.888439999999999</v>
      </c>
      <c r="H953" s="151">
        <v>1.25</v>
      </c>
      <c r="I953" s="152">
        <f t="shared" si="29"/>
        <v>26.11055</v>
      </c>
      <c r="J953" s="153" t="s">
        <v>60</v>
      </c>
      <c r="K953" s="150" t="s">
        <v>60</v>
      </c>
      <c r="BUR953" s="124"/>
      <c r="BUS953" s="124"/>
      <c r="BUT953" s="124"/>
      <c r="BUU953" s="124"/>
      <c r="BUV953" s="124"/>
      <c r="BUW953" s="124"/>
      <c r="BUX953" s="124"/>
      <c r="BUY953" s="124"/>
      <c r="BUZ953" s="124"/>
      <c r="BVA953" s="124"/>
      <c r="BVB953" s="124"/>
      <c r="BVC953" s="124"/>
      <c r="BVD953" s="124"/>
      <c r="BVE953" s="124"/>
      <c r="BVF953" s="124"/>
    </row>
    <row r="954" spans="1:11 1916:1930" s="123" customFormat="1" x14ac:dyDescent="0.2">
      <c r="A954" s="142" t="s">
        <v>1168</v>
      </c>
      <c r="B954" s="142" t="s">
        <v>1653</v>
      </c>
      <c r="C954" s="143">
        <v>27.67</v>
      </c>
      <c r="D954" s="144">
        <v>0.60824</v>
      </c>
      <c r="E954" s="144">
        <v>0.60824</v>
      </c>
      <c r="F954" s="143">
        <v>1</v>
      </c>
      <c r="G954" s="144">
        <f t="shared" si="28"/>
        <v>0.60824</v>
      </c>
      <c r="H954" s="143">
        <v>1.25</v>
      </c>
      <c r="I954" s="144">
        <f t="shared" si="29"/>
        <v>0.76029999999999998</v>
      </c>
      <c r="J954" s="145" t="s">
        <v>60</v>
      </c>
      <c r="K954" s="142" t="s">
        <v>60</v>
      </c>
      <c r="BUR954" s="124"/>
      <c r="BUS954" s="124"/>
      <c r="BUT954" s="124"/>
      <c r="BUU954" s="124"/>
      <c r="BUV954" s="124"/>
      <c r="BUW954" s="124"/>
      <c r="BUX954" s="124"/>
      <c r="BUY954" s="124"/>
      <c r="BUZ954" s="124"/>
      <c r="BVA954" s="124"/>
      <c r="BVB954" s="124"/>
      <c r="BVC954" s="124"/>
      <c r="BVD954" s="124"/>
      <c r="BVE954" s="124"/>
      <c r="BVF954" s="124"/>
    </row>
    <row r="955" spans="1:11 1916:1930" s="123" customFormat="1" x14ac:dyDescent="0.2">
      <c r="A955" s="146" t="s">
        <v>1169</v>
      </c>
      <c r="B955" s="146" t="s">
        <v>1653</v>
      </c>
      <c r="C955" s="147">
        <v>49.6</v>
      </c>
      <c r="D955" s="148">
        <v>6.5912300000000004</v>
      </c>
      <c r="E955" s="148">
        <v>6.5912300000000004</v>
      </c>
      <c r="F955" s="147">
        <v>1</v>
      </c>
      <c r="G955" s="148">
        <f t="shared" si="28"/>
        <v>6.5912300000000004</v>
      </c>
      <c r="H955" s="147">
        <v>1.25</v>
      </c>
      <c r="I955" s="148">
        <f t="shared" si="29"/>
        <v>8.2390399999999993</v>
      </c>
      <c r="J955" s="149" t="s">
        <v>60</v>
      </c>
      <c r="K955" s="146" t="s">
        <v>60</v>
      </c>
      <c r="BUR955" s="124"/>
      <c r="BUS955" s="124"/>
      <c r="BUT955" s="124"/>
      <c r="BUU955" s="124"/>
      <c r="BUV955" s="124"/>
      <c r="BUW955" s="124"/>
      <c r="BUX955" s="124"/>
      <c r="BUY955" s="124"/>
      <c r="BUZ955" s="124"/>
      <c r="BVA955" s="124"/>
      <c r="BVB955" s="124"/>
      <c r="BVC955" s="124"/>
      <c r="BVD955" s="124"/>
      <c r="BVE955" s="124"/>
      <c r="BVF955" s="124"/>
    </row>
    <row r="956" spans="1:11 1916:1930" s="123" customFormat="1" x14ac:dyDescent="0.2">
      <c r="A956" s="146" t="s">
        <v>1170</v>
      </c>
      <c r="B956" s="146" t="s">
        <v>1653</v>
      </c>
      <c r="C956" s="147">
        <v>64.709999999999994</v>
      </c>
      <c r="D956" s="148">
        <v>10.84375</v>
      </c>
      <c r="E956" s="148">
        <v>10.84375</v>
      </c>
      <c r="F956" s="147">
        <v>1</v>
      </c>
      <c r="G956" s="148">
        <f t="shared" si="28"/>
        <v>10.84375</v>
      </c>
      <c r="H956" s="147">
        <v>1.25</v>
      </c>
      <c r="I956" s="148">
        <f t="shared" si="29"/>
        <v>13.554690000000001</v>
      </c>
      <c r="J956" s="149" t="s">
        <v>60</v>
      </c>
      <c r="K956" s="146" t="s">
        <v>60</v>
      </c>
      <c r="BUR956" s="124"/>
      <c r="BUS956" s="124"/>
      <c r="BUT956" s="124"/>
      <c r="BUU956" s="124"/>
      <c r="BUV956" s="124"/>
      <c r="BUW956" s="124"/>
      <c r="BUX956" s="124"/>
      <c r="BUY956" s="124"/>
      <c r="BUZ956" s="124"/>
      <c r="BVA956" s="124"/>
      <c r="BVB956" s="124"/>
      <c r="BVC956" s="124"/>
      <c r="BVD956" s="124"/>
      <c r="BVE956" s="124"/>
      <c r="BVF956" s="124"/>
    </row>
    <row r="957" spans="1:11 1916:1930" s="123" customFormat="1" x14ac:dyDescent="0.2">
      <c r="A957" s="150" t="s">
        <v>1171</v>
      </c>
      <c r="B957" s="150" t="s">
        <v>1653</v>
      </c>
      <c r="C957" s="151">
        <v>87.4</v>
      </c>
      <c r="D957" s="152">
        <v>16.720189999999999</v>
      </c>
      <c r="E957" s="152">
        <v>16.720189999999999</v>
      </c>
      <c r="F957" s="151">
        <v>1</v>
      </c>
      <c r="G957" s="152">
        <f t="shared" si="28"/>
        <v>16.720189999999999</v>
      </c>
      <c r="H957" s="151">
        <v>1.25</v>
      </c>
      <c r="I957" s="152">
        <f t="shared" si="29"/>
        <v>20.90024</v>
      </c>
      <c r="J957" s="153" t="s">
        <v>60</v>
      </c>
      <c r="K957" s="150" t="s">
        <v>60</v>
      </c>
      <c r="BUR957" s="124"/>
      <c r="BUS957" s="124"/>
      <c r="BUT957" s="124"/>
      <c r="BUU957" s="124"/>
      <c r="BUV957" s="124"/>
      <c r="BUW957" s="124"/>
      <c r="BUX957" s="124"/>
      <c r="BUY957" s="124"/>
      <c r="BUZ957" s="124"/>
      <c r="BVA957" s="124"/>
      <c r="BVB957" s="124"/>
      <c r="BVC957" s="124"/>
      <c r="BVD957" s="124"/>
      <c r="BVE957" s="124"/>
      <c r="BVF957" s="124"/>
    </row>
    <row r="958" spans="1:11 1916:1930" s="123" customFormat="1" x14ac:dyDescent="0.2">
      <c r="A958" s="142" t="s">
        <v>1172</v>
      </c>
      <c r="B958" s="142" t="s">
        <v>1654</v>
      </c>
      <c r="C958" s="143">
        <v>22.69</v>
      </c>
      <c r="D958" s="144">
        <v>2.7928999999999999</v>
      </c>
      <c r="E958" s="144">
        <v>2.7928999999999999</v>
      </c>
      <c r="F958" s="143">
        <v>1</v>
      </c>
      <c r="G958" s="144">
        <f t="shared" si="28"/>
        <v>2.7928999999999999</v>
      </c>
      <c r="H958" s="143">
        <v>1.25</v>
      </c>
      <c r="I958" s="144">
        <f t="shared" si="29"/>
        <v>3.4911300000000001</v>
      </c>
      <c r="J958" s="145" t="s">
        <v>60</v>
      </c>
      <c r="K958" s="142" t="s">
        <v>60</v>
      </c>
      <c r="BUR958" s="124"/>
      <c r="BUS958" s="124"/>
      <c r="BUT958" s="124"/>
      <c r="BUU958" s="124"/>
      <c r="BUV958" s="124"/>
      <c r="BUW958" s="124"/>
      <c r="BUX958" s="124"/>
      <c r="BUY958" s="124"/>
      <c r="BUZ958" s="124"/>
      <c r="BVA958" s="124"/>
      <c r="BVB958" s="124"/>
      <c r="BVC958" s="124"/>
      <c r="BVD958" s="124"/>
      <c r="BVE958" s="124"/>
      <c r="BVF958" s="124"/>
    </row>
    <row r="959" spans="1:11 1916:1930" s="123" customFormat="1" x14ac:dyDescent="0.2">
      <c r="A959" s="146" t="s">
        <v>1173</v>
      </c>
      <c r="B959" s="146" t="s">
        <v>1654</v>
      </c>
      <c r="C959" s="147">
        <v>46.51</v>
      </c>
      <c r="D959" s="148">
        <v>6.5324299999999997</v>
      </c>
      <c r="E959" s="148">
        <v>6.5324299999999997</v>
      </c>
      <c r="F959" s="147">
        <v>1</v>
      </c>
      <c r="G959" s="148">
        <f t="shared" si="28"/>
        <v>6.5324299999999997</v>
      </c>
      <c r="H959" s="147">
        <v>1.25</v>
      </c>
      <c r="I959" s="148">
        <f t="shared" si="29"/>
        <v>8.16554</v>
      </c>
      <c r="J959" s="149" t="s">
        <v>60</v>
      </c>
      <c r="K959" s="146" t="s">
        <v>60</v>
      </c>
      <c r="BUR959" s="124"/>
      <c r="BUS959" s="124"/>
      <c r="BUT959" s="124"/>
      <c r="BUU959" s="124"/>
      <c r="BUV959" s="124"/>
      <c r="BUW959" s="124"/>
      <c r="BUX959" s="124"/>
      <c r="BUY959" s="124"/>
      <c r="BUZ959" s="124"/>
      <c r="BVA959" s="124"/>
      <c r="BVB959" s="124"/>
      <c r="BVC959" s="124"/>
      <c r="BVD959" s="124"/>
      <c r="BVE959" s="124"/>
      <c r="BVF959" s="124"/>
    </row>
    <row r="960" spans="1:11 1916:1930" s="123" customFormat="1" x14ac:dyDescent="0.2">
      <c r="A960" s="146" t="s">
        <v>1174</v>
      </c>
      <c r="B960" s="146" t="s">
        <v>1654</v>
      </c>
      <c r="C960" s="147">
        <v>57.88</v>
      </c>
      <c r="D960" s="148">
        <v>9.0668100000000003</v>
      </c>
      <c r="E960" s="148">
        <v>9.0668100000000003</v>
      </c>
      <c r="F960" s="147">
        <v>1</v>
      </c>
      <c r="G960" s="148">
        <f t="shared" si="28"/>
        <v>9.0668100000000003</v>
      </c>
      <c r="H960" s="147">
        <v>1.25</v>
      </c>
      <c r="I960" s="148">
        <f t="shared" si="29"/>
        <v>11.33351</v>
      </c>
      <c r="J960" s="149" t="s">
        <v>60</v>
      </c>
      <c r="K960" s="146" t="s">
        <v>60</v>
      </c>
      <c r="BUR960" s="124"/>
      <c r="BUS960" s="124"/>
      <c r="BUT960" s="124"/>
      <c r="BUU960" s="124"/>
      <c r="BUV960" s="124"/>
      <c r="BUW960" s="124"/>
      <c r="BUX960" s="124"/>
      <c r="BUY960" s="124"/>
      <c r="BUZ960" s="124"/>
      <c r="BVA960" s="124"/>
      <c r="BVB960" s="124"/>
      <c r="BVC960" s="124"/>
      <c r="BVD960" s="124"/>
      <c r="BVE960" s="124"/>
      <c r="BVF960" s="124"/>
    </row>
    <row r="961" spans="1:11 1916:1930" s="123" customFormat="1" x14ac:dyDescent="0.2">
      <c r="A961" s="150" t="s">
        <v>1175</v>
      </c>
      <c r="B961" s="150" t="s">
        <v>1654</v>
      </c>
      <c r="C961" s="151">
        <v>72.92</v>
      </c>
      <c r="D961" s="152">
        <v>12.51286</v>
      </c>
      <c r="E961" s="152">
        <v>12.51286</v>
      </c>
      <c r="F961" s="151">
        <v>1</v>
      </c>
      <c r="G961" s="152">
        <f t="shared" si="28"/>
        <v>12.51286</v>
      </c>
      <c r="H961" s="151">
        <v>1.25</v>
      </c>
      <c r="I961" s="152">
        <f t="shared" si="29"/>
        <v>15.641080000000001</v>
      </c>
      <c r="J961" s="153" t="s">
        <v>60</v>
      </c>
      <c r="K961" s="150" t="s">
        <v>60</v>
      </c>
      <c r="BUR961" s="124"/>
      <c r="BUS961" s="124"/>
      <c r="BUT961" s="124"/>
      <c r="BUU961" s="124"/>
      <c r="BUV961" s="124"/>
      <c r="BUW961" s="124"/>
      <c r="BUX961" s="124"/>
      <c r="BUY961" s="124"/>
      <c r="BUZ961" s="124"/>
      <c r="BVA961" s="124"/>
      <c r="BVB961" s="124"/>
      <c r="BVC961" s="124"/>
      <c r="BVD961" s="124"/>
      <c r="BVE961" s="124"/>
      <c r="BVF961" s="124"/>
    </row>
    <row r="962" spans="1:11 1916:1930" s="123" customFormat="1" x14ac:dyDescent="0.2">
      <c r="A962" s="142" t="s">
        <v>1176</v>
      </c>
      <c r="B962" s="142" t="s">
        <v>1655</v>
      </c>
      <c r="C962" s="143">
        <v>22.3</v>
      </c>
      <c r="D962" s="144">
        <v>1.0282</v>
      </c>
      <c r="E962" s="144">
        <v>1.0282</v>
      </c>
      <c r="F962" s="143">
        <v>1</v>
      </c>
      <c r="G962" s="144">
        <f t="shared" si="28"/>
        <v>1.0282</v>
      </c>
      <c r="H962" s="143">
        <v>1.25</v>
      </c>
      <c r="I962" s="144">
        <f t="shared" si="29"/>
        <v>1.28525</v>
      </c>
      <c r="J962" s="145" t="s">
        <v>60</v>
      </c>
      <c r="K962" s="142" t="s">
        <v>60</v>
      </c>
      <c r="BUR962" s="124"/>
      <c r="BUS962" s="124"/>
      <c r="BUT962" s="124"/>
      <c r="BUU962" s="124"/>
      <c r="BUV962" s="124"/>
      <c r="BUW962" s="124"/>
      <c r="BUX962" s="124"/>
      <c r="BUY962" s="124"/>
      <c r="BUZ962" s="124"/>
      <c r="BVA962" s="124"/>
      <c r="BVB962" s="124"/>
      <c r="BVC962" s="124"/>
      <c r="BVD962" s="124"/>
      <c r="BVE962" s="124"/>
      <c r="BVF962" s="124"/>
    </row>
    <row r="963" spans="1:11 1916:1930" s="123" customFormat="1" x14ac:dyDescent="0.2">
      <c r="A963" s="146" t="s">
        <v>1177</v>
      </c>
      <c r="B963" s="146" t="s">
        <v>1655</v>
      </c>
      <c r="C963" s="147">
        <v>31.25</v>
      </c>
      <c r="D963" s="148">
        <v>3.8834300000000002</v>
      </c>
      <c r="E963" s="148">
        <v>3.8834300000000002</v>
      </c>
      <c r="F963" s="147">
        <v>1</v>
      </c>
      <c r="G963" s="148">
        <f t="shared" si="28"/>
        <v>3.8834300000000002</v>
      </c>
      <c r="H963" s="147">
        <v>1.25</v>
      </c>
      <c r="I963" s="148">
        <f t="shared" si="29"/>
        <v>4.8542899999999998</v>
      </c>
      <c r="J963" s="149" t="s">
        <v>60</v>
      </c>
      <c r="K963" s="146" t="s">
        <v>60</v>
      </c>
      <c r="BUR963" s="124"/>
      <c r="BUS963" s="124"/>
      <c r="BUT963" s="124"/>
      <c r="BUU963" s="124"/>
      <c r="BUV963" s="124"/>
      <c r="BUW963" s="124"/>
      <c r="BUX963" s="124"/>
      <c r="BUY963" s="124"/>
      <c r="BUZ963" s="124"/>
      <c r="BVA963" s="124"/>
      <c r="BVB963" s="124"/>
      <c r="BVC963" s="124"/>
      <c r="BVD963" s="124"/>
      <c r="BVE963" s="124"/>
      <c r="BVF963" s="124"/>
    </row>
    <row r="964" spans="1:11 1916:1930" s="123" customFormat="1" x14ac:dyDescent="0.2">
      <c r="A964" s="146" t="s">
        <v>1178</v>
      </c>
      <c r="B964" s="146" t="s">
        <v>1655</v>
      </c>
      <c r="C964" s="147">
        <v>38.840000000000003</v>
      </c>
      <c r="D964" s="148">
        <v>7.2338399999999998</v>
      </c>
      <c r="E964" s="148">
        <v>7.2338399999999998</v>
      </c>
      <c r="F964" s="147">
        <v>1</v>
      </c>
      <c r="G964" s="148">
        <f t="shared" si="28"/>
        <v>7.2338399999999998</v>
      </c>
      <c r="H964" s="147">
        <v>1.25</v>
      </c>
      <c r="I964" s="148">
        <f t="shared" si="29"/>
        <v>9.0422999999999991</v>
      </c>
      <c r="J964" s="149" t="s">
        <v>60</v>
      </c>
      <c r="K964" s="146" t="s">
        <v>60</v>
      </c>
      <c r="BUR964" s="124"/>
      <c r="BUS964" s="124"/>
      <c r="BUT964" s="124"/>
      <c r="BUU964" s="124"/>
      <c r="BUV964" s="124"/>
      <c r="BUW964" s="124"/>
      <c r="BUX964" s="124"/>
      <c r="BUY964" s="124"/>
      <c r="BUZ964" s="124"/>
      <c r="BVA964" s="124"/>
      <c r="BVB964" s="124"/>
      <c r="BVC964" s="124"/>
      <c r="BVD964" s="124"/>
      <c r="BVE964" s="124"/>
      <c r="BVF964" s="124"/>
    </row>
    <row r="965" spans="1:11 1916:1930" s="123" customFormat="1" x14ac:dyDescent="0.2">
      <c r="A965" s="150" t="s">
        <v>1179</v>
      </c>
      <c r="B965" s="150" t="s">
        <v>1655</v>
      </c>
      <c r="C965" s="151">
        <v>63.67</v>
      </c>
      <c r="D965" s="152">
        <v>11.56081</v>
      </c>
      <c r="E965" s="152">
        <v>11.56081</v>
      </c>
      <c r="F965" s="151">
        <v>1</v>
      </c>
      <c r="G965" s="152">
        <f t="shared" si="28"/>
        <v>11.56081</v>
      </c>
      <c r="H965" s="151">
        <v>1.25</v>
      </c>
      <c r="I965" s="152">
        <f t="shared" si="29"/>
        <v>14.45101</v>
      </c>
      <c r="J965" s="153" t="s">
        <v>60</v>
      </c>
      <c r="K965" s="150" t="s">
        <v>60</v>
      </c>
      <c r="BUR965" s="124"/>
      <c r="BUS965" s="124"/>
      <c r="BUT965" s="124"/>
      <c r="BUU965" s="124"/>
      <c r="BUV965" s="124"/>
      <c r="BUW965" s="124"/>
      <c r="BUX965" s="124"/>
      <c r="BUY965" s="124"/>
      <c r="BUZ965" s="124"/>
      <c r="BVA965" s="124"/>
      <c r="BVB965" s="124"/>
      <c r="BVC965" s="124"/>
      <c r="BVD965" s="124"/>
      <c r="BVE965" s="124"/>
      <c r="BVF965" s="124"/>
    </row>
    <row r="966" spans="1:11 1916:1930" s="123" customFormat="1" x14ac:dyDescent="0.2">
      <c r="A966" s="142" t="s">
        <v>1180</v>
      </c>
      <c r="B966" s="142" t="s">
        <v>1656</v>
      </c>
      <c r="C966" s="143">
        <v>24.06</v>
      </c>
      <c r="D966" s="144">
        <v>2.7742200000000001</v>
      </c>
      <c r="E966" s="144">
        <v>2.7742200000000001</v>
      </c>
      <c r="F966" s="143">
        <v>1</v>
      </c>
      <c r="G966" s="144">
        <f t="shared" si="28"/>
        <v>2.7742200000000001</v>
      </c>
      <c r="H966" s="143">
        <v>1.25</v>
      </c>
      <c r="I966" s="144">
        <f t="shared" si="29"/>
        <v>3.4677799999999999</v>
      </c>
      <c r="J966" s="145" t="s">
        <v>60</v>
      </c>
      <c r="K966" s="142" t="s">
        <v>60</v>
      </c>
      <c r="BUR966" s="124"/>
      <c r="BUS966" s="124"/>
      <c r="BUT966" s="124"/>
      <c r="BUU966" s="124"/>
      <c r="BUV966" s="124"/>
      <c r="BUW966" s="124"/>
      <c r="BUX966" s="124"/>
      <c r="BUY966" s="124"/>
      <c r="BUZ966" s="124"/>
      <c r="BVA966" s="124"/>
      <c r="BVB966" s="124"/>
      <c r="BVC966" s="124"/>
      <c r="BVD966" s="124"/>
      <c r="BVE966" s="124"/>
      <c r="BVF966" s="124"/>
    </row>
    <row r="967" spans="1:11 1916:1930" s="123" customFormat="1" x14ac:dyDescent="0.2">
      <c r="A967" s="146" t="s">
        <v>1181</v>
      </c>
      <c r="B967" s="146" t="s">
        <v>1656</v>
      </c>
      <c r="C967" s="147">
        <v>37.1</v>
      </c>
      <c r="D967" s="148">
        <v>5.0902000000000003</v>
      </c>
      <c r="E967" s="148">
        <v>5.0902000000000003</v>
      </c>
      <c r="F967" s="147">
        <v>1</v>
      </c>
      <c r="G967" s="148">
        <f t="shared" si="28"/>
        <v>5.0902000000000003</v>
      </c>
      <c r="H967" s="147">
        <v>1.25</v>
      </c>
      <c r="I967" s="148">
        <f t="shared" si="29"/>
        <v>6.3627500000000001</v>
      </c>
      <c r="J967" s="149" t="s">
        <v>60</v>
      </c>
      <c r="K967" s="146" t="s">
        <v>60</v>
      </c>
      <c r="BUR967" s="124"/>
      <c r="BUS967" s="124"/>
      <c r="BUT967" s="124"/>
      <c r="BUU967" s="124"/>
      <c r="BUV967" s="124"/>
      <c r="BUW967" s="124"/>
      <c r="BUX967" s="124"/>
      <c r="BUY967" s="124"/>
      <c r="BUZ967" s="124"/>
      <c r="BVA967" s="124"/>
      <c r="BVB967" s="124"/>
      <c r="BVC967" s="124"/>
      <c r="BVD967" s="124"/>
      <c r="BVE967" s="124"/>
      <c r="BVF967" s="124"/>
    </row>
    <row r="968" spans="1:11 1916:1930" s="123" customFormat="1" x14ac:dyDescent="0.2">
      <c r="A968" s="146" t="s">
        <v>1182</v>
      </c>
      <c r="B968" s="146" t="s">
        <v>1656</v>
      </c>
      <c r="C968" s="147">
        <v>46.51</v>
      </c>
      <c r="D968" s="148">
        <v>7.1757499999999999</v>
      </c>
      <c r="E968" s="148">
        <v>7.1757499999999999</v>
      </c>
      <c r="F968" s="147">
        <v>1</v>
      </c>
      <c r="G968" s="148">
        <f t="shared" si="28"/>
        <v>7.1757499999999999</v>
      </c>
      <c r="H968" s="147">
        <v>1.25</v>
      </c>
      <c r="I968" s="148">
        <f t="shared" si="29"/>
        <v>8.9696899999999999</v>
      </c>
      <c r="J968" s="149" t="s">
        <v>60</v>
      </c>
      <c r="K968" s="146" t="s">
        <v>60</v>
      </c>
      <c r="BUR968" s="124"/>
      <c r="BUS968" s="124"/>
      <c r="BUT968" s="124"/>
      <c r="BUU968" s="124"/>
      <c r="BUV968" s="124"/>
      <c r="BUW968" s="124"/>
      <c r="BUX968" s="124"/>
      <c r="BUY968" s="124"/>
      <c r="BUZ968" s="124"/>
      <c r="BVA968" s="124"/>
      <c r="BVB968" s="124"/>
      <c r="BVC968" s="124"/>
      <c r="BVD968" s="124"/>
      <c r="BVE968" s="124"/>
      <c r="BVF968" s="124"/>
    </row>
    <row r="969" spans="1:11 1916:1930" s="123" customFormat="1" x14ac:dyDescent="0.2">
      <c r="A969" s="150" t="s">
        <v>1183</v>
      </c>
      <c r="B969" s="150" t="s">
        <v>1656</v>
      </c>
      <c r="C969" s="151">
        <v>60.8</v>
      </c>
      <c r="D969" s="152">
        <v>10.00412</v>
      </c>
      <c r="E969" s="152">
        <v>10.00412</v>
      </c>
      <c r="F969" s="151">
        <v>1</v>
      </c>
      <c r="G969" s="152">
        <f t="shared" si="28"/>
        <v>10.00412</v>
      </c>
      <c r="H969" s="151">
        <v>1.25</v>
      </c>
      <c r="I969" s="152">
        <f t="shared" si="29"/>
        <v>12.50515</v>
      </c>
      <c r="J969" s="153" t="s">
        <v>60</v>
      </c>
      <c r="K969" s="150" t="s">
        <v>60</v>
      </c>
      <c r="BUR969" s="124"/>
      <c r="BUS969" s="124"/>
      <c r="BUT969" s="124"/>
      <c r="BUU969" s="124"/>
      <c r="BUV969" s="124"/>
      <c r="BUW969" s="124"/>
      <c r="BUX969" s="124"/>
      <c r="BUY969" s="124"/>
      <c r="BUZ969" s="124"/>
      <c r="BVA969" s="124"/>
      <c r="BVB969" s="124"/>
      <c r="BVC969" s="124"/>
      <c r="BVD969" s="124"/>
      <c r="BVE969" s="124"/>
      <c r="BVF969" s="124"/>
    </row>
    <row r="970" spans="1:11 1916:1930" s="123" customFormat="1" x14ac:dyDescent="0.2">
      <c r="A970" s="142" t="s">
        <v>1184</v>
      </c>
      <c r="B970" s="142" t="s">
        <v>1657</v>
      </c>
      <c r="C970" s="143">
        <v>18.7</v>
      </c>
      <c r="D970" s="144">
        <v>1.80281</v>
      </c>
      <c r="E970" s="144">
        <v>1.80281</v>
      </c>
      <c r="F970" s="143">
        <v>1</v>
      </c>
      <c r="G970" s="144">
        <f t="shared" si="28"/>
        <v>1.80281</v>
      </c>
      <c r="H970" s="143">
        <v>1.25</v>
      </c>
      <c r="I970" s="144">
        <f t="shared" si="29"/>
        <v>2.2535099999999999</v>
      </c>
      <c r="J970" s="145" t="s">
        <v>60</v>
      </c>
      <c r="K970" s="142" t="s">
        <v>60</v>
      </c>
      <c r="BUR970" s="124"/>
      <c r="BUS970" s="124"/>
      <c r="BUT970" s="124"/>
      <c r="BUU970" s="124"/>
      <c r="BUV970" s="124"/>
      <c r="BUW970" s="124"/>
      <c r="BUX970" s="124"/>
      <c r="BUY970" s="124"/>
      <c r="BUZ970" s="124"/>
      <c r="BVA970" s="124"/>
      <c r="BVB970" s="124"/>
      <c r="BVC970" s="124"/>
      <c r="BVD970" s="124"/>
      <c r="BVE970" s="124"/>
      <c r="BVF970" s="124"/>
    </row>
    <row r="971" spans="1:11 1916:1930" s="123" customFormat="1" x14ac:dyDescent="0.2">
      <c r="A971" s="146" t="s">
        <v>1185</v>
      </c>
      <c r="B971" s="146" t="s">
        <v>1657</v>
      </c>
      <c r="C971" s="147">
        <v>28.29</v>
      </c>
      <c r="D971" s="148">
        <v>3.9397799999999998</v>
      </c>
      <c r="E971" s="148">
        <v>3.9397799999999998</v>
      </c>
      <c r="F971" s="147">
        <v>1</v>
      </c>
      <c r="G971" s="148">
        <f t="shared" si="28"/>
        <v>3.9397799999999998</v>
      </c>
      <c r="H971" s="147">
        <v>1.25</v>
      </c>
      <c r="I971" s="148">
        <f t="shared" si="29"/>
        <v>4.9247300000000003</v>
      </c>
      <c r="J971" s="149" t="s">
        <v>60</v>
      </c>
      <c r="K971" s="146" t="s">
        <v>60</v>
      </c>
      <c r="BUR971" s="124"/>
      <c r="BUS971" s="124"/>
      <c r="BUT971" s="124"/>
      <c r="BUU971" s="124"/>
      <c r="BUV971" s="124"/>
      <c r="BUW971" s="124"/>
      <c r="BUX971" s="124"/>
      <c r="BUY971" s="124"/>
      <c r="BUZ971" s="124"/>
      <c r="BVA971" s="124"/>
      <c r="BVB971" s="124"/>
      <c r="BVC971" s="124"/>
      <c r="BVD971" s="124"/>
      <c r="BVE971" s="124"/>
      <c r="BVF971" s="124"/>
    </row>
    <row r="972" spans="1:11 1916:1930" s="123" customFormat="1" x14ac:dyDescent="0.2">
      <c r="A972" s="146" t="s">
        <v>1186</v>
      </c>
      <c r="B972" s="146" t="s">
        <v>1657</v>
      </c>
      <c r="C972" s="147">
        <v>36.200000000000003</v>
      </c>
      <c r="D972" s="148">
        <v>5.8168499999999996</v>
      </c>
      <c r="E972" s="148">
        <v>5.8168499999999996</v>
      </c>
      <c r="F972" s="147">
        <v>1</v>
      </c>
      <c r="G972" s="148">
        <f t="shared" si="28"/>
        <v>5.8168499999999996</v>
      </c>
      <c r="H972" s="147">
        <v>1.25</v>
      </c>
      <c r="I972" s="148">
        <f t="shared" si="29"/>
        <v>7.2710600000000003</v>
      </c>
      <c r="J972" s="149" t="s">
        <v>60</v>
      </c>
      <c r="K972" s="146" t="s">
        <v>60</v>
      </c>
      <c r="BUR972" s="124"/>
      <c r="BUS972" s="124"/>
      <c r="BUT972" s="124"/>
      <c r="BUU972" s="124"/>
      <c r="BUV972" s="124"/>
      <c r="BUW972" s="124"/>
      <c r="BUX972" s="124"/>
      <c r="BUY972" s="124"/>
      <c r="BUZ972" s="124"/>
      <c r="BVA972" s="124"/>
      <c r="BVB972" s="124"/>
      <c r="BVC972" s="124"/>
      <c r="BVD972" s="124"/>
      <c r="BVE972" s="124"/>
      <c r="BVF972" s="124"/>
    </row>
    <row r="973" spans="1:11 1916:1930" s="123" customFormat="1" x14ac:dyDescent="0.2">
      <c r="A973" s="150" t="s">
        <v>1187</v>
      </c>
      <c r="B973" s="150" t="s">
        <v>1657</v>
      </c>
      <c r="C973" s="151">
        <v>46.04</v>
      </c>
      <c r="D973" s="152">
        <v>8.2163699999999995</v>
      </c>
      <c r="E973" s="152">
        <v>8.2163699999999995</v>
      </c>
      <c r="F973" s="151">
        <v>1</v>
      </c>
      <c r="G973" s="152">
        <f t="shared" si="28"/>
        <v>8.2163699999999995</v>
      </c>
      <c r="H973" s="151">
        <v>1.25</v>
      </c>
      <c r="I973" s="152">
        <f t="shared" si="29"/>
        <v>10.27046</v>
      </c>
      <c r="J973" s="153" t="s">
        <v>60</v>
      </c>
      <c r="K973" s="150" t="s">
        <v>60</v>
      </c>
      <c r="BUR973" s="124"/>
      <c r="BUS973" s="124"/>
      <c r="BUT973" s="124"/>
      <c r="BUU973" s="124"/>
      <c r="BUV973" s="124"/>
      <c r="BUW973" s="124"/>
      <c r="BUX973" s="124"/>
      <c r="BUY973" s="124"/>
      <c r="BUZ973" s="124"/>
      <c r="BVA973" s="124"/>
      <c r="BVB973" s="124"/>
      <c r="BVC973" s="124"/>
      <c r="BVD973" s="124"/>
      <c r="BVE973" s="124"/>
      <c r="BVF973" s="124"/>
    </row>
    <row r="974" spans="1:11 1916:1930" s="123" customFormat="1" x14ac:dyDescent="0.2">
      <c r="A974" s="142" t="s">
        <v>1188</v>
      </c>
      <c r="B974" s="142" t="s">
        <v>1658</v>
      </c>
      <c r="C974" s="143">
        <v>3</v>
      </c>
      <c r="D974" s="144">
        <v>1.2079299999999999</v>
      </c>
      <c r="E974" s="144">
        <v>1.2079299999999999</v>
      </c>
      <c r="F974" s="143">
        <v>1</v>
      </c>
      <c r="G974" s="144">
        <f t="shared" ref="G974:G1037" si="30">ROUND((F974*E974),5)</f>
        <v>1.2079299999999999</v>
      </c>
      <c r="H974" s="143">
        <v>1.25</v>
      </c>
      <c r="I974" s="144">
        <f t="shared" ref="I974:I1037" si="31">ROUND((E974*H974),5)</f>
        <v>1.5099100000000001</v>
      </c>
      <c r="J974" s="145" t="s">
        <v>60</v>
      </c>
      <c r="K974" s="142" t="s">
        <v>60</v>
      </c>
      <c r="BUR974" s="124"/>
      <c r="BUS974" s="124"/>
      <c r="BUT974" s="124"/>
      <c r="BUU974" s="124"/>
      <c r="BUV974" s="124"/>
      <c r="BUW974" s="124"/>
      <c r="BUX974" s="124"/>
      <c r="BUY974" s="124"/>
      <c r="BUZ974" s="124"/>
      <c r="BVA974" s="124"/>
      <c r="BVB974" s="124"/>
      <c r="BVC974" s="124"/>
      <c r="BVD974" s="124"/>
      <c r="BVE974" s="124"/>
      <c r="BVF974" s="124"/>
    </row>
    <row r="975" spans="1:11 1916:1930" s="123" customFormat="1" x14ac:dyDescent="0.2">
      <c r="A975" s="146" t="s">
        <v>1189</v>
      </c>
      <c r="B975" s="146" t="s">
        <v>1658</v>
      </c>
      <c r="C975" s="147">
        <v>19.399999999999999</v>
      </c>
      <c r="D975" s="148">
        <v>3.64716</v>
      </c>
      <c r="E975" s="148">
        <v>3.64716</v>
      </c>
      <c r="F975" s="147">
        <v>1</v>
      </c>
      <c r="G975" s="148">
        <f t="shared" si="30"/>
        <v>3.64716</v>
      </c>
      <c r="H975" s="147">
        <v>1.25</v>
      </c>
      <c r="I975" s="148">
        <f t="shared" si="31"/>
        <v>4.5589500000000003</v>
      </c>
      <c r="J975" s="149" t="s">
        <v>60</v>
      </c>
      <c r="K975" s="146" t="s">
        <v>60</v>
      </c>
      <c r="BUR975" s="124"/>
      <c r="BUS975" s="124"/>
      <c r="BUT975" s="124"/>
      <c r="BUU975" s="124"/>
      <c r="BUV975" s="124"/>
      <c r="BUW975" s="124"/>
      <c r="BUX975" s="124"/>
      <c r="BUY975" s="124"/>
      <c r="BUZ975" s="124"/>
      <c r="BVA975" s="124"/>
      <c r="BVB975" s="124"/>
      <c r="BVC975" s="124"/>
      <c r="BVD975" s="124"/>
      <c r="BVE975" s="124"/>
      <c r="BVF975" s="124"/>
    </row>
    <row r="976" spans="1:11 1916:1930" s="123" customFormat="1" x14ac:dyDescent="0.2">
      <c r="A976" s="146" t="s">
        <v>1190</v>
      </c>
      <c r="B976" s="146" t="s">
        <v>1658</v>
      </c>
      <c r="C976" s="147">
        <v>34.08</v>
      </c>
      <c r="D976" s="148">
        <v>6.9444900000000001</v>
      </c>
      <c r="E976" s="148">
        <v>6.9444900000000001</v>
      </c>
      <c r="F976" s="147">
        <v>1</v>
      </c>
      <c r="G976" s="148">
        <f t="shared" si="30"/>
        <v>6.9444900000000001</v>
      </c>
      <c r="H976" s="147">
        <v>1.25</v>
      </c>
      <c r="I976" s="148">
        <f t="shared" si="31"/>
        <v>8.6806099999999997</v>
      </c>
      <c r="J976" s="149" t="s">
        <v>60</v>
      </c>
      <c r="K976" s="146" t="s">
        <v>60</v>
      </c>
      <c r="BUR976" s="124"/>
      <c r="BUS976" s="124"/>
      <c r="BUT976" s="124"/>
      <c r="BUU976" s="124"/>
      <c r="BUV976" s="124"/>
      <c r="BUW976" s="124"/>
      <c r="BUX976" s="124"/>
      <c r="BUY976" s="124"/>
      <c r="BUZ976" s="124"/>
      <c r="BVA976" s="124"/>
      <c r="BVB976" s="124"/>
      <c r="BVC976" s="124"/>
      <c r="BVD976" s="124"/>
      <c r="BVE976" s="124"/>
      <c r="BVF976" s="124"/>
    </row>
    <row r="977" spans="1:11 1916:1930" s="123" customFormat="1" x14ac:dyDescent="0.2">
      <c r="A977" s="150" t="s">
        <v>1191</v>
      </c>
      <c r="B977" s="150" t="s">
        <v>1658</v>
      </c>
      <c r="C977" s="151">
        <v>72.510000000000005</v>
      </c>
      <c r="D977" s="152">
        <v>12.30738</v>
      </c>
      <c r="E977" s="152">
        <v>12.30738</v>
      </c>
      <c r="F977" s="151">
        <v>1</v>
      </c>
      <c r="G977" s="152">
        <f t="shared" si="30"/>
        <v>12.30738</v>
      </c>
      <c r="H977" s="151">
        <v>1.25</v>
      </c>
      <c r="I977" s="152">
        <f t="shared" si="31"/>
        <v>15.384230000000001</v>
      </c>
      <c r="J977" s="153" t="s">
        <v>60</v>
      </c>
      <c r="K977" s="150" t="s">
        <v>60</v>
      </c>
      <c r="BUR977" s="124"/>
      <c r="BUS977" s="124"/>
      <c r="BUT977" s="124"/>
      <c r="BUU977" s="124"/>
      <c r="BUV977" s="124"/>
      <c r="BUW977" s="124"/>
      <c r="BUX977" s="124"/>
      <c r="BUY977" s="124"/>
      <c r="BUZ977" s="124"/>
      <c r="BVA977" s="124"/>
      <c r="BVB977" s="124"/>
      <c r="BVC977" s="124"/>
      <c r="BVD977" s="124"/>
      <c r="BVE977" s="124"/>
      <c r="BVF977" s="124"/>
    </row>
    <row r="978" spans="1:11 1916:1930" s="123" customFormat="1" x14ac:dyDescent="0.2">
      <c r="A978" s="142" t="s">
        <v>1192</v>
      </c>
      <c r="B978" s="142" t="s">
        <v>1659</v>
      </c>
      <c r="C978" s="143">
        <v>14.41</v>
      </c>
      <c r="D978" s="144">
        <v>1.5635699999999999</v>
      </c>
      <c r="E978" s="144">
        <v>1.5635699999999999</v>
      </c>
      <c r="F978" s="143">
        <v>1</v>
      </c>
      <c r="G978" s="144">
        <f t="shared" si="30"/>
        <v>1.5635699999999999</v>
      </c>
      <c r="H978" s="143">
        <v>1.25</v>
      </c>
      <c r="I978" s="144">
        <f t="shared" si="31"/>
        <v>1.9544600000000001</v>
      </c>
      <c r="J978" s="145" t="s">
        <v>60</v>
      </c>
      <c r="K978" s="142" t="s">
        <v>60</v>
      </c>
      <c r="BUR978" s="124"/>
      <c r="BUS978" s="124"/>
      <c r="BUT978" s="124"/>
      <c r="BUU978" s="124"/>
      <c r="BUV978" s="124"/>
      <c r="BUW978" s="124"/>
      <c r="BUX978" s="124"/>
      <c r="BUY978" s="124"/>
      <c r="BUZ978" s="124"/>
      <c r="BVA978" s="124"/>
      <c r="BVB978" s="124"/>
      <c r="BVC978" s="124"/>
      <c r="BVD978" s="124"/>
      <c r="BVE978" s="124"/>
      <c r="BVF978" s="124"/>
    </row>
    <row r="979" spans="1:11 1916:1930" s="123" customFormat="1" x14ac:dyDescent="0.2">
      <c r="A979" s="146" t="s">
        <v>1193</v>
      </c>
      <c r="B979" s="146" t="s">
        <v>1659</v>
      </c>
      <c r="C979" s="147">
        <v>20.77</v>
      </c>
      <c r="D979" s="148">
        <v>2.7807400000000002</v>
      </c>
      <c r="E979" s="148">
        <v>2.7807400000000002</v>
      </c>
      <c r="F979" s="147">
        <v>1</v>
      </c>
      <c r="G979" s="148">
        <f t="shared" si="30"/>
        <v>2.7807400000000002</v>
      </c>
      <c r="H979" s="147">
        <v>1.25</v>
      </c>
      <c r="I979" s="148">
        <f t="shared" si="31"/>
        <v>3.47593</v>
      </c>
      <c r="J979" s="149" t="s">
        <v>60</v>
      </c>
      <c r="K979" s="146" t="s">
        <v>60</v>
      </c>
      <c r="BUR979" s="124"/>
      <c r="BUS979" s="124"/>
      <c r="BUT979" s="124"/>
      <c r="BUU979" s="124"/>
      <c r="BUV979" s="124"/>
      <c r="BUW979" s="124"/>
      <c r="BUX979" s="124"/>
      <c r="BUY979" s="124"/>
      <c r="BUZ979" s="124"/>
      <c r="BVA979" s="124"/>
      <c r="BVB979" s="124"/>
      <c r="BVC979" s="124"/>
      <c r="BVD979" s="124"/>
      <c r="BVE979" s="124"/>
      <c r="BVF979" s="124"/>
    </row>
    <row r="980" spans="1:11 1916:1930" s="123" customFormat="1" x14ac:dyDescent="0.2">
      <c r="A980" s="146" t="s">
        <v>1194</v>
      </c>
      <c r="B980" s="146" t="s">
        <v>1659</v>
      </c>
      <c r="C980" s="147">
        <v>31.96</v>
      </c>
      <c r="D980" s="148">
        <v>4.8209400000000002</v>
      </c>
      <c r="E980" s="148">
        <v>4.8209400000000002</v>
      </c>
      <c r="F980" s="147">
        <v>1</v>
      </c>
      <c r="G980" s="148">
        <f t="shared" si="30"/>
        <v>4.8209400000000002</v>
      </c>
      <c r="H980" s="147">
        <v>1.25</v>
      </c>
      <c r="I980" s="148">
        <f t="shared" si="31"/>
        <v>6.0261800000000001</v>
      </c>
      <c r="J980" s="149" t="s">
        <v>60</v>
      </c>
      <c r="K980" s="146" t="s">
        <v>60</v>
      </c>
      <c r="BUR980" s="124"/>
      <c r="BUS980" s="124"/>
      <c r="BUT980" s="124"/>
      <c r="BUU980" s="124"/>
      <c r="BUV980" s="124"/>
      <c r="BUW980" s="124"/>
      <c r="BUX980" s="124"/>
      <c r="BUY980" s="124"/>
      <c r="BUZ980" s="124"/>
      <c r="BVA980" s="124"/>
      <c r="BVB980" s="124"/>
      <c r="BVC980" s="124"/>
      <c r="BVD980" s="124"/>
      <c r="BVE980" s="124"/>
      <c r="BVF980" s="124"/>
    </row>
    <row r="981" spans="1:11 1916:1930" s="123" customFormat="1" x14ac:dyDescent="0.2">
      <c r="A981" s="150" t="s">
        <v>1195</v>
      </c>
      <c r="B981" s="150" t="s">
        <v>1659</v>
      </c>
      <c r="C981" s="151">
        <v>42.38</v>
      </c>
      <c r="D981" s="152">
        <v>7.6028599999999997</v>
      </c>
      <c r="E981" s="152">
        <v>7.6028599999999997</v>
      </c>
      <c r="F981" s="151">
        <v>1</v>
      </c>
      <c r="G981" s="152">
        <f t="shared" si="30"/>
        <v>7.6028599999999997</v>
      </c>
      <c r="H981" s="151">
        <v>1.25</v>
      </c>
      <c r="I981" s="152">
        <f t="shared" si="31"/>
        <v>9.5035799999999995</v>
      </c>
      <c r="J981" s="153" t="s">
        <v>60</v>
      </c>
      <c r="K981" s="150" t="s">
        <v>60</v>
      </c>
      <c r="BUR981" s="124"/>
      <c r="BUS981" s="124"/>
      <c r="BUT981" s="124"/>
      <c r="BUU981" s="124"/>
      <c r="BUV981" s="124"/>
      <c r="BUW981" s="124"/>
      <c r="BUX981" s="124"/>
      <c r="BUY981" s="124"/>
      <c r="BUZ981" s="124"/>
      <c r="BVA981" s="124"/>
      <c r="BVB981" s="124"/>
      <c r="BVC981" s="124"/>
      <c r="BVD981" s="124"/>
      <c r="BVE981" s="124"/>
      <c r="BVF981" s="124"/>
    </row>
    <row r="982" spans="1:11 1916:1930" s="123" customFormat="1" x14ac:dyDescent="0.2">
      <c r="A982" s="142" t="s">
        <v>1196</v>
      </c>
      <c r="B982" s="142" t="s">
        <v>1660</v>
      </c>
      <c r="C982" s="143">
        <v>18.600000000000001</v>
      </c>
      <c r="D982" s="144">
        <v>2.2956099999999999</v>
      </c>
      <c r="E982" s="144">
        <v>2.2956099999999999</v>
      </c>
      <c r="F982" s="143">
        <v>1</v>
      </c>
      <c r="G982" s="144">
        <f t="shared" si="30"/>
        <v>2.2956099999999999</v>
      </c>
      <c r="H982" s="143">
        <v>1.25</v>
      </c>
      <c r="I982" s="144">
        <f t="shared" si="31"/>
        <v>2.86951</v>
      </c>
      <c r="J982" s="145" t="s">
        <v>60</v>
      </c>
      <c r="K982" s="142" t="s">
        <v>60</v>
      </c>
      <c r="BUR982" s="124"/>
      <c r="BUS982" s="124"/>
      <c r="BUT982" s="124"/>
      <c r="BUU982" s="124"/>
      <c r="BUV982" s="124"/>
      <c r="BUW982" s="124"/>
      <c r="BUX982" s="124"/>
      <c r="BUY982" s="124"/>
      <c r="BUZ982" s="124"/>
      <c r="BVA982" s="124"/>
      <c r="BVB982" s="124"/>
      <c r="BVC982" s="124"/>
      <c r="BVD982" s="124"/>
      <c r="BVE982" s="124"/>
      <c r="BVF982" s="124"/>
    </row>
    <row r="983" spans="1:11 1916:1930" s="123" customFormat="1" x14ac:dyDescent="0.2">
      <c r="A983" s="146" t="s">
        <v>1197</v>
      </c>
      <c r="B983" s="146" t="s">
        <v>1660</v>
      </c>
      <c r="C983" s="147">
        <v>25.69</v>
      </c>
      <c r="D983" s="148">
        <v>3.5337499999999999</v>
      </c>
      <c r="E983" s="148">
        <v>3.5337499999999999</v>
      </c>
      <c r="F983" s="147">
        <v>1</v>
      </c>
      <c r="G983" s="148">
        <f t="shared" si="30"/>
        <v>3.5337499999999999</v>
      </c>
      <c r="H983" s="147">
        <v>1.25</v>
      </c>
      <c r="I983" s="148">
        <f t="shared" si="31"/>
        <v>4.4171899999999997</v>
      </c>
      <c r="J983" s="149" t="s">
        <v>60</v>
      </c>
      <c r="K983" s="146" t="s">
        <v>60</v>
      </c>
      <c r="BUR983" s="124"/>
      <c r="BUS983" s="124"/>
      <c r="BUT983" s="124"/>
      <c r="BUU983" s="124"/>
      <c r="BUV983" s="124"/>
      <c r="BUW983" s="124"/>
      <c r="BUX983" s="124"/>
      <c r="BUY983" s="124"/>
      <c r="BUZ983" s="124"/>
      <c r="BVA983" s="124"/>
      <c r="BVB983" s="124"/>
      <c r="BVC983" s="124"/>
      <c r="BVD983" s="124"/>
      <c r="BVE983" s="124"/>
      <c r="BVF983" s="124"/>
    </row>
    <row r="984" spans="1:11 1916:1930" s="123" customFormat="1" x14ac:dyDescent="0.2">
      <c r="A984" s="146" t="s">
        <v>1198</v>
      </c>
      <c r="B984" s="146" t="s">
        <v>1660</v>
      </c>
      <c r="C984" s="147">
        <v>33.28</v>
      </c>
      <c r="D984" s="148">
        <v>4.8434600000000003</v>
      </c>
      <c r="E984" s="148">
        <v>4.8434600000000003</v>
      </c>
      <c r="F984" s="147">
        <v>1</v>
      </c>
      <c r="G984" s="148">
        <f t="shared" si="30"/>
        <v>4.8434600000000003</v>
      </c>
      <c r="H984" s="147">
        <v>1.25</v>
      </c>
      <c r="I984" s="148">
        <f t="shared" si="31"/>
        <v>6.0543300000000002</v>
      </c>
      <c r="J984" s="149" t="s">
        <v>60</v>
      </c>
      <c r="K984" s="146" t="s">
        <v>60</v>
      </c>
      <c r="BUR984" s="124"/>
      <c r="BUS984" s="124"/>
      <c r="BUT984" s="124"/>
      <c r="BUU984" s="124"/>
      <c r="BUV984" s="124"/>
      <c r="BUW984" s="124"/>
      <c r="BUX984" s="124"/>
      <c r="BUY984" s="124"/>
      <c r="BUZ984" s="124"/>
      <c r="BVA984" s="124"/>
      <c r="BVB984" s="124"/>
      <c r="BVC984" s="124"/>
      <c r="BVD984" s="124"/>
      <c r="BVE984" s="124"/>
      <c r="BVF984" s="124"/>
    </row>
    <row r="985" spans="1:11 1916:1930" s="123" customFormat="1" x14ac:dyDescent="0.2">
      <c r="A985" s="150" t="s">
        <v>1199</v>
      </c>
      <c r="B985" s="150" t="s">
        <v>1660</v>
      </c>
      <c r="C985" s="151">
        <v>42.26</v>
      </c>
      <c r="D985" s="152">
        <v>6.8753399999999996</v>
      </c>
      <c r="E985" s="152">
        <v>6.8753399999999996</v>
      </c>
      <c r="F985" s="151">
        <v>1</v>
      </c>
      <c r="G985" s="152">
        <f t="shared" si="30"/>
        <v>6.8753399999999996</v>
      </c>
      <c r="H985" s="151">
        <v>1.25</v>
      </c>
      <c r="I985" s="152">
        <f t="shared" si="31"/>
        <v>8.5941799999999997</v>
      </c>
      <c r="J985" s="153" t="s">
        <v>60</v>
      </c>
      <c r="K985" s="150" t="s">
        <v>60</v>
      </c>
      <c r="BUR985" s="124"/>
      <c r="BUS985" s="124"/>
      <c r="BUT985" s="124"/>
      <c r="BUU985" s="124"/>
      <c r="BUV985" s="124"/>
      <c r="BUW985" s="124"/>
      <c r="BUX985" s="124"/>
      <c r="BUY985" s="124"/>
      <c r="BUZ985" s="124"/>
      <c r="BVA985" s="124"/>
      <c r="BVB985" s="124"/>
      <c r="BVC985" s="124"/>
      <c r="BVD985" s="124"/>
      <c r="BVE985" s="124"/>
      <c r="BVF985" s="124"/>
    </row>
    <row r="986" spans="1:11 1916:1930" s="123" customFormat="1" x14ac:dyDescent="0.2">
      <c r="A986" s="142" t="s">
        <v>1200</v>
      </c>
      <c r="B986" s="142" t="s">
        <v>1661</v>
      </c>
      <c r="C986" s="143">
        <v>13.99</v>
      </c>
      <c r="D986" s="144">
        <v>1.8065899999999999</v>
      </c>
      <c r="E986" s="144">
        <v>1.8065899999999999</v>
      </c>
      <c r="F986" s="143">
        <v>1</v>
      </c>
      <c r="G986" s="144">
        <f t="shared" si="30"/>
        <v>1.8065899999999999</v>
      </c>
      <c r="H986" s="143">
        <v>1.25</v>
      </c>
      <c r="I986" s="144">
        <f t="shared" si="31"/>
        <v>2.2582399999999998</v>
      </c>
      <c r="J986" s="145" t="s">
        <v>60</v>
      </c>
      <c r="K986" s="142" t="s">
        <v>60</v>
      </c>
      <c r="BUR986" s="124"/>
      <c r="BUS986" s="124"/>
      <c r="BUT986" s="124"/>
      <c r="BUU986" s="124"/>
      <c r="BUV986" s="124"/>
      <c r="BUW986" s="124"/>
      <c r="BUX986" s="124"/>
      <c r="BUY986" s="124"/>
      <c r="BUZ986" s="124"/>
      <c r="BVA986" s="124"/>
      <c r="BVB986" s="124"/>
      <c r="BVC986" s="124"/>
      <c r="BVD986" s="124"/>
      <c r="BVE986" s="124"/>
      <c r="BVF986" s="124"/>
    </row>
    <row r="987" spans="1:11 1916:1930" s="123" customFormat="1" x14ac:dyDescent="0.2">
      <c r="A987" s="146" t="s">
        <v>1201</v>
      </c>
      <c r="B987" s="146" t="s">
        <v>1661</v>
      </c>
      <c r="C987" s="147">
        <v>22.77</v>
      </c>
      <c r="D987" s="148">
        <v>2.6649099999999999</v>
      </c>
      <c r="E987" s="148">
        <v>2.6649099999999999</v>
      </c>
      <c r="F987" s="147">
        <v>1</v>
      </c>
      <c r="G987" s="148">
        <f t="shared" si="30"/>
        <v>2.6649099999999999</v>
      </c>
      <c r="H987" s="147">
        <v>1.25</v>
      </c>
      <c r="I987" s="148">
        <f t="shared" si="31"/>
        <v>3.33114</v>
      </c>
      <c r="J987" s="149" t="s">
        <v>60</v>
      </c>
      <c r="K987" s="146" t="s">
        <v>60</v>
      </c>
      <c r="BUR987" s="124"/>
      <c r="BUS987" s="124"/>
      <c r="BUT987" s="124"/>
      <c r="BUU987" s="124"/>
      <c r="BUV987" s="124"/>
      <c r="BUW987" s="124"/>
      <c r="BUX987" s="124"/>
      <c r="BUY987" s="124"/>
      <c r="BUZ987" s="124"/>
      <c r="BVA987" s="124"/>
      <c r="BVB987" s="124"/>
      <c r="BVC987" s="124"/>
      <c r="BVD987" s="124"/>
      <c r="BVE987" s="124"/>
      <c r="BVF987" s="124"/>
    </row>
    <row r="988" spans="1:11 1916:1930" s="123" customFormat="1" x14ac:dyDescent="0.2">
      <c r="A988" s="146" t="s">
        <v>1202</v>
      </c>
      <c r="B988" s="146" t="s">
        <v>1661</v>
      </c>
      <c r="C988" s="147">
        <v>32.369999999999997</v>
      </c>
      <c r="D988" s="148">
        <v>4.73726</v>
      </c>
      <c r="E988" s="148">
        <v>4.73726</v>
      </c>
      <c r="F988" s="147">
        <v>1</v>
      </c>
      <c r="G988" s="148">
        <f t="shared" si="30"/>
        <v>4.73726</v>
      </c>
      <c r="H988" s="147">
        <v>1.25</v>
      </c>
      <c r="I988" s="148">
        <f t="shared" si="31"/>
        <v>5.9215799999999996</v>
      </c>
      <c r="J988" s="149" t="s">
        <v>60</v>
      </c>
      <c r="K988" s="146" t="s">
        <v>60</v>
      </c>
      <c r="BUR988" s="124"/>
      <c r="BUS988" s="124"/>
      <c r="BUT988" s="124"/>
      <c r="BUU988" s="124"/>
      <c r="BUV988" s="124"/>
      <c r="BUW988" s="124"/>
      <c r="BUX988" s="124"/>
      <c r="BUY988" s="124"/>
      <c r="BUZ988" s="124"/>
      <c r="BVA988" s="124"/>
      <c r="BVB988" s="124"/>
      <c r="BVC988" s="124"/>
      <c r="BVD988" s="124"/>
      <c r="BVE988" s="124"/>
      <c r="BVF988" s="124"/>
    </row>
    <row r="989" spans="1:11 1916:1930" s="123" customFormat="1" x14ac:dyDescent="0.2">
      <c r="A989" s="150" t="s">
        <v>1203</v>
      </c>
      <c r="B989" s="150" t="s">
        <v>1661</v>
      </c>
      <c r="C989" s="151">
        <v>43</v>
      </c>
      <c r="D989" s="152">
        <v>6.2060199999999996</v>
      </c>
      <c r="E989" s="152">
        <v>6.2060199999999996</v>
      </c>
      <c r="F989" s="151">
        <v>1</v>
      </c>
      <c r="G989" s="152">
        <f t="shared" si="30"/>
        <v>6.2060199999999996</v>
      </c>
      <c r="H989" s="151">
        <v>1.25</v>
      </c>
      <c r="I989" s="152">
        <f t="shared" si="31"/>
        <v>7.75753</v>
      </c>
      <c r="J989" s="153" t="s">
        <v>60</v>
      </c>
      <c r="K989" s="150" t="s">
        <v>60</v>
      </c>
      <c r="BUR989" s="124"/>
      <c r="BUS989" s="124"/>
      <c r="BUT989" s="124"/>
      <c r="BUU989" s="124"/>
      <c r="BUV989" s="124"/>
      <c r="BUW989" s="124"/>
      <c r="BUX989" s="124"/>
      <c r="BUY989" s="124"/>
      <c r="BUZ989" s="124"/>
      <c r="BVA989" s="124"/>
      <c r="BVB989" s="124"/>
      <c r="BVC989" s="124"/>
      <c r="BVD989" s="124"/>
      <c r="BVE989" s="124"/>
      <c r="BVF989" s="124"/>
    </row>
    <row r="990" spans="1:11 1916:1930" s="123" customFormat="1" x14ac:dyDescent="0.2">
      <c r="A990" s="142" t="s">
        <v>1204</v>
      </c>
      <c r="B990" s="142" t="s">
        <v>1662</v>
      </c>
      <c r="C990" s="143">
        <v>12.01</v>
      </c>
      <c r="D990" s="144">
        <v>0.92986999999999997</v>
      </c>
      <c r="E990" s="144">
        <v>0.92986999999999997</v>
      </c>
      <c r="F990" s="143">
        <v>1</v>
      </c>
      <c r="G990" s="144">
        <f t="shared" si="30"/>
        <v>0.92986999999999997</v>
      </c>
      <c r="H990" s="143">
        <v>1.25</v>
      </c>
      <c r="I990" s="144">
        <f t="shared" si="31"/>
        <v>1.1623399999999999</v>
      </c>
      <c r="J990" s="145" t="s">
        <v>60</v>
      </c>
      <c r="K990" s="142" t="s">
        <v>60</v>
      </c>
      <c r="BUR990" s="124"/>
      <c r="BUS990" s="124"/>
      <c r="BUT990" s="124"/>
      <c r="BUU990" s="124"/>
      <c r="BUV990" s="124"/>
      <c r="BUW990" s="124"/>
      <c r="BUX990" s="124"/>
      <c r="BUY990" s="124"/>
      <c r="BUZ990" s="124"/>
      <c r="BVA990" s="124"/>
      <c r="BVB990" s="124"/>
      <c r="BVC990" s="124"/>
      <c r="BVD990" s="124"/>
      <c r="BVE990" s="124"/>
      <c r="BVF990" s="124"/>
    </row>
    <row r="991" spans="1:11 1916:1930" s="123" customFormat="1" x14ac:dyDescent="0.2">
      <c r="A991" s="146" t="s">
        <v>1205</v>
      </c>
      <c r="B991" s="146" t="s">
        <v>1662</v>
      </c>
      <c r="C991" s="147">
        <v>18.84</v>
      </c>
      <c r="D991" s="148">
        <v>2.2805200000000001</v>
      </c>
      <c r="E991" s="148">
        <v>2.2805200000000001</v>
      </c>
      <c r="F991" s="147">
        <v>1</v>
      </c>
      <c r="G991" s="148">
        <f t="shared" si="30"/>
        <v>2.2805200000000001</v>
      </c>
      <c r="H991" s="147">
        <v>1.25</v>
      </c>
      <c r="I991" s="148">
        <f t="shared" si="31"/>
        <v>2.8506499999999999</v>
      </c>
      <c r="J991" s="149" t="s">
        <v>60</v>
      </c>
      <c r="K991" s="146" t="s">
        <v>60</v>
      </c>
      <c r="BUR991" s="124"/>
      <c r="BUS991" s="124"/>
      <c r="BUT991" s="124"/>
      <c r="BUU991" s="124"/>
      <c r="BUV991" s="124"/>
      <c r="BUW991" s="124"/>
      <c r="BUX991" s="124"/>
      <c r="BUY991" s="124"/>
      <c r="BUZ991" s="124"/>
      <c r="BVA991" s="124"/>
      <c r="BVB991" s="124"/>
      <c r="BVC991" s="124"/>
      <c r="BVD991" s="124"/>
      <c r="BVE991" s="124"/>
      <c r="BVF991" s="124"/>
    </row>
    <row r="992" spans="1:11 1916:1930" s="123" customFormat="1" x14ac:dyDescent="0.2">
      <c r="A992" s="146" t="s">
        <v>1206</v>
      </c>
      <c r="B992" s="146" t="s">
        <v>1662</v>
      </c>
      <c r="C992" s="147">
        <v>26.22</v>
      </c>
      <c r="D992" s="148">
        <v>3.8428499999999999</v>
      </c>
      <c r="E992" s="148">
        <v>3.8428499999999999</v>
      </c>
      <c r="F992" s="147">
        <v>1</v>
      </c>
      <c r="G992" s="148">
        <f t="shared" si="30"/>
        <v>3.8428499999999999</v>
      </c>
      <c r="H992" s="147">
        <v>1.25</v>
      </c>
      <c r="I992" s="148">
        <f t="shared" si="31"/>
        <v>4.8035600000000001</v>
      </c>
      <c r="J992" s="149" t="s">
        <v>60</v>
      </c>
      <c r="K992" s="146" t="s">
        <v>60</v>
      </c>
      <c r="BUR992" s="124"/>
      <c r="BUS992" s="124"/>
      <c r="BUT992" s="124"/>
      <c r="BUU992" s="124"/>
      <c r="BUV992" s="124"/>
      <c r="BUW992" s="124"/>
      <c r="BUX992" s="124"/>
      <c r="BUY992" s="124"/>
      <c r="BUZ992" s="124"/>
      <c r="BVA992" s="124"/>
      <c r="BVB992" s="124"/>
      <c r="BVC992" s="124"/>
      <c r="BVD992" s="124"/>
      <c r="BVE992" s="124"/>
      <c r="BVF992" s="124"/>
    </row>
    <row r="993" spans="1:11 1916:1930" s="123" customFormat="1" x14ac:dyDescent="0.2">
      <c r="A993" s="150" t="s">
        <v>1207</v>
      </c>
      <c r="B993" s="150" t="s">
        <v>1662</v>
      </c>
      <c r="C993" s="151">
        <v>28.45</v>
      </c>
      <c r="D993" s="152">
        <v>7.1798900000000003</v>
      </c>
      <c r="E993" s="152">
        <v>7.1798900000000003</v>
      </c>
      <c r="F993" s="151">
        <v>1</v>
      </c>
      <c r="G993" s="152">
        <f t="shared" si="30"/>
        <v>7.1798900000000003</v>
      </c>
      <c r="H993" s="151">
        <v>1.25</v>
      </c>
      <c r="I993" s="152">
        <f t="shared" si="31"/>
        <v>8.9748599999999996</v>
      </c>
      <c r="J993" s="153" t="s">
        <v>60</v>
      </c>
      <c r="K993" s="150" t="s">
        <v>60</v>
      </c>
      <c r="BUR993" s="124"/>
      <c r="BUS993" s="124"/>
      <c r="BUT993" s="124"/>
      <c r="BUU993" s="124"/>
      <c r="BUV993" s="124"/>
      <c r="BUW993" s="124"/>
      <c r="BUX993" s="124"/>
      <c r="BUY993" s="124"/>
      <c r="BUZ993" s="124"/>
      <c r="BVA993" s="124"/>
      <c r="BVB993" s="124"/>
      <c r="BVC993" s="124"/>
      <c r="BVD993" s="124"/>
      <c r="BVE993" s="124"/>
      <c r="BVF993" s="124"/>
    </row>
    <row r="994" spans="1:11 1916:1930" s="123" customFormat="1" x14ac:dyDescent="0.2">
      <c r="A994" s="142" t="s">
        <v>1208</v>
      </c>
      <c r="B994" s="142" t="s">
        <v>1663</v>
      </c>
      <c r="C994" s="143">
        <v>8.3000000000000007</v>
      </c>
      <c r="D994" s="144">
        <v>0.58365</v>
      </c>
      <c r="E994" s="144">
        <v>0.58365</v>
      </c>
      <c r="F994" s="143">
        <v>1</v>
      </c>
      <c r="G994" s="144">
        <f t="shared" si="30"/>
        <v>0.58365</v>
      </c>
      <c r="H994" s="143">
        <v>1.25</v>
      </c>
      <c r="I994" s="144">
        <f t="shared" si="31"/>
        <v>0.72955999999999999</v>
      </c>
      <c r="J994" s="145" t="s">
        <v>60</v>
      </c>
      <c r="K994" s="142" t="s">
        <v>60</v>
      </c>
      <c r="BUR994" s="124"/>
      <c r="BUS994" s="124"/>
      <c r="BUT994" s="124"/>
      <c r="BUU994" s="124"/>
      <c r="BUV994" s="124"/>
      <c r="BUW994" s="124"/>
      <c r="BUX994" s="124"/>
      <c r="BUY994" s="124"/>
      <c r="BUZ994" s="124"/>
      <c r="BVA994" s="124"/>
      <c r="BVB994" s="124"/>
      <c r="BVC994" s="124"/>
      <c r="BVD994" s="124"/>
      <c r="BVE994" s="124"/>
      <c r="BVF994" s="124"/>
    </row>
    <row r="995" spans="1:11 1916:1930" s="123" customFormat="1" x14ac:dyDescent="0.2">
      <c r="A995" s="146" t="s">
        <v>1209</v>
      </c>
      <c r="B995" s="146" t="s">
        <v>1663</v>
      </c>
      <c r="C995" s="147">
        <v>14.4</v>
      </c>
      <c r="D995" s="148">
        <v>1.6168400000000001</v>
      </c>
      <c r="E995" s="148">
        <v>1.6168400000000001</v>
      </c>
      <c r="F995" s="147">
        <v>1</v>
      </c>
      <c r="G995" s="148">
        <f t="shared" si="30"/>
        <v>1.6168400000000001</v>
      </c>
      <c r="H995" s="147">
        <v>1.25</v>
      </c>
      <c r="I995" s="148">
        <f t="shared" si="31"/>
        <v>2.0210499999999998</v>
      </c>
      <c r="J995" s="149" t="s">
        <v>60</v>
      </c>
      <c r="K995" s="146" t="s">
        <v>60</v>
      </c>
      <c r="BUR995" s="124"/>
      <c r="BUS995" s="124"/>
      <c r="BUT995" s="124"/>
      <c r="BUU995" s="124"/>
      <c r="BUV995" s="124"/>
      <c r="BUW995" s="124"/>
      <c r="BUX995" s="124"/>
      <c r="BUY995" s="124"/>
      <c r="BUZ995" s="124"/>
      <c r="BVA995" s="124"/>
      <c r="BVB995" s="124"/>
      <c r="BVC995" s="124"/>
      <c r="BVD995" s="124"/>
      <c r="BVE995" s="124"/>
      <c r="BVF995" s="124"/>
    </row>
    <row r="996" spans="1:11 1916:1930" s="123" customFormat="1" x14ac:dyDescent="0.2">
      <c r="A996" s="146" t="s">
        <v>1210</v>
      </c>
      <c r="B996" s="146" t="s">
        <v>1663</v>
      </c>
      <c r="C996" s="147">
        <v>21.46</v>
      </c>
      <c r="D996" s="148">
        <v>3.2128700000000001</v>
      </c>
      <c r="E996" s="148">
        <v>3.2128700000000001</v>
      </c>
      <c r="F996" s="147">
        <v>1</v>
      </c>
      <c r="G996" s="148">
        <f t="shared" si="30"/>
        <v>3.2128700000000001</v>
      </c>
      <c r="H996" s="147">
        <v>1.25</v>
      </c>
      <c r="I996" s="148">
        <f t="shared" si="31"/>
        <v>4.0160900000000002</v>
      </c>
      <c r="J996" s="149" t="s">
        <v>60</v>
      </c>
      <c r="K996" s="146" t="s">
        <v>60</v>
      </c>
      <c r="BUR996" s="124"/>
      <c r="BUS996" s="124"/>
      <c r="BUT996" s="124"/>
      <c r="BUU996" s="124"/>
      <c r="BUV996" s="124"/>
      <c r="BUW996" s="124"/>
      <c r="BUX996" s="124"/>
      <c r="BUY996" s="124"/>
      <c r="BUZ996" s="124"/>
      <c r="BVA996" s="124"/>
      <c r="BVB996" s="124"/>
      <c r="BVC996" s="124"/>
      <c r="BVD996" s="124"/>
      <c r="BVE996" s="124"/>
      <c r="BVF996" s="124"/>
    </row>
    <row r="997" spans="1:11 1916:1930" s="123" customFormat="1" x14ac:dyDescent="0.2">
      <c r="A997" s="150" t="s">
        <v>1211</v>
      </c>
      <c r="B997" s="150" t="s">
        <v>1663</v>
      </c>
      <c r="C997" s="151">
        <v>36.07</v>
      </c>
      <c r="D997" s="152">
        <v>5.9337099999999996</v>
      </c>
      <c r="E997" s="152">
        <v>5.9337099999999996</v>
      </c>
      <c r="F997" s="151">
        <v>1</v>
      </c>
      <c r="G997" s="152">
        <f t="shared" si="30"/>
        <v>5.9337099999999996</v>
      </c>
      <c r="H997" s="151">
        <v>1.25</v>
      </c>
      <c r="I997" s="152">
        <f t="shared" si="31"/>
        <v>7.4171399999999998</v>
      </c>
      <c r="J997" s="153" t="s">
        <v>60</v>
      </c>
      <c r="K997" s="150" t="s">
        <v>60</v>
      </c>
      <c r="BUR997" s="124"/>
      <c r="BUS997" s="124"/>
      <c r="BUT997" s="124"/>
      <c r="BUU997" s="124"/>
      <c r="BUV997" s="124"/>
      <c r="BUW997" s="124"/>
      <c r="BUX997" s="124"/>
      <c r="BUY997" s="124"/>
      <c r="BUZ997" s="124"/>
      <c r="BVA997" s="124"/>
      <c r="BVB997" s="124"/>
      <c r="BVC997" s="124"/>
      <c r="BVD997" s="124"/>
      <c r="BVE997" s="124"/>
      <c r="BVF997" s="124"/>
    </row>
    <row r="998" spans="1:11 1916:1930" s="123" customFormat="1" x14ac:dyDescent="0.2">
      <c r="A998" s="142" t="s">
        <v>1212</v>
      </c>
      <c r="B998" s="142" t="s">
        <v>1664</v>
      </c>
      <c r="C998" s="143">
        <v>11.83</v>
      </c>
      <c r="D998" s="144">
        <v>1.3970400000000001</v>
      </c>
      <c r="E998" s="144">
        <v>1.3970400000000001</v>
      </c>
      <c r="F998" s="143">
        <v>1</v>
      </c>
      <c r="G998" s="144">
        <f t="shared" si="30"/>
        <v>1.3970400000000001</v>
      </c>
      <c r="H998" s="143">
        <v>1.25</v>
      </c>
      <c r="I998" s="144">
        <f t="shared" si="31"/>
        <v>1.7463</v>
      </c>
      <c r="J998" s="145" t="s">
        <v>60</v>
      </c>
      <c r="K998" s="142" t="s">
        <v>60</v>
      </c>
      <c r="BUR998" s="124"/>
      <c r="BUS998" s="124"/>
      <c r="BUT998" s="124"/>
      <c r="BUU998" s="124"/>
      <c r="BUV998" s="124"/>
      <c r="BUW998" s="124"/>
      <c r="BUX998" s="124"/>
      <c r="BUY998" s="124"/>
      <c r="BUZ998" s="124"/>
      <c r="BVA998" s="124"/>
      <c r="BVB998" s="124"/>
      <c r="BVC998" s="124"/>
      <c r="BVD998" s="124"/>
      <c r="BVE998" s="124"/>
      <c r="BVF998" s="124"/>
    </row>
    <row r="999" spans="1:11 1916:1930" s="123" customFormat="1" x14ac:dyDescent="0.2">
      <c r="A999" s="146" t="s">
        <v>1213</v>
      </c>
      <c r="B999" s="146" t="s">
        <v>1664</v>
      </c>
      <c r="C999" s="147">
        <v>15.41</v>
      </c>
      <c r="D999" s="148">
        <v>2.13144</v>
      </c>
      <c r="E999" s="148">
        <v>2.13144</v>
      </c>
      <c r="F999" s="147">
        <v>1</v>
      </c>
      <c r="G999" s="148">
        <f t="shared" si="30"/>
        <v>2.13144</v>
      </c>
      <c r="H999" s="147">
        <v>1.25</v>
      </c>
      <c r="I999" s="148">
        <f t="shared" si="31"/>
        <v>2.6642999999999999</v>
      </c>
      <c r="J999" s="149" t="s">
        <v>60</v>
      </c>
      <c r="K999" s="146" t="s">
        <v>60</v>
      </c>
      <c r="BUR999" s="124"/>
      <c r="BUS999" s="124"/>
      <c r="BUT999" s="124"/>
      <c r="BUU999" s="124"/>
      <c r="BUV999" s="124"/>
      <c r="BUW999" s="124"/>
      <c r="BUX999" s="124"/>
      <c r="BUY999" s="124"/>
      <c r="BUZ999" s="124"/>
      <c r="BVA999" s="124"/>
      <c r="BVB999" s="124"/>
      <c r="BVC999" s="124"/>
      <c r="BVD999" s="124"/>
      <c r="BVE999" s="124"/>
      <c r="BVF999" s="124"/>
    </row>
    <row r="1000" spans="1:11 1916:1930" s="123" customFormat="1" x14ac:dyDescent="0.2">
      <c r="A1000" s="146" t="s">
        <v>1214</v>
      </c>
      <c r="B1000" s="146" t="s">
        <v>1664</v>
      </c>
      <c r="C1000" s="147">
        <v>18.7</v>
      </c>
      <c r="D1000" s="148">
        <v>2.93757</v>
      </c>
      <c r="E1000" s="148">
        <v>2.93757</v>
      </c>
      <c r="F1000" s="147">
        <v>1</v>
      </c>
      <c r="G1000" s="148">
        <f t="shared" si="30"/>
        <v>2.93757</v>
      </c>
      <c r="H1000" s="147">
        <v>1.25</v>
      </c>
      <c r="I1000" s="148">
        <f t="shared" si="31"/>
        <v>3.6719599999999999</v>
      </c>
      <c r="J1000" s="149" t="s">
        <v>60</v>
      </c>
      <c r="K1000" s="146" t="s">
        <v>60</v>
      </c>
      <c r="BUR1000" s="124"/>
      <c r="BUS1000" s="124"/>
      <c r="BUT1000" s="124"/>
      <c r="BUU1000" s="124"/>
      <c r="BUV1000" s="124"/>
      <c r="BUW1000" s="124"/>
      <c r="BUX1000" s="124"/>
      <c r="BUY1000" s="124"/>
      <c r="BUZ1000" s="124"/>
      <c r="BVA1000" s="124"/>
      <c r="BVB1000" s="124"/>
      <c r="BVC1000" s="124"/>
      <c r="BVD1000" s="124"/>
      <c r="BVE1000" s="124"/>
      <c r="BVF1000" s="124"/>
    </row>
    <row r="1001" spans="1:11 1916:1930" s="123" customFormat="1" x14ac:dyDescent="0.2">
      <c r="A1001" s="150" t="s">
        <v>1215</v>
      </c>
      <c r="B1001" s="150" t="s">
        <v>1664</v>
      </c>
      <c r="C1001" s="151">
        <v>24.21</v>
      </c>
      <c r="D1001" s="152">
        <v>4.6005799999999999</v>
      </c>
      <c r="E1001" s="152">
        <v>4.6005799999999999</v>
      </c>
      <c r="F1001" s="151">
        <v>1</v>
      </c>
      <c r="G1001" s="152">
        <f t="shared" si="30"/>
        <v>4.6005799999999999</v>
      </c>
      <c r="H1001" s="151">
        <v>1.25</v>
      </c>
      <c r="I1001" s="152">
        <f t="shared" si="31"/>
        <v>5.7507299999999999</v>
      </c>
      <c r="J1001" s="153" t="s">
        <v>60</v>
      </c>
      <c r="K1001" s="150" t="s">
        <v>60</v>
      </c>
      <c r="BUR1001" s="124"/>
      <c r="BUS1001" s="124"/>
      <c r="BUT1001" s="124"/>
      <c r="BUU1001" s="124"/>
      <c r="BUV1001" s="124"/>
      <c r="BUW1001" s="124"/>
      <c r="BUX1001" s="124"/>
      <c r="BUY1001" s="124"/>
      <c r="BUZ1001" s="124"/>
      <c r="BVA1001" s="124"/>
      <c r="BVB1001" s="124"/>
      <c r="BVC1001" s="124"/>
      <c r="BVD1001" s="124"/>
      <c r="BVE1001" s="124"/>
      <c r="BVF1001" s="124"/>
    </row>
    <row r="1002" spans="1:11 1916:1930" s="123" customFormat="1" x14ac:dyDescent="0.2">
      <c r="A1002" s="142" t="s">
        <v>1216</v>
      </c>
      <c r="B1002" s="142" t="s">
        <v>1665</v>
      </c>
      <c r="C1002" s="143">
        <v>9.51</v>
      </c>
      <c r="D1002" s="144">
        <v>1.0330600000000001</v>
      </c>
      <c r="E1002" s="144">
        <v>1.0330600000000001</v>
      </c>
      <c r="F1002" s="143">
        <v>1</v>
      </c>
      <c r="G1002" s="144">
        <f t="shared" si="30"/>
        <v>1.0330600000000001</v>
      </c>
      <c r="H1002" s="143">
        <v>1.25</v>
      </c>
      <c r="I1002" s="144">
        <f t="shared" si="31"/>
        <v>1.2913300000000001</v>
      </c>
      <c r="J1002" s="145" t="s">
        <v>60</v>
      </c>
      <c r="K1002" s="142" t="s">
        <v>60</v>
      </c>
      <c r="BUR1002" s="124"/>
      <c r="BUS1002" s="124"/>
      <c r="BUT1002" s="124"/>
      <c r="BUU1002" s="124"/>
      <c r="BUV1002" s="124"/>
      <c r="BUW1002" s="124"/>
      <c r="BUX1002" s="124"/>
      <c r="BUY1002" s="124"/>
      <c r="BUZ1002" s="124"/>
      <c r="BVA1002" s="124"/>
      <c r="BVB1002" s="124"/>
      <c r="BVC1002" s="124"/>
      <c r="BVD1002" s="124"/>
      <c r="BVE1002" s="124"/>
      <c r="BVF1002" s="124"/>
    </row>
    <row r="1003" spans="1:11 1916:1930" s="123" customFormat="1" x14ac:dyDescent="0.2">
      <c r="A1003" s="146" t="s">
        <v>1217</v>
      </c>
      <c r="B1003" s="146" t="s">
        <v>1665</v>
      </c>
      <c r="C1003" s="147">
        <v>14.9</v>
      </c>
      <c r="D1003" s="148">
        <v>1.68946</v>
      </c>
      <c r="E1003" s="148">
        <v>1.68946</v>
      </c>
      <c r="F1003" s="147">
        <v>1</v>
      </c>
      <c r="G1003" s="148">
        <f t="shared" si="30"/>
        <v>1.68946</v>
      </c>
      <c r="H1003" s="147">
        <v>1.25</v>
      </c>
      <c r="I1003" s="148">
        <f t="shared" si="31"/>
        <v>2.1118299999999999</v>
      </c>
      <c r="J1003" s="149" t="s">
        <v>60</v>
      </c>
      <c r="K1003" s="146" t="s">
        <v>60</v>
      </c>
      <c r="BUR1003" s="124"/>
      <c r="BUS1003" s="124"/>
      <c r="BUT1003" s="124"/>
      <c r="BUU1003" s="124"/>
      <c r="BUV1003" s="124"/>
      <c r="BUW1003" s="124"/>
      <c r="BUX1003" s="124"/>
      <c r="BUY1003" s="124"/>
      <c r="BUZ1003" s="124"/>
      <c r="BVA1003" s="124"/>
      <c r="BVB1003" s="124"/>
      <c r="BVC1003" s="124"/>
      <c r="BVD1003" s="124"/>
      <c r="BVE1003" s="124"/>
      <c r="BVF1003" s="124"/>
    </row>
    <row r="1004" spans="1:11 1916:1930" s="123" customFormat="1" x14ac:dyDescent="0.2">
      <c r="A1004" s="146" t="s">
        <v>1218</v>
      </c>
      <c r="B1004" s="146" t="s">
        <v>1665</v>
      </c>
      <c r="C1004" s="147">
        <v>19.850000000000001</v>
      </c>
      <c r="D1004" s="148">
        <v>2.7625299999999999</v>
      </c>
      <c r="E1004" s="148">
        <v>2.7625299999999999</v>
      </c>
      <c r="F1004" s="147">
        <v>1</v>
      </c>
      <c r="G1004" s="148">
        <f t="shared" si="30"/>
        <v>2.7625299999999999</v>
      </c>
      <c r="H1004" s="147">
        <v>1.25</v>
      </c>
      <c r="I1004" s="148">
        <f t="shared" si="31"/>
        <v>3.45316</v>
      </c>
      <c r="J1004" s="149" t="s">
        <v>60</v>
      </c>
      <c r="K1004" s="146" t="s">
        <v>60</v>
      </c>
      <c r="BUR1004" s="124"/>
      <c r="BUS1004" s="124"/>
      <c r="BUT1004" s="124"/>
      <c r="BUU1004" s="124"/>
      <c r="BUV1004" s="124"/>
      <c r="BUW1004" s="124"/>
      <c r="BUX1004" s="124"/>
      <c r="BUY1004" s="124"/>
      <c r="BUZ1004" s="124"/>
      <c r="BVA1004" s="124"/>
      <c r="BVB1004" s="124"/>
      <c r="BVC1004" s="124"/>
      <c r="BVD1004" s="124"/>
      <c r="BVE1004" s="124"/>
      <c r="BVF1004" s="124"/>
    </row>
    <row r="1005" spans="1:11 1916:1930" s="123" customFormat="1" x14ac:dyDescent="0.2">
      <c r="A1005" s="150" t="s">
        <v>1219</v>
      </c>
      <c r="B1005" s="150" t="s">
        <v>1665</v>
      </c>
      <c r="C1005" s="151">
        <v>32.67</v>
      </c>
      <c r="D1005" s="152">
        <v>4.0703500000000004</v>
      </c>
      <c r="E1005" s="152">
        <v>4.0703500000000004</v>
      </c>
      <c r="F1005" s="151">
        <v>1</v>
      </c>
      <c r="G1005" s="152">
        <f t="shared" si="30"/>
        <v>4.0703500000000004</v>
      </c>
      <c r="H1005" s="151">
        <v>1.25</v>
      </c>
      <c r="I1005" s="152">
        <f t="shared" si="31"/>
        <v>5.0879399999999997</v>
      </c>
      <c r="J1005" s="153" t="s">
        <v>60</v>
      </c>
      <c r="K1005" s="150" t="s">
        <v>60</v>
      </c>
      <c r="BUR1005" s="124"/>
      <c r="BUS1005" s="124"/>
      <c r="BUT1005" s="124"/>
      <c r="BUU1005" s="124"/>
      <c r="BUV1005" s="124"/>
      <c r="BUW1005" s="124"/>
      <c r="BUX1005" s="124"/>
      <c r="BUY1005" s="124"/>
      <c r="BUZ1005" s="124"/>
      <c r="BVA1005" s="124"/>
      <c r="BVB1005" s="124"/>
      <c r="BVC1005" s="124"/>
      <c r="BVD1005" s="124"/>
      <c r="BVE1005" s="124"/>
      <c r="BVF1005" s="124"/>
    </row>
    <row r="1006" spans="1:11 1916:1930" s="123" customFormat="1" x14ac:dyDescent="0.2">
      <c r="A1006" s="142" t="s">
        <v>1220</v>
      </c>
      <c r="B1006" s="142" t="s">
        <v>1666</v>
      </c>
      <c r="C1006" s="143">
        <v>11.06</v>
      </c>
      <c r="D1006" s="144">
        <v>1.1212899999999999</v>
      </c>
      <c r="E1006" s="144">
        <v>1.1212899999999999</v>
      </c>
      <c r="F1006" s="143">
        <v>1</v>
      </c>
      <c r="G1006" s="144">
        <f t="shared" si="30"/>
        <v>1.1212899999999999</v>
      </c>
      <c r="H1006" s="143">
        <v>1.25</v>
      </c>
      <c r="I1006" s="144">
        <f t="shared" si="31"/>
        <v>1.40161</v>
      </c>
      <c r="J1006" s="145" t="s">
        <v>60</v>
      </c>
      <c r="K1006" s="142" t="s">
        <v>60</v>
      </c>
      <c r="BUR1006" s="124"/>
      <c r="BUS1006" s="124"/>
      <c r="BUT1006" s="124"/>
      <c r="BUU1006" s="124"/>
      <c r="BUV1006" s="124"/>
      <c r="BUW1006" s="124"/>
      <c r="BUX1006" s="124"/>
      <c r="BUY1006" s="124"/>
      <c r="BUZ1006" s="124"/>
      <c r="BVA1006" s="124"/>
      <c r="BVB1006" s="124"/>
      <c r="BVC1006" s="124"/>
      <c r="BVD1006" s="124"/>
      <c r="BVE1006" s="124"/>
      <c r="BVF1006" s="124"/>
    </row>
    <row r="1007" spans="1:11 1916:1930" s="123" customFormat="1" x14ac:dyDescent="0.2">
      <c r="A1007" s="146" t="s">
        <v>0</v>
      </c>
      <c r="B1007" s="146" t="s">
        <v>1666</v>
      </c>
      <c r="C1007" s="147">
        <v>14.78</v>
      </c>
      <c r="D1007" s="148">
        <v>1.8857900000000001</v>
      </c>
      <c r="E1007" s="148">
        <v>1.8857900000000001</v>
      </c>
      <c r="F1007" s="147">
        <v>1</v>
      </c>
      <c r="G1007" s="148">
        <f t="shared" si="30"/>
        <v>1.8857900000000001</v>
      </c>
      <c r="H1007" s="147">
        <v>1.25</v>
      </c>
      <c r="I1007" s="148">
        <f t="shared" si="31"/>
        <v>2.35724</v>
      </c>
      <c r="J1007" s="149" t="s">
        <v>60</v>
      </c>
      <c r="K1007" s="146" t="s">
        <v>60</v>
      </c>
      <c r="BUR1007" s="124"/>
      <c r="BUS1007" s="124"/>
      <c r="BUT1007" s="124"/>
      <c r="BUU1007" s="124"/>
      <c r="BUV1007" s="124"/>
      <c r="BUW1007" s="124"/>
      <c r="BUX1007" s="124"/>
      <c r="BUY1007" s="124"/>
      <c r="BUZ1007" s="124"/>
      <c r="BVA1007" s="124"/>
      <c r="BVB1007" s="124"/>
      <c r="BVC1007" s="124"/>
      <c r="BVD1007" s="124"/>
      <c r="BVE1007" s="124"/>
      <c r="BVF1007" s="124"/>
    </row>
    <row r="1008" spans="1:11 1916:1930" s="123" customFormat="1" x14ac:dyDescent="0.2">
      <c r="A1008" s="146" t="s">
        <v>1</v>
      </c>
      <c r="B1008" s="146" t="s">
        <v>1666</v>
      </c>
      <c r="C1008" s="147">
        <v>18.28</v>
      </c>
      <c r="D1008" s="148">
        <v>2.6296200000000001</v>
      </c>
      <c r="E1008" s="148">
        <v>2.6296200000000001</v>
      </c>
      <c r="F1008" s="147">
        <v>1</v>
      </c>
      <c r="G1008" s="148">
        <f t="shared" si="30"/>
        <v>2.6296200000000001</v>
      </c>
      <c r="H1008" s="147">
        <v>1.25</v>
      </c>
      <c r="I1008" s="148">
        <f t="shared" si="31"/>
        <v>3.2870300000000001</v>
      </c>
      <c r="J1008" s="149" t="s">
        <v>60</v>
      </c>
      <c r="K1008" s="146" t="s">
        <v>60</v>
      </c>
      <c r="BUR1008" s="124"/>
      <c r="BUS1008" s="124"/>
      <c r="BUT1008" s="124"/>
      <c r="BUU1008" s="124"/>
      <c r="BUV1008" s="124"/>
      <c r="BUW1008" s="124"/>
      <c r="BUX1008" s="124"/>
      <c r="BUY1008" s="124"/>
      <c r="BUZ1008" s="124"/>
      <c r="BVA1008" s="124"/>
      <c r="BVB1008" s="124"/>
      <c r="BVC1008" s="124"/>
      <c r="BVD1008" s="124"/>
      <c r="BVE1008" s="124"/>
      <c r="BVF1008" s="124"/>
    </row>
    <row r="1009" spans="1:11 1916:1930" s="123" customFormat="1" x14ac:dyDescent="0.2">
      <c r="A1009" s="150" t="s">
        <v>2</v>
      </c>
      <c r="B1009" s="150" t="s">
        <v>1666</v>
      </c>
      <c r="C1009" s="151">
        <v>21.75</v>
      </c>
      <c r="D1009" s="152">
        <v>3.9312999999999998</v>
      </c>
      <c r="E1009" s="152">
        <v>3.9312999999999998</v>
      </c>
      <c r="F1009" s="151">
        <v>1</v>
      </c>
      <c r="G1009" s="152">
        <f t="shared" si="30"/>
        <v>3.9312999999999998</v>
      </c>
      <c r="H1009" s="151">
        <v>1.25</v>
      </c>
      <c r="I1009" s="152">
        <f t="shared" si="31"/>
        <v>4.9141300000000001</v>
      </c>
      <c r="J1009" s="153" t="s">
        <v>60</v>
      </c>
      <c r="K1009" s="150" t="s">
        <v>60</v>
      </c>
      <c r="BUR1009" s="124"/>
      <c r="BUS1009" s="124"/>
      <c r="BUT1009" s="124"/>
      <c r="BUU1009" s="124"/>
      <c r="BUV1009" s="124"/>
      <c r="BUW1009" s="124"/>
      <c r="BUX1009" s="124"/>
      <c r="BUY1009" s="124"/>
      <c r="BUZ1009" s="124"/>
      <c r="BVA1009" s="124"/>
      <c r="BVB1009" s="124"/>
      <c r="BVC1009" s="124"/>
      <c r="BVD1009" s="124"/>
      <c r="BVE1009" s="124"/>
      <c r="BVF1009" s="124"/>
    </row>
    <row r="1010" spans="1:11 1916:1930" s="123" customFormat="1" x14ac:dyDescent="0.2">
      <c r="A1010" s="142" t="s">
        <v>3</v>
      </c>
      <c r="B1010" s="142" t="s">
        <v>1667</v>
      </c>
      <c r="C1010" s="143">
        <v>2.87</v>
      </c>
      <c r="D1010" s="144">
        <v>0.13544</v>
      </c>
      <c r="E1010" s="144">
        <v>0.13544</v>
      </c>
      <c r="F1010" s="143">
        <v>1</v>
      </c>
      <c r="G1010" s="144">
        <f t="shared" si="30"/>
        <v>0.13544</v>
      </c>
      <c r="H1010" s="143">
        <v>1.2</v>
      </c>
      <c r="I1010" s="144">
        <f t="shared" si="31"/>
        <v>0.16253000000000001</v>
      </c>
      <c r="J1010" s="145" t="s">
        <v>1221</v>
      </c>
      <c r="K1010" s="142" t="s">
        <v>1221</v>
      </c>
      <c r="BUR1010" s="124"/>
      <c r="BUS1010" s="124"/>
      <c r="BUT1010" s="124"/>
      <c r="BUU1010" s="124"/>
      <c r="BUV1010" s="124"/>
      <c r="BUW1010" s="124"/>
      <c r="BUX1010" s="124"/>
      <c r="BUY1010" s="124"/>
      <c r="BUZ1010" s="124"/>
      <c r="BVA1010" s="124"/>
      <c r="BVB1010" s="124"/>
      <c r="BVC1010" s="124"/>
      <c r="BVD1010" s="124"/>
      <c r="BVE1010" s="124"/>
      <c r="BVF1010" s="124"/>
    </row>
    <row r="1011" spans="1:11 1916:1930" s="123" customFormat="1" x14ac:dyDescent="0.2">
      <c r="A1011" s="146" t="s">
        <v>4</v>
      </c>
      <c r="B1011" s="146" t="s">
        <v>1667</v>
      </c>
      <c r="C1011" s="147">
        <v>3.74</v>
      </c>
      <c r="D1011" s="148">
        <v>0.25097999999999998</v>
      </c>
      <c r="E1011" s="148">
        <v>0.25097999999999998</v>
      </c>
      <c r="F1011" s="147">
        <v>1</v>
      </c>
      <c r="G1011" s="148">
        <f t="shared" si="30"/>
        <v>0.25097999999999998</v>
      </c>
      <c r="H1011" s="147">
        <v>1.2</v>
      </c>
      <c r="I1011" s="148">
        <f t="shared" si="31"/>
        <v>0.30118</v>
      </c>
      <c r="J1011" s="149" t="s">
        <v>1221</v>
      </c>
      <c r="K1011" s="146" t="s">
        <v>1221</v>
      </c>
      <c r="BUR1011" s="124"/>
      <c r="BUS1011" s="124"/>
      <c r="BUT1011" s="124"/>
      <c r="BUU1011" s="124"/>
      <c r="BUV1011" s="124"/>
      <c r="BUW1011" s="124"/>
      <c r="BUX1011" s="124"/>
      <c r="BUY1011" s="124"/>
      <c r="BUZ1011" s="124"/>
      <c r="BVA1011" s="124"/>
      <c r="BVB1011" s="124"/>
      <c r="BVC1011" s="124"/>
      <c r="BVD1011" s="124"/>
      <c r="BVE1011" s="124"/>
      <c r="BVF1011" s="124"/>
    </row>
    <row r="1012" spans="1:11 1916:1930" s="123" customFormat="1" x14ac:dyDescent="0.2">
      <c r="A1012" s="146" t="s">
        <v>5</v>
      </c>
      <c r="B1012" s="146" t="s">
        <v>1667</v>
      </c>
      <c r="C1012" s="147">
        <v>7.58</v>
      </c>
      <c r="D1012" s="148">
        <v>0.7742</v>
      </c>
      <c r="E1012" s="148">
        <v>0.7742</v>
      </c>
      <c r="F1012" s="147">
        <v>1</v>
      </c>
      <c r="G1012" s="148">
        <f t="shared" si="30"/>
        <v>0.7742</v>
      </c>
      <c r="H1012" s="147">
        <v>1.25</v>
      </c>
      <c r="I1012" s="148">
        <f t="shared" si="31"/>
        <v>0.96775</v>
      </c>
      <c r="J1012" s="149" t="s">
        <v>60</v>
      </c>
      <c r="K1012" s="146" t="s">
        <v>60</v>
      </c>
      <c r="BUR1012" s="124"/>
      <c r="BUS1012" s="124"/>
      <c r="BUT1012" s="124"/>
      <c r="BUU1012" s="124"/>
      <c r="BUV1012" s="124"/>
      <c r="BUW1012" s="124"/>
      <c r="BUX1012" s="124"/>
      <c r="BUY1012" s="124"/>
      <c r="BUZ1012" s="124"/>
      <c r="BVA1012" s="124"/>
      <c r="BVB1012" s="124"/>
      <c r="BVC1012" s="124"/>
      <c r="BVD1012" s="124"/>
      <c r="BVE1012" s="124"/>
      <c r="BVF1012" s="124"/>
    </row>
    <row r="1013" spans="1:11 1916:1930" s="123" customFormat="1" x14ac:dyDescent="0.2">
      <c r="A1013" s="150" t="s">
        <v>6</v>
      </c>
      <c r="B1013" s="150" t="s">
        <v>1667</v>
      </c>
      <c r="C1013" s="151">
        <v>25.15</v>
      </c>
      <c r="D1013" s="152">
        <v>2.5686900000000001</v>
      </c>
      <c r="E1013" s="152">
        <v>2.5686900000000001</v>
      </c>
      <c r="F1013" s="151">
        <v>1</v>
      </c>
      <c r="G1013" s="152">
        <f t="shared" si="30"/>
        <v>2.5686900000000001</v>
      </c>
      <c r="H1013" s="151">
        <v>1.25</v>
      </c>
      <c r="I1013" s="152">
        <f t="shared" si="31"/>
        <v>3.2108599999999998</v>
      </c>
      <c r="J1013" s="153" t="s">
        <v>60</v>
      </c>
      <c r="K1013" s="150" t="s">
        <v>60</v>
      </c>
      <c r="BUR1013" s="124"/>
      <c r="BUS1013" s="124"/>
      <c r="BUT1013" s="124"/>
      <c r="BUU1013" s="124"/>
      <c r="BUV1013" s="124"/>
      <c r="BUW1013" s="124"/>
      <c r="BUX1013" s="124"/>
      <c r="BUY1013" s="124"/>
      <c r="BUZ1013" s="124"/>
      <c r="BVA1013" s="124"/>
      <c r="BVB1013" s="124"/>
      <c r="BVC1013" s="124"/>
      <c r="BVD1013" s="124"/>
      <c r="BVE1013" s="124"/>
      <c r="BVF1013" s="124"/>
    </row>
    <row r="1014" spans="1:11 1916:1930" s="123" customFormat="1" x14ac:dyDescent="0.2">
      <c r="A1014" s="142" t="s">
        <v>7</v>
      </c>
      <c r="B1014" s="142" t="s">
        <v>1668</v>
      </c>
      <c r="C1014" s="143">
        <v>3.76</v>
      </c>
      <c r="D1014" s="144">
        <v>1.8284100000000001</v>
      </c>
      <c r="E1014" s="144">
        <v>1.8284100000000001</v>
      </c>
      <c r="F1014" s="143">
        <v>1</v>
      </c>
      <c r="G1014" s="144">
        <f t="shared" si="30"/>
        <v>1.8284100000000001</v>
      </c>
      <c r="H1014" s="143">
        <v>1.25</v>
      </c>
      <c r="I1014" s="144">
        <f t="shared" si="31"/>
        <v>2.2855099999999999</v>
      </c>
      <c r="J1014" s="145" t="s">
        <v>60</v>
      </c>
      <c r="K1014" s="142" t="s">
        <v>60</v>
      </c>
      <c r="BUR1014" s="124"/>
      <c r="BUS1014" s="124"/>
      <c r="BUT1014" s="124"/>
      <c r="BUU1014" s="124"/>
      <c r="BUV1014" s="124"/>
      <c r="BUW1014" s="124"/>
      <c r="BUX1014" s="124"/>
      <c r="BUY1014" s="124"/>
      <c r="BUZ1014" s="124"/>
      <c r="BVA1014" s="124"/>
      <c r="BVB1014" s="124"/>
      <c r="BVC1014" s="124"/>
      <c r="BVD1014" s="124"/>
      <c r="BVE1014" s="124"/>
      <c r="BVF1014" s="124"/>
    </row>
    <row r="1015" spans="1:11 1916:1930" s="123" customFormat="1" x14ac:dyDescent="0.2">
      <c r="A1015" s="146" t="s">
        <v>8</v>
      </c>
      <c r="B1015" s="146" t="s">
        <v>1668</v>
      </c>
      <c r="C1015" s="147">
        <v>6.33</v>
      </c>
      <c r="D1015" s="148">
        <v>2.5698799999999999</v>
      </c>
      <c r="E1015" s="148">
        <v>2.5698799999999999</v>
      </c>
      <c r="F1015" s="147">
        <v>1</v>
      </c>
      <c r="G1015" s="148">
        <f t="shared" si="30"/>
        <v>2.5698799999999999</v>
      </c>
      <c r="H1015" s="147">
        <v>1.25</v>
      </c>
      <c r="I1015" s="148">
        <f t="shared" si="31"/>
        <v>3.2123499999999998</v>
      </c>
      <c r="J1015" s="149" t="s">
        <v>60</v>
      </c>
      <c r="K1015" s="146" t="s">
        <v>60</v>
      </c>
      <c r="BUR1015" s="124"/>
      <c r="BUS1015" s="124"/>
      <c r="BUT1015" s="124"/>
      <c r="BUU1015" s="124"/>
      <c r="BUV1015" s="124"/>
      <c r="BUW1015" s="124"/>
      <c r="BUX1015" s="124"/>
      <c r="BUY1015" s="124"/>
      <c r="BUZ1015" s="124"/>
      <c r="BVA1015" s="124"/>
      <c r="BVB1015" s="124"/>
      <c r="BVC1015" s="124"/>
      <c r="BVD1015" s="124"/>
      <c r="BVE1015" s="124"/>
      <c r="BVF1015" s="124"/>
    </row>
    <row r="1016" spans="1:11 1916:1930" s="123" customFormat="1" x14ac:dyDescent="0.2">
      <c r="A1016" s="146" t="s">
        <v>9</v>
      </c>
      <c r="B1016" s="146" t="s">
        <v>1668</v>
      </c>
      <c r="C1016" s="147">
        <v>10.029999999999999</v>
      </c>
      <c r="D1016" s="148">
        <v>4.1009500000000001</v>
      </c>
      <c r="E1016" s="148">
        <v>4.1009500000000001</v>
      </c>
      <c r="F1016" s="147">
        <v>1</v>
      </c>
      <c r="G1016" s="148">
        <f t="shared" si="30"/>
        <v>4.1009500000000001</v>
      </c>
      <c r="H1016" s="147">
        <v>1.25</v>
      </c>
      <c r="I1016" s="148">
        <f t="shared" si="31"/>
        <v>5.1261900000000002</v>
      </c>
      <c r="J1016" s="149" t="s">
        <v>60</v>
      </c>
      <c r="K1016" s="146" t="s">
        <v>60</v>
      </c>
      <c r="BUR1016" s="124"/>
      <c r="BUS1016" s="124"/>
      <c r="BUT1016" s="124"/>
      <c r="BUU1016" s="124"/>
      <c r="BUV1016" s="124"/>
      <c r="BUW1016" s="124"/>
      <c r="BUX1016" s="124"/>
      <c r="BUY1016" s="124"/>
      <c r="BUZ1016" s="124"/>
      <c r="BVA1016" s="124"/>
      <c r="BVB1016" s="124"/>
      <c r="BVC1016" s="124"/>
      <c r="BVD1016" s="124"/>
      <c r="BVE1016" s="124"/>
      <c r="BVF1016" s="124"/>
    </row>
    <row r="1017" spans="1:11 1916:1930" s="123" customFormat="1" x14ac:dyDescent="0.2">
      <c r="A1017" s="150" t="s">
        <v>10</v>
      </c>
      <c r="B1017" s="150" t="s">
        <v>1668</v>
      </c>
      <c r="C1017" s="151">
        <v>26.48</v>
      </c>
      <c r="D1017" s="152">
        <v>8.5564499999999999</v>
      </c>
      <c r="E1017" s="152">
        <v>8.5564499999999999</v>
      </c>
      <c r="F1017" s="151">
        <v>1</v>
      </c>
      <c r="G1017" s="152">
        <f t="shared" si="30"/>
        <v>8.5564499999999999</v>
      </c>
      <c r="H1017" s="151">
        <v>1.25</v>
      </c>
      <c r="I1017" s="152">
        <f t="shared" si="31"/>
        <v>10.69556</v>
      </c>
      <c r="J1017" s="153" t="s">
        <v>60</v>
      </c>
      <c r="K1017" s="150" t="s">
        <v>60</v>
      </c>
      <c r="BUR1017" s="124"/>
      <c r="BUS1017" s="124"/>
      <c r="BUT1017" s="124"/>
      <c r="BUU1017" s="124"/>
      <c r="BUV1017" s="124"/>
      <c r="BUW1017" s="124"/>
      <c r="BUX1017" s="124"/>
      <c r="BUY1017" s="124"/>
      <c r="BUZ1017" s="124"/>
      <c r="BVA1017" s="124"/>
      <c r="BVB1017" s="124"/>
      <c r="BVC1017" s="124"/>
      <c r="BVD1017" s="124"/>
      <c r="BVE1017" s="124"/>
      <c r="BVF1017" s="124"/>
    </row>
    <row r="1018" spans="1:11 1916:1930" s="123" customFormat="1" x14ac:dyDescent="0.2">
      <c r="A1018" s="142" t="s">
        <v>11</v>
      </c>
      <c r="B1018" s="142" t="s">
        <v>1669</v>
      </c>
      <c r="C1018" s="143">
        <v>2.48</v>
      </c>
      <c r="D1018" s="144">
        <v>0.99560999999999999</v>
      </c>
      <c r="E1018" s="144">
        <v>0.99560999999999999</v>
      </c>
      <c r="F1018" s="143">
        <v>1</v>
      </c>
      <c r="G1018" s="144">
        <f t="shared" si="30"/>
        <v>0.99560999999999999</v>
      </c>
      <c r="H1018" s="143">
        <v>1.25</v>
      </c>
      <c r="I1018" s="144">
        <f t="shared" si="31"/>
        <v>1.24451</v>
      </c>
      <c r="J1018" s="145" t="s">
        <v>60</v>
      </c>
      <c r="K1018" s="142" t="s">
        <v>60</v>
      </c>
      <c r="BUR1018" s="124"/>
      <c r="BUS1018" s="124"/>
      <c r="BUT1018" s="124"/>
      <c r="BUU1018" s="124"/>
      <c r="BUV1018" s="124"/>
      <c r="BUW1018" s="124"/>
      <c r="BUX1018" s="124"/>
      <c r="BUY1018" s="124"/>
      <c r="BUZ1018" s="124"/>
      <c r="BVA1018" s="124"/>
      <c r="BVB1018" s="124"/>
      <c r="BVC1018" s="124"/>
      <c r="BVD1018" s="124"/>
      <c r="BVE1018" s="124"/>
      <c r="BVF1018" s="124"/>
    </row>
    <row r="1019" spans="1:11 1916:1930" s="123" customFormat="1" x14ac:dyDescent="0.2">
      <c r="A1019" s="146" t="s">
        <v>12</v>
      </c>
      <c r="B1019" s="146" t="s">
        <v>1669</v>
      </c>
      <c r="C1019" s="147">
        <v>4.2</v>
      </c>
      <c r="D1019" s="148">
        <v>1.2279599999999999</v>
      </c>
      <c r="E1019" s="148">
        <v>1.2279599999999999</v>
      </c>
      <c r="F1019" s="147">
        <v>1</v>
      </c>
      <c r="G1019" s="148">
        <f t="shared" si="30"/>
        <v>1.2279599999999999</v>
      </c>
      <c r="H1019" s="147">
        <v>1.25</v>
      </c>
      <c r="I1019" s="148">
        <f t="shared" si="31"/>
        <v>1.53495</v>
      </c>
      <c r="J1019" s="149" t="s">
        <v>60</v>
      </c>
      <c r="K1019" s="146" t="s">
        <v>60</v>
      </c>
      <c r="BUR1019" s="124"/>
      <c r="BUS1019" s="124"/>
      <c r="BUT1019" s="124"/>
      <c r="BUU1019" s="124"/>
      <c r="BUV1019" s="124"/>
      <c r="BUW1019" s="124"/>
      <c r="BUX1019" s="124"/>
      <c r="BUY1019" s="124"/>
      <c r="BUZ1019" s="124"/>
      <c r="BVA1019" s="124"/>
      <c r="BVB1019" s="124"/>
      <c r="BVC1019" s="124"/>
      <c r="BVD1019" s="124"/>
      <c r="BVE1019" s="124"/>
      <c r="BVF1019" s="124"/>
    </row>
    <row r="1020" spans="1:11 1916:1930" s="123" customFormat="1" x14ac:dyDescent="0.2">
      <c r="A1020" s="146" t="s">
        <v>13</v>
      </c>
      <c r="B1020" s="146" t="s">
        <v>1669</v>
      </c>
      <c r="C1020" s="147">
        <v>12.56</v>
      </c>
      <c r="D1020" s="148">
        <v>2.59524</v>
      </c>
      <c r="E1020" s="148">
        <v>2.59524</v>
      </c>
      <c r="F1020" s="147">
        <v>1</v>
      </c>
      <c r="G1020" s="148">
        <f t="shared" si="30"/>
        <v>2.59524</v>
      </c>
      <c r="H1020" s="147">
        <v>1.25</v>
      </c>
      <c r="I1020" s="148">
        <f t="shared" si="31"/>
        <v>3.2440500000000001</v>
      </c>
      <c r="J1020" s="149" t="s">
        <v>60</v>
      </c>
      <c r="K1020" s="146" t="s">
        <v>60</v>
      </c>
      <c r="BUR1020" s="124"/>
      <c r="BUS1020" s="124"/>
      <c r="BUT1020" s="124"/>
      <c r="BUU1020" s="124"/>
      <c r="BUV1020" s="124"/>
      <c r="BUW1020" s="124"/>
      <c r="BUX1020" s="124"/>
      <c r="BUY1020" s="124"/>
      <c r="BUZ1020" s="124"/>
      <c r="BVA1020" s="124"/>
      <c r="BVB1020" s="124"/>
      <c r="BVC1020" s="124"/>
      <c r="BVD1020" s="124"/>
      <c r="BVE1020" s="124"/>
      <c r="BVF1020" s="124"/>
    </row>
    <row r="1021" spans="1:11 1916:1930" s="123" customFormat="1" x14ac:dyDescent="0.2">
      <c r="A1021" s="150" t="s">
        <v>14</v>
      </c>
      <c r="B1021" s="150" t="s">
        <v>1669</v>
      </c>
      <c r="C1021" s="151">
        <v>43.28</v>
      </c>
      <c r="D1021" s="152">
        <v>7.6169200000000004</v>
      </c>
      <c r="E1021" s="152">
        <v>7.6169200000000004</v>
      </c>
      <c r="F1021" s="151">
        <v>1</v>
      </c>
      <c r="G1021" s="152">
        <f t="shared" si="30"/>
        <v>7.6169200000000004</v>
      </c>
      <c r="H1021" s="151">
        <v>1.25</v>
      </c>
      <c r="I1021" s="152">
        <f t="shared" si="31"/>
        <v>9.5211500000000004</v>
      </c>
      <c r="J1021" s="153" t="s">
        <v>60</v>
      </c>
      <c r="K1021" s="150" t="s">
        <v>60</v>
      </c>
      <c r="BUR1021" s="124"/>
      <c r="BUS1021" s="124"/>
      <c r="BUT1021" s="124"/>
      <c r="BUU1021" s="124"/>
      <c r="BUV1021" s="124"/>
      <c r="BUW1021" s="124"/>
      <c r="BUX1021" s="124"/>
      <c r="BUY1021" s="124"/>
      <c r="BUZ1021" s="124"/>
      <c r="BVA1021" s="124"/>
      <c r="BVB1021" s="124"/>
      <c r="BVC1021" s="124"/>
      <c r="BVD1021" s="124"/>
      <c r="BVE1021" s="124"/>
      <c r="BVF1021" s="124"/>
    </row>
    <row r="1022" spans="1:11 1916:1930" s="123" customFormat="1" x14ac:dyDescent="0.2">
      <c r="A1022" s="142" t="s">
        <v>15</v>
      </c>
      <c r="B1022" s="142" t="s">
        <v>1670</v>
      </c>
      <c r="C1022" s="143">
        <v>2.65</v>
      </c>
      <c r="D1022" s="144">
        <v>0.20533999999999999</v>
      </c>
      <c r="E1022" s="144">
        <v>0.20533999999999999</v>
      </c>
      <c r="F1022" s="143">
        <v>1</v>
      </c>
      <c r="G1022" s="144">
        <f t="shared" si="30"/>
        <v>0.20533999999999999</v>
      </c>
      <c r="H1022" s="143">
        <v>1.25</v>
      </c>
      <c r="I1022" s="144">
        <f t="shared" si="31"/>
        <v>0.25668000000000002</v>
      </c>
      <c r="J1022" s="145" t="s">
        <v>60</v>
      </c>
      <c r="K1022" s="142" t="s">
        <v>60</v>
      </c>
      <c r="BUR1022" s="124"/>
      <c r="BUS1022" s="124"/>
      <c r="BUT1022" s="124"/>
      <c r="BUU1022" s="124"/>
      <c r="BUV1022" s="124"/>
      <c r="BUW1022" s="124"/>
      <c r="BUX1022" s="124"/>
      <c r="BUY1022" s="124"/>
      <c r="BUZ1022" s="124"/>
      <c r="BVA1022" s="124"/>
      <c r="BVB1022" s="124"/>
      <c r="BVC1022" s="124"/>
      <c r="BVD1022" s="124"/>
      <c r="BVE1022" s="124"/>
      <c r="BVF1022" s="124"/>
    </row>
    <row r="1023" spans="1:11 1916:1930" s="123" customFormat="1" x14ac:dyDescent="0.2">
      <c r="A1023" s="146" t="s">
        <v>16</v>
      </c>
      <c r="B1023" s="146" t="s">
        <v>1670</v>
      </c>
      <c r="C1023" s="147">
        <v>4.3499999999999996</v>
      </c>
      <c r="D1023" s="148">
        <v>0.52393999999999996</v>
      </c>
      <c r="E1023" s="148">
        <v>0.52393999999999996</v>
      </c>
      <c r="F1023" s="147">
        <v>1</v>
      </c>
      <c r="G1023" s="148">
        <f t="shared" si="30"/>
        <v>0.52393999999999996</v>
      </c>
      <c r="H1023" s="147">
        <v>1.25</v>
      </c>
      <c r="I1023" s="148">
        <f t="shared" si="31"/>
        <v>0.65493000000000001</v>
      </c>
      <c r="J1023" s="149" t="s">
        <v>60</v>
      </c>
      <c r="K1023" s="146" t="s">
        <v>60</v>
      </c>
      <c r="BUR1023" s="124"/>
      <c r="BUS1023" s="124"/>
      <c r="BUT1023" s="124"/>
      <c r="BUU1023" s="124"/>
      <c r="BUV1023" s="124"/>
      <c r="BUW1023" s="124"/>
      <c r="BUX1023" s="124"/>
      <c r="BUY1023" s="124"/>
      <c r="BUZ1023" s="124"/>
      <c r="BVA1023" s="124"/>
      <c r="BVB1023" s="124"/>
      <c r="BVC1023" s="124"/>
      <c r="BVD1023" s="124"/>
      <c r="BVE1023" s="124"/>
      <c r="BVF1023" s="124"/>
    </row>
    <row r="1024" spans="1:11 1916:1930" s="123" customFormat="1" x14ac:dyDescent="0.2">
      <c r="A1024" s="146" t="s">
        <v>17</v>
      </c>
      <c r="B1024" s="146" t="s">
        <v>1670</v>
      </c>
      <c r="C1024" s="147">
        <v>7.95</v>
      </c>
      <c r="D1024" s="148">
        <v>1.11985</v>
      </c>
      <c r="E1024" s="148">
        <v>1.11985</v>
      </c>
      <c r="F1024" s="147">
        <v>1</v>
      </c>
      <c r="G1024" s="148">
        <f t="shared" si="30"/>
        <v>1.11985</v>
      </c>
      <c r="H1024" s="147">
        <v>1.25</v>
      </c>
      <c r="I1024" s="148">
        <f t="shared" si="31"/>
        <v>1.39981</v>
      </c>
      <c r="J1024" s="149" t="s">
        <v>60</v>
      </c>
      <c r="K1024" s="146" t="s">
        <v>60</v>
      </c>
      <c r="BUR1024" s="124"/>
      <c r="BUS1024" s="124"/>
      <c r="BUT1024" s="124"/>
      <c r="BUU1024" s="124"/>
      <c r="BUV1024" s="124"/>
      <c r="BUW1024" s="124"/>
      <c r="BUX1024" s="124"/>
      <c r="BUY1024" s="124"/>
      <c r="BUZ1024" s="124"/>
      <c r="BVA1024" s="124"/>
      <c r="BVB1024" s="124"/>
      <c r="BVC1024" s="124"/>
      <c r="BVD1024" s="124"/>
      <c r="BVE1024" s="124"/>
      <c r="BVF1024" s="124"/>
    </row>
    <row r="1025" spans="1:11 1916:1930" s="123" customFormat="1" x14ac:dyDescent="0.2">
      <c r="A1025" s="150" t="s">
        <v>18</v>
      </c>
      <c r="B1025" s="150" t="s">
        <v>1670</v>
      </c>
      <c r="C1025" s="151">
        <v>17.7</v>
      </c>
      <c r="D1025" s="152">
        <v>3.16934</v>
      </c>
      <c r="E1025" s="152">
        <v>3.16934</v>
      </c>
      <c r="F1025" s="151">
        <v>1</v>
      </c>
      <c r="G1025" s="152">
        <f t="shared" si="30"/>
        <v>3.16934</v>
      </c>
      <c r="H1025" s="151">
        <v>1.25</v>
      </c>
      <c r="I1025" s="152">
        <f t="shared" si="31"/>
        <v>3.9616799999999999</v>
      </c>
      <c r="J1025" s="153" t="s">
        <v>60</v>
      </c>
      <c r="K1025" s="150" t="s">
        <v>60</v>
      </c>
      <c r="BUR1025" s="124"/>
      <c r="BUS1025" s="124"/>
      <c r="BUT1025" s="124"/>
      <c r="BUU1025" s="124"/>
      <c r="BUV1025" s="124"/>
      <c r="BUW1025" s="124"/>
      <c r="BUX1025" s="124"/>
      <c r="BUY1025" s="124"/>
      <c r="BUZ1025" s="124"/>
      <c r="BVA1025" s="124"/>
      <c r="BVB1025" s="124"/>
      <c r="BVC1025" s="124"/>
      <c r="BVD1025" s="124"/>
      <c r="BVE1025" s="124"/>
      <c r="BVF1025" s="124"/>
    </row>
    <row r="1026" spans="1:11 1916:1930" s="123" customFormat="1" x14ac:dyDescent="0.2">
      <c r="A1026" s="142" t="s">
        <v>19</v>
      </c>
      <c r="B1026" s="142" t="s">
        <v>1671</v>
      </c>
      <c r="C1026" s="143">
        <v>4.01</v>
      </c>
      <c r="D1026" s="144">
        <v>0.41597000000000001</v>
      </c>
      <c r="E1026" s="144">
        <v>0.41597000000000001</v>
      </c>
      <c r="F1026" s="143">
        <v>1</v>
      </c>
      <c r="G1026" s="144">
        <f t="shared" si="30"/>
        <v>0.41597000000000001</v>
      </c>
      <c r="H1026" s="143">
        <v>1.25</v>
      </c>
      <c r="I1026" s="144">
        <f t="shared" si="31"/>
        <v>0.51995999999999998</v>
      </c>
      <c r="J1026" s="145" t="s">
        <v>60</v>
      </c>
      <c r="K1026" s="142" t="s">
        <v>60</v>
      </c>
      <c r="BUR1026" s="124"/>
      <c r="BUS1026" s="124"/>
      <c r="BUT1026" s="124"/>
      <c r="BUU1026" s="124"/>
      <c r="BUV1026" s="124"/>
      <c r="BUW1026" s="124"/>
      <c r="BUX1026" s="124"/>
      <c r="BUY1026" s="124"/>
      <c r="BUZ1026" s="124"/>
      <c r="BVA1026" s="124"/>
      <c r="BVB1026" s="124"/>
      <c r="BVC1026" s="124"/>
      <c r="BVD1026" s="124"/>
      <c r="BVE1026" s="124"/>
      <c r="BVF1026" s="124"/>
    </row>
    <row r="1027" spans="1:11 1916:1930" s="123" customFormat="1" x14ac:dyDescent="0.2">
      <c r="A1027" s="146" t="s">
        <v>20</v>
      </c>
      <c r="B1027" s="146" t="s">
        <v>1671</v>
      </c>
      <c r="C1027" s="147">
        <v>5.36</v>
      </c>
      <c r="D1027" s="148">
        <v>0.74124000000000001</v>
      </c>
      <c r="E1027" s="148">
        <v>0.74124000000000001</v>
      </c>
      <c r="F1027" s="147">
        <v>1</v>
      </c>
      <c r="G1027" s="148">
        <f t="shared" si="30"/>
        <v>0.74124000000000001</v>
      </c>
      <c r="H1027" s="147">
        <v>1.25</v>
      </c>
      <c r="I1027" s="148">
        <f t="shared" si="31"/>
        <v>0.92654999999999998</v>
      </c>
      <c r="J1027" s="149" t="s">
        <v>60</v>
      </c>
      <c r="K1027" s="146" t="s">
        <v>60</v>
      </c>
      <c r="BUR1027" s="124"/>
      <c r="BUS1027" s="124"/>
      <c r="BUT1027" s="124"/>
      <c r="BUU1027" s="124"/>
      <c r="BUV1027" s="124"/>
      <c r="BUW1027" s="124"/>
      <c r="BUX1027" s="124"/>
      <c r="BUY1027" s="124"/>
      <c r="BUZ1027" s="124"/>
      <c r="BVA1027" s="124"/>
      <c r="BVB1027" s="124"/>
      <c r="BVC1027" s="124"/>
      <c r="BVD1027" s="124"/>
      <c r="BVE1027" s="124"/>
      <c r="BVF1027" s="124"/>
    </row>
    <row r="1028" spans="1:11 1916:1930" s="123" customFormat="1" x14ac:dyDescent="0.2">
      <c r="A1028" s="146" t="s">
        <v>21</v>
      </c>
      <c r="B1028" s="146" t="s">
        <v>1671</v>
      </c>
      <c r="C1028" s="147">
        <v>8.93</v>
      </c>
      <c r="D1028" s="148">
        <v>1.5982799999999999</v>
      </c>
      <c r="E1028" s="148">
        <v>1.5982799999999999</v>
      </c>
      <c r="F1028" s="147">
        <v>1</v>
      </c>
      <c r="G1028" s="148">
        <f t="shared" si="30"/>
        <v>1.5982799999999999</v>
      </c>
      <c r="H1028" s="147">
        <v>1.25</v>
      </c>
      <c r="I1028" s="148">
        <f t="shared" si="31"/>
        <v>1.9978499999999999</v>
      </c>
      <c r="J1028" s="149" t="s">
        <v>60</v>
      </c>
      <c r="K1028" s="146" t="s">
        <v>60</v>
      </c>
      <c r="BUR1028" s="124"/>
      <c r="BUS1028" s="124"/>
      <c r="BUT1028" s="124"/>
      <c r="BUU1028" s="124"/>
      <c r="BUV1028" s="124"/>
      <c r="BUW1028" s="124"/>
      <c r="BUX1028" s="124"/>
      <c r="BUY1028" s="124"/>
      <c r="BUZ1028" s="124"/>
      <c r="BVA1028" s="124"/>
      <c r="BVB1028" s="124"/>
      <c r="BVC1028" s="124"/>
      <c r="BVD1028" s="124"/>
      <c r="BVE1028" s="124"/>
      <c r="BVF1028" s="124"/>
    </row>
    <row r="1029" spans="1:11 1916:1930" s="123" customFormat="1" x14ac:dyDescent="0.2">
      <c r="A1029" s="150" t="s">
        <v>22</v>
      </c>
      <c r="B1029" s="150" t="s">
        <v>1671</v>
      </c>
      <c r="C1029" s="151">
        <v>18.010000000000002</v>
      </c>
      <c r="D1029" s="152">
        <v>4.4106199999999998</v>
      </c>
      <c r="E1029" s="152">
        <v>4.4106199999999998</v>
      </c>
      <c r="F1029" s="151">
        <v>1</v>
      </c>
      <c r="G1029" s="152">
        <f t="shared" si="30"/>
        <v>4.4106199999999998</v>
      </c>
      <c r="H1029" s="151">
        <v>1.25</v>
      </c>
      <c r="I1029" s="152">
        <f t="shared" si="31"/>
        <v>5.51328</v>
      </c>
      <c r="J1029" s="153" t="s">
        <v>60</v>
      </c>
      <c r="K1029" s="150" t="s">
        <v>60</v>
      </c>
      <c r="BUR1029" s="124"/>
      <c r="BUS1029" s="124"/>
      <c r="BUT1029" s="124"/>
      <c r="BUU1029" s="124"/>
      <c r="BUV1029" s="124"/>
      <c r="BUW1029" s="124"/>
      <c r="BUX1029" s="124"/>
      <c r="BUY1029" s="124"/>
      <c r="BUZ1029" s="124"/>
      <c r="BVA1029" s="124"/>
      <c r="BVB1029" s="124"/>
      <c r="BVC1029" s="124"/>
      <c r="BVD1029" s="124"/>
      <c r="BVE1029" s="124"/>
      <c r="BVF1029" s="124"/>
    </row>
    <row r="1030" spans="1:11 1916:1930" s="123" customFormat="1" x14ac:dyDescent="0.2">
      <c r="A1030" s="142" t="s">
        <v>23</v>
      </c>
      <c r="B1030" s="142" t="s">
        <v>1672</v>
      </c>
      <c r="C1030" s="143">
        <v>4.66</v>
      </c>
      <c r="D1030" s="144">
        <v>0.53419000000000005</v>
      </c>
      <c r="E1030" s="144">
        <v>0.53419000000000005</v>
      </c>
      <c r="F1030" s="143">
        <v>1</v>
      </c>
      <c r="G1030" s="144">
        <f t="shared" si="30"/>
        <v>0.53419000000000005</v>
      </c>
      <c r="H1030" s="143">
        <v>1.25</v>
      </c>
      <c r="I1030" s="144">
        <f t="shared" si="31"/>
        <v>0.66774</v>
      </c>
      <c r="J1030" s="145" t="s">
        <v>60</v>
      </c>
      <c r="K1030" s="142" t="s">
        <v>60</v>
      </c>
      <c r="BUR1030" s="124"/>
      <c r="BUS1030" s="124"/>
      <c r="BUT1030" s="124"/>
      <c r="BUU1030" s="124"/>
      <c r="BUV1030" s="124"/>
      <c r="BUW1030" s="124"/>
      <c r="BUX1030" s="124"/>
      <c r="BUY1030" s="124"/>
      <c r="BUZ1030" s="124"/>
      <c r="BVA1030" s="124"/>
      <c r="BVB1030" s="124"/>
      <c r="BVC1030" s="124"/>
      <c r="BVD1030" s="124"/>
      <c r="BVE1030" s="124"/>
      <c r="BVF1030" s="124"/>
    </row>
    <row r="1031" spans="1:11 1916:1930" s="123" customFormat="1" x14ac:dyDescent="0.2">
      <c r="A1031" s="146" t="s">
        <v>24</v>
      </c>
      <c r="B1031" s="146" t="s">
        <v>1672</v>
      </c>
      <c r="C1031" s="147">
        <v>4.74</v>
      </c>
      <c r="D1031" s="148">
        <v>0.78488999999999998</v>
      </c>
      <c r="E1031" s="148">
        <v>0.78488999999999998</v>
      </c>
      <c r="F1031" s="147">
        <v>1</v>
      </c>
      <c r="G1031" s="148">
        <f t="shared" si="30"/>
        <v>0.78488999999999998</v>
      </c>
      <c r="H1031" s="147">
        <v>1.25</v>
      </c>
      <c r="I1031" s="148">
        <f t="shared" si="31"/>
        <v>0.98111000000000004</v>
      </c>
      <c r="J1031" s="149" t="s">
        <v>60</v>
      </c>
      <c r="K1031" s="146" t="s">
        <v>60</v>
      </c>
      <c r="BUR1031" s="124"/>
      <c r="BUS1031" s="124"/>
      <c r="BUT1031" s="124"/>
      <c r="BUU1031" s="124"/>
      <c r="BUV1031" s="124"/>
      <c r="BUW1031" s="124"/>
      <c r="BUX1031" s="124"/>
      <c r="BUY1031" s="124"/>
      <c r="BUZ1031" s="124"/>
      <c r="BVA1031" s="124"/>
      <c r="BVB1031" s="124"/>
      <c r="BVC1031" s="124"/>
      <c r="BVD1031" s="124"/>
      <c r="BVE1031" s="124"/>
      <c r="BVF1031" s="124"/>
    </row>
    <row r="1032" spans="1:11 1916:1930" s="123" customFormat="1" x14ac:dyDescent="0.2">
      <c r="A1032" s="146" t="s">
        <v>25</v>
      </c>
      <c r="B1032" s="146" t="s">
        <v>1672</v>
      </c>
      <c r="C1032" s="147">
        <v>10.77</v>
      </c>
      <c r="D1032" s="148">
        <v>1.55751</v>
      </c>
      <c r="E1032" s="148">
        <v>1.55751</v>
      </c>
      <c r="F1032" s="147">
        <v>1</v>
      </c>
      <c r="G1032" s="148">
        <f t="shared" si="30"/>
        <v>1.55751</v>
      </c>
      <c r="H1032" s="147">
        <v>1.25</v>
      </c>
      <c r="I1032" s="148">
        <f t="shared" si="31"/>
        <v>1.94689</v>
      </c>
      <c r="J1032" s="149" t="s">
        <v>60</v>
      </c>
      <c r="K1032" s="146" t="s">
        <v>60</v>
      </c>
      <c r="BUR1032" s="124"/>
      <c r="BUS1032" s="124"/>
      <c r="BUT1032" s="124"/>
      <c r="BUU1032" s="124"/>
      <c r="BUV1032" s="124"/>
      <c r="BUW1032" s="124"/>
      <c r="BUX1032" s="124"/>
      <c r="BUY1032" s="124"/>
      <c r="BUZ1032" s="124"/>
      <c r="BVA1032" s="124"/>
      <c r="BVB1032" s="124"/>
      <c r="BVC1032" s="124"/>
      <c r="BVD1032" s="124"/>
      <c r="BVE1032" s="124"/>
      <c r="BVF1032" s="124"/>
    </row>
    <row r="1033" spans="1:11 1916:1930" s="123" customFormat="1" x14ac:dyDescent="0.2">
      <c r="A1033" s="150" t="s">
        <v>26</v>
      </c>
      <c r="B1033" s="150" t="s">
        <v>1672</v>
      </c>
      <c r="C1033" s="151">
        <v>17.71</v>
      </c>
      <c r="D1033" s="152">
        <v>3.2803800000000001</v>
      </c>
      <c r="E1033" s="152">
        <v>3.2803800000000001</v>
      </c>
      <c r="F1033" s="151">
        <v>1</v>
      </c>
      <c r="G1033" s="152">
        <f t="shared" si="30"/>
        <v>3.2803800000000001</v>
      </c>
      <c r="H1033" s="151">
        <v>1.25</v>
      </c>
      <c r="I1033" s="152">
        <f t="shared" si="31"/>
        <v>4.1004800000000001</v>
      </c>
      <c r="J1033" s="153" t="s">
        <v>60</v>
      </c>
      <c r="K1033" s="150" t="s">
        <v>60</v>
      </c>
      <c r="BUR1033" s="124"/>
      <c r="BUS1033" s="124"/>
      <c r="BUT1033" s="124"/>
      <c r="BUU1033" s="124"/>
      <c r="BUV1033" s="124"/>
      <c r="BUW1033" s="124"/>
      <c r="BUX1033" s="124"/>
      <c r="BUY1033" s="124"/>
      <c r="BUZ1033" s="124"/>
      <c r="BVA1033" s="124"/>
      <c r="BVB1033" s="124"/>
      <c r="BVC1033" s="124"/>
      <c r="BVD1033" s="124"/>
      <c r="BVE1033" s="124"/>
      <c r="BVF1033" s="124"/>
    </row>
    <row r="1034" spans="1:11 1916:1930" s="123" customFormat="1" x14ac:dyDescent="0.2">
      <c r="A1034" s="142" t="s">
        <v>27</v>
      </c>
      <c r="B1034" s="142" t="s">
        <v>1673</v>
      </c>
      <c r="C1034" s="143">
        <v>2.93</v>
      </c>
      <c r="D1034" s="144">
        <v>0.31356000000000001</v>
      </c>
      <c r="E1034" s="144">
        <v>0.31356000000000001</v>
      </c>
      <c r="F1034" s="143">
        <v>1</v>
      </c>
      <c r="G1034" s="144">
        <f t="shared" si="30"/>
        <v>0.31356000000000001</v>
      </c>
      <c r="H1034" s="143">
        <v>1.25</v>
      </c>
      <c r="I1034" s="144">
        <f t="shared" si="31"/>
        <v>0.39195000000000002</v>
      </c>
      <c r="J1034" s="145" t="s">
        <v>60</v>
      </c>
      <c r="K1034" s="142" t="s">
        <v>60</v>
      </c>
      <c r="BUR1034" s="124"/>
      <c r="BUS1034" s="124"/>
      <c r="BUT1034" s="124"/>
      <c r="BUU1034" s="124"/>
      <c r="BUV1034" s="124"/>
      <c r="BUW1034" s="124"/>
      <c r="BUX1034" s="124"/>
      <c r="BUY1034" s="124"/>
      <c r="BUZ1034" s="124"/>
      <c r="BVA1034" s="124"/>
      <c r="BVB1034" s="124"/>
      <c r="BVC1034" s="124"/>
      <c r="BVD1034" s="124"/>
      <c r="BVE1034" s="124"/>
      <c r="BVF1034" s="124"/>
    </row>
    <row r="1035" spans="1:11 1916:1930" s="123" customFormat="1" x14ac:dyDescent="0.2">
      <c r="A1035" s="146" t="s">
        <v>28</v>
      </c>
      <c r="B1035" s="146" t="s">
        <v>1673</v>
      </c>
      <c r="C1035" s="147">
        <v>3.9</v>
      </c>
      <c r="D1035" s="148">
        <v>0.49969999999999998</v>
      </c>
      <c r="E1035" s="148">
        <v>0.49969999999999998</v>
      </c>
      <c r="F1035" s="147">
        <v>1</v>
      </c>
      <c r="G1035" s="148">
        <f t="shared" si="30"/>
        <v>0.49969999999999998</v>
      </c>
      <c r="H1035" s="147">
        <v>1.25</v>
      </c>
      <c r="I1035" s="148">
        <f t="shared" si="31"/>
        <v>0.62463000000000002</v>
      </c>
      <c r="J1035" s="149" t="s">
        <v>60</v>
      </c>
      <c r="K1035" s="146" t="s">
        <v>60</v>
      </c>
      <c r="BUR1035" s="124"/>
      <c r="BUS1035" s="124"/>
      <c r="BUT1035" s="124"/>
      <c r="BUU1035" s="124"/>
      <c r="BUV1035" s="124"/>
      <c r="BUW1035" s="124"/>
      <c r="BUX1035" s="124"/>
      <c r="BUY1035" s="124"/>
      <c r="BUZ1035" s="124"/>
      <c r="BVA1035" s="124"/>
      <c r="BVB1035" s="124"/>
      <c r="BVC1035" s="124"/>
      <c r="BVD1035" s="124"/>
      <c r="BVE1035" s="124"/>
      <c r="BVF1035" s="124"/>
    </row>
    <row r="1036" spans="1:11 1916:1930" s="123" customFormat="1" x14ac:dyDescent="0.2">
      <c r="A1036" s="146" t="s">
        <v>29</v>
      </c>
      <c r="B1036" s="146" t="s">
        <v>1673</v>
      </c>
      <c r="C1036" s="147">
        <v>5.91</v>
      </c>
      <c r="D1036" s="148">
        <v>0.99868000000000001</v>
      </c>
      <c r="E1036" s="148">
        <v>0.99868000000000001</v>
      </c>
      <c r="F1036" s="147">
        <v>1</v>
      </c>
      <c r="G1036" s="148">
        <f t="shared" si="30"/>
        <v>0.99868000000000001</v>
      </c>
      <c r="H1036" s="147">
        <v>1.25</v>
      </c>
      <c r="I1036" s="148">
        <f t="shared" si="31"/>
        <v>1.2483500000000001</v>
      </c>
      <c r="J1036" s="149" t="s">
        <v>60</v>
      </c>
      <c r="K1036" s="146" t="s">
        <v>60</v>
      </c>
      <c r="BUR1036" s="124"/>
      <c r="BUS1036" s="124"/>
      <c r="BUT1036" s="124"/>
      <c r="BUU1036" s="124"/>
      <c r="BUV1036" s="124"/>
      <c r="BUW1036" s="124"/>
      <c r="BUX1036" s="124"/>
      <c r="BUY1036" s="124"/>
      <c r="BUZ1036" s="124"/>
      <c r="BVA1036" s="124"/>
      <c r="BVB1036" s="124"/>
      <c r="BVC1036" s="124"/>
      <c r="BVD1036" s="124"/>
      <c r="BVE1036" s="124"/>
      <c r="BVF1036" s="124"/>
    </row>
    <row r="1037" spans="1:11 1916:1930" s="123" customFormat="1" x14ac:dyDescent="0.2">
      <c r="A1037" s="150" t="s">
        <v>30</v>
      </c>
      <c r="B1037" s="150" t="s">
        <v>1673</v>
      </c>
      <c r="C1037" s="151">
        <v>12.31</v>
      </c>
      <c r="D1037" s="152">
        <v>2.6755100000000001</v>
      </c>
      <c r="E1037" s="152">
        <v>2.6755100000000001</v>
      </c>
      <c r="F1037" s="151">
        <v>1</v>
      </c>
      <c r="G1037" s="152">
        <f t="shared" si="30"/>
        <v>2.6755100000000001</v>
      </c>
      <c r="H1037" s="151">
        <v>1.25</v>
      </c>
      <c r="I1037" s="152">
        <f t="shared" si="31"/>
        <v>3.3443900000000002</v>
      </c>
      <c r="J1037" s="153" t="s">
        <v>60</v>
      </c>
      <c r="K1037" s="150" t="s">
        <v>60</v>
      </c>
      <c r="BUR1037" s="124"/>
      <c r="BUS1037" s="124"/>
      <c r="BUT1037" s="124"/>
      <c r="BUU1037" s="124"/>
      <c r="BUV1037" s="124"/>
      <c r="BUW1037" s="124"/>
      <c r="BUX1037" s="124"/>
      <c r="BUY1037" s="124"/>
      <c r="BUZ1037" s="124"/>
      <c r="BVA1037" s="124"/>
      <c r="BVB1037" s="124"/>
      <c r="BVC1037" s="124"/>
      <c r="BVD1037" s="124"/>
      <c r="BVE1037" s="124"/>
      <c r="BVF1037" s="124"/>
    </row>
    <row r="1038" spans="1:11 1916:1930" s="123" customFormat="1" x14ac:dyDescent="0.2">
      <c r="A1038" s="142" t="s">
        <v>31</v>
      </c>
      <c r="B1038" s="142" t="s">
        <v>1674</v>
      </c>
      <c r="C1038" s="143">
        <v>2.1</v>
      </c>
      <c r="D1038" s="144">
        <v>0.1027</v>
      </c>
      <c r="E1038" s="144">
        <v>0.1027</v>
      </c>
      <c r="F1038" s="143">
        <v>1</v>
      </c>
      <c r="G1038" s="144">
        <f t="shared" ref="G1038:G1101" si="32">ROUND((F1038*E1038),5)</f>
        <v>0.1027</v>
      </c>
      <c r="H1038" s="143">
        <v>1.2</v>
      </c>
      <c r="I1038" s="144">
        <f t="shared" ref="I1038:I1101" si="33">ROUND((E1038*H1038),5)</f>
        <v>0.12324</v>
      </c>
      <c r="J1038" s="145" t="s">
        <v>1221</v>
      </c>
      <c r="K1038" s="142" t="s">
        <v>1221</v>
      </c>
      <c r="BUR1038" s="124"/>
      <c r="BUS1038" s="124"/>
      <c r="BUT1038" s="124"/>
      <c r="BUU1038" s="124"/>
      <c r="BUV1038" s="124"/>
      <c r="BUW1038" s="124"/>
      <c r="BUX1038" s="124"/>
      <c r="BUY1038" s="124"/>
      <c r="BUZ1038" s="124"/>
      <c r="BVA1038" s="124"/>
      <c r="BVB1038" s="124"/>
      <c r="BVC1038" s="124"/>
      <c r="BVD1038" s="124"/>
      <c r="BVE1038" s="124"/>
      <c r="BVF1038" s="124"/>
    </row>
    <row r="1039" spans="1:11 1916:1930" s="123" customFormat="1" x14ac:dyDescent="0.2">
      <c r="A1039" s="146" t="s">
        <v>32</v>
      </c>
      <c r="B1039" s="146" t="s">
        <v>1674</v>
      </c>
      <c r="C1039" s="147">
        <v>2.2599999999999998</v>
      </c>
      <c r="D1039" s="148">
        <v>0.14613000000000001</v>
      </c>
      <c r="E1039" s="148">
        <v>0.14613000000000001</v>
      </c>
      <c r="F1039" s="147">
        <v>1</v>
      </c>
      <c r="G1039" s="148">
        <f t="shared" si="32"/>
        <v>0.14613000000000001</v>
      </c>
      <c r="H1039" s="147">
        <v>1.2</v>
      </c>
      <c r="I1039" s="148">
        <f t="shared" si="33"/>
        <v>0.17535999999999999</v>
      </c>
      <c r="J1039" s="149" t="s">
        <v>1221</v>
      </c>
      <c r="K1039" s="146" t="s">
        <v>1221</v>
      </c>
      <c r="BUR1039" s="124"/>
      <c r="BUS1039" s="124"/>
      <c r="BUT1039" s="124"/>
      <c r="BUU1039" s="124"/>
      <c r="BUV1039" s="124"/>
      <c r="BUW1039" s="124"/>
      <c r="BUX1039" s="124"/>
      <c r="BUY1039" s="124"/>
      <c r="BUZ1039" s="124"/>
      <c r="BVA1039" s="124"/>
      <c r="BVB1039" s="124"/>
      <c r="BVC1039" s="124"/>
      <c r="BVD1039" s="124"/>
      <c r="BVE1039" s="124"/>
      <c r="BVF1039" s="124"/>
    </row>
    <row r="1040" spans="1:11 1916:1930" s="123" customFormat="1" x14ac:dyDescent="0.2">
      <c r="A1040" s="146" t="s">
        <v>33</v>
      </c>
      <c r="B1040" s="146" t="s">
        <v>1674</v>
      </c>
      <c r="C1040" s="147">
        <v>3.22</v>
      </c>
      <c r="D1040" s="148">
        <v>0.28844999999999998</v>
      </c>
      <c r="E1040" s="148">
        <v>0.28844999999999998</v>
      </c>
      <c r="F1040" s="147">
        <v>1</v>
      </c>
      <c r="G1040" s="148">
        <f t="shared" si="32"/>
        <v>0.28844999999999998</v>
      </c>
      <c r="H1040" s="147">
        <v>1.2</v>
      </c>
      <c r="I1040" s="148">
        <f t="shared" si="33"/>
        <v>0.34614</v>
      </c>
      <c r="J1040" s="149" t="s">
        <v>1221</v>
      </c>
      <c r="K1040" s="146" t="s">
        <v>1221</v>
      </c>
      <c r="BUR1040" s="124"/>
      <c r="BUS1040" s="124"/>
      <c r="BUT1040" s="124"/>
      <c r="BUU1040" s="124"/>
      <c r="BUV1040" s="124"/>
      <c r="BUW1040" s="124"/>
      <c r="BUX1040" s="124"/>
      <c r="BUY1040" s="124"/>
      <c r="BUZ1040" s="124"/>
      <c r="BVA1040" s="124"/>
      <c r="BVB1040" s="124"/>
      <c r="BVC1040" s="124"/>
      <c r="BVD1040" s="124"/>
      <c r="BVE1040" s="124"/>
      <c r="BVF1040" s="124"/>
    </row>
    <row r="1041" spans="1:11 1916:1930" s="123" customFormat="1" x14ac:dyDescent="0.2">
      <c r="A1041" s="150" t="s">
        <v>34</v>
      </c>
      <c r="B1041" s="150" t="s">
        <v>1674</v>
      </c>
      <c r="C1041" s="151">
        <v>10.82</v>
      </c>
      <c r="D1041" s="152">
        <v>1.6311100000000001</v>
      </c>
      <c r="E1041" s="152">
        <v>1.6311100000000001</v>
      </c>
      <c r="F1041" s="151">
        <v>1</v>
      </c>
      <c r="G1041" s="152">
        <f t="shared" si="32"/>
        <v>1.6311100000000001</v>
      </c>
      <c r="H1041" s="151">
        <v>1.25</v>
      </c>
      <c r="I1041" s="152">
        <f t="shared" si="33"/>
        <v>2.0388899999999999</v>
      </c>
      <c r="J1041" s="153" t="s">
        <v>60</v>
      </c>
      <c r="K1041" s="150" t="s">
        <v>60</v>
      </c>
      <c r="BUR1041" s="124"/>
      <c r="BUS1041" s="124"/>
      <c r="BUT1041" s="124"/>
      <c r="BUU1041" s="124"/>
      <c r="BUV1041" s="124"/>
      <c r="BUW1041" s="124"/>
      <c r="BUX1041" s="124"/>
      <c r="BUY1041" s="124"/>
      <c r="BUZ1041" s="124"/>
      <c r="BVA1041" s="124"/>
      <c r="BVB1041" s="124"/>
      <c r="BVC1041" s="124"/>
      <c r="BVD1041" s="124"/>
      <c r="BVE1041" s="124"/>
      <c r="BVF1041" s="124"/>
    </row>
    <row r="1042" spans="1:11 1916:1930" s="123" customFormat="1" x14ac:dyDescent="0.2">
      <c r="A1042" s="142" t="s">
        <v>35</v>
      </c>
      <c r="B1042" s="142" t="s">
        <v>1363</v>
      </c>
      <c r="C1042" s="143">
        <v>3.07</v>
      </c>
      <c r="D1042" s="144">
        <v>1.2982100000000001</v>
      </c>
      <c r="E1042" s="144">
        <v>1.2982100000000001</v>
      </c>
      <c r="F1042" s="143">
        <v>1</v>
      </c>
      <c r="G1042" s="144">
        <f t="shared" si="32"/>
        <v>1.2982100000000001</v>
      </c>
      <c r="H1042" s="143">
        <v>1.75</v>
      </c>
      <c r="I1042" s="144">
        <f t="shared" si="33"/>
        <v>2.2718699999999998</v>
      </c>
      <c r="J1042" s="145" t="s">
        <v>1268</v>
      </c>
      <c r="K1042" s="142" t="s">
        <v>1270</v>
      </c>
      <c r="BUR1042" s="124"/>
      <c r="BUS1042" s="124"/>
      <c r="BUT1042" s="124"/>
      <c r="BUU1042" s="124"/>
      <c r="BUV1042" s="124"/>
      <c r="BUW1042" s="124"/>
      <c r="BUX1042" s="124"/>
      <c r="BUY1042" s="124"/>
      <c r="BUZ1042" s="124"/>
      <c r="BVA1042" s="124"/>
      <c r="BVB1042" s="124"/>
      <c r="BVC1042" s="124"/>
      <c r="BVD1042" s="124"/>
      <c r="BVE1042" s="124"/>
      <c r="BVF1042" s="124"/>
    </row>
    <row r="1043" spans="1:11 1916:1930" s="123" customFormat="1" x14ac:dyDescent="0.2">
      <c r="A1043" s="146" t="s">
        <v>36</v>
      </c>
      <c r="B1043" s="146" t="s">
        <v>1363</v>
      </c>
      <c r="C1043" s="147">
        <v>3.95</v>
      </c>
      <c r="D1043" s="148">
        <v>1.7444500000000001</v>
      </c>
      <c r="E1043" s="148">
        <v>1.7444500000000001</v>
      </c>
      <c r="F1043" s="147">
        <v>1</v>
      </c>
      <c r="G1043" s="148">
        <f t="shared" si="32"/>
        <v>1.7444500000000001</v>
      </c>
      <c r="H1043" s="147">
        <v>1.75</v>
      </c>
      <c r="I1043" s="148">
        <f t="shared" si="33"/>
        <v>3.0527899999999999</v>
      </c>
      <c r="J1043" s="149" t="s">
        <v>1268</v>
      </c>
      <c r="K1043" s="146" t="s">
        <v>1270</v>
      </c>
      <c r="BUR1043" s="124"/>
      <c r="BUS1043" s="124"/>
      <c r="BUT1043" s="124"/>
      <c r="BUU1043" s="124"/>
      <c r="BUV1043" s="124"/>
      <c r="BUW1043" s="124"/>
      <c r="BUX1043" s="124"/>
      <c r="BUY1043" s="124"/>
      <c r="BUZ1043" s="124"/>
      <c r="BVA1043" s="124"/>
      <c r="BVB1043" s="124"/>
      <c r="BVC1043" s="124"/>
      <c r="BVD1043" s="124"/>
      <c r="BVE1043" s="124"/>
      <c r="BVF1043" s="124"/>
    </row>
    <row r="1044" spans="1:11 1916:1930" s="123" customFormat="1" x14ac:dyDescent="0.2">
      <c r="A1044" s="146" t="s">
        <v>37</v>
      </c>
      <c r="B1044" s="146" t="s">
        <v>1363</v>
      </c>
      <c r="C1044" s="147">
        <v>6.14</v>
      </c>
      <c r="D1044" s="148">
        <v>2.4084599999999998</v>
      </c>
      <c r="E1044" s="148">
        <v>2.4084599999999998</v>
      </c>
      <c r="F1044" s="147">
        <v>1</v>
      </c>
      <c r="G1044" s="148">
        <f t="shared" si="32"/>
        <v>2.4084599999999998</v>
      </c>
      <c r="H1044" s="147">
        <v>1.75</v>
      </c>
      <c r="I1044" s="148">
        <f t="shared" si="33"/>
        <v>4.2148099999999999</v>
      </c>
      <c r="J1044" s="149" t="s">
        <v>1268</v>
      </c>
      <c r="K1044" s="146" t="s">
        <v>1270</v>
      </c>
      <c r="BUR1044" s="124"/>
      <c r="BUS1044" s="124"/>
      <c r="BUT1044" s="124"/>
      <c r="BUU1044" s="124"/>
      <c r="BUV1044" s="124"/>
      <c r="BUW1044" s="124"/>
      <c r="BUX1044" s="124"/>
      <c r="BUY1044" s="124"/>
      <c r="BUZ1044" s="124"/>
      <c r="BVA1044" s="124"/>
      <c r="BVB1044" s="124"/>
      <c r="BVC1044" s="124"/>
      <c r="BVD1044" s="124"/>
      <c r="BVE1044" s="124"/>
      <c r="BVF1044" s="124"/>
    </row>
    <row r="1045" spans="1:11 1916:1930" s="123" customFormat="1" x14ac:dyDescent="0.2">
      <c r="A1045" s="150" t="s">
        <v>38</v>
      </c>
      <c r="B1045" s="150" t="s">
        <v>1363</v>
      </c>
      <c r="C1045" s="151">
        <v>13.55</v>
      </c>
      <c r="D1045" s="152">
        <v>4.6288499999999999</v>
      </c>
      <c r="E1045" s="152">
        <v>4.6288499999999999</v>
      </c>
      <c r="F1045" s="151">
        <v>1</v>
      </c>
      <c r="G1045" s="152">
        <f t="shared" si="32"/>
        <v>4.6288499999999999</v>
      </c>
      <c r="H1045" s="151">
        <v>1.75</v>
      </c>
      <c r="I1045" s="152">
        <f t="shared" si="33"/>
        <v>8.1004900000000006</v>
      </c>
      <c r="J1045" s="153" t="s">
        <v>1268</v>
      </c>
      <c r="K1045" s="150" t="s">
        <v>1270</v>
      </c>
      <c r="BUR1045" s="124"/>
      <c r="BUS1045" s="124"/>
      <c r="BUT1045" s="124"/>
      <c r="BUU1045" s="124"/>
      <c r="BUV1045" s="124"/>
      <c r="BUW1045" s="124"/>
      <c r="BUX1045" s="124"/>
      <c r="BUY1045" s="124"/>
      <c r="BUZ1045" s="124"/>
      <c r="BVA1045" s="124"/>
      <c r="BVB1045" s="124"/>
      <c r="BVC1045" s="124"/>
      <c r="BVD1045" s="124"/>
      <c r="BVE1045" s="124"/>
      <c r="BVF1045" s="124"/>
    </row>
    <row r="1046" spans="1:11 1916:1930" s="123" customFormat="1" x14ac:dyDescent="0.2">
      <c r="A1046" s="142" t="s">
        <v>39</v>
      </c>
      <c r="B1046" s="142" t="s">
        <v>1675</v>
      </c>
      <c r="C1046" s="143">
        <v>3.05</v>
      </c>
      <c r="D1046" s="144">
        <v>0.96475999999999995</v>
      </c>
      <c r="E1046" s="144">
        <v>0.96475999999999995</v>
      </c>
      <c r="F1046" s="143">
        <v>1</v>
      </c>
      <c r="G1046" s="144">
        <f t="shared" si="32"/>
        <v>0.96475999999999995</v>
      </c>
      <c r="H1046" s="143">
        <v>1.75</v>
      </c>
      <c r="I1046" s="144">
        <f t="shared" si="33"/>
        <v>1.6883300000000001</v>
      </c>
      <c r="J1046" s="145" t="s">
        <v>1268</v>
      </c>
      <c r="K1046" s="142" t="s">
        <v>1270</v>
      </c>
      <c r="BUR1046" s="124"/>
      <c r="BUS1046" s="124"/>
      <c r="BUT1046" s="124"/>
      <c r="BUU1046" s="124"/>
      <c r="BUV1046" s="124"/>
      <c r="BUW1046" s="124"/>
      <c r="BUX1046" s="124"/>
      <c r="BUY1046" s="124"/>
      <c r="BUZ1046" s="124"/>
      <c r="BVA1046" s="124"/>
      <c r="BVB1046" s="124"/>
      <c r="BVC1046" s="124"/>
      <c r="BVD1046" s="124"/>
      <c r="BVE1046" s="124"/>
      <c r="BVF1046" s="124"/>
    </row>
    <row r="1047" spans="1:11 1916:1930" s="123" customFormat="1" x14ac:dyDescent="0.2">
      <c r="A1047" s="146" t="s">
        <v>40</v>
      </c>
      <c r="B1047" s="146" t="s">
        <v>1675</v>
      </c>
      <c r="C1047" s="147">
        <v>3.68</v>
      </c>
      <c r="D1047" s="148">
        <v>1.3786099999999999</v>
      </c>
      <c r="E1047" s="148">
        <v>1.3786099999999999</v>
      </c>
      <c r="F1047" s="147">
        <v>1</v>
      </c>
      <c r="G1047" s="148">
        <f t="shared" si="32"/>
        <v>1.3786099999999999</v>
      </c>
      <c r="H1047" s="147">
        <v>1.75</v>
      </c>
      <c r="I1047" s="148">
        <f t="shared" si="33"/>
        <v>2.4125700000000001</v>
      </c>
      <c r="J1047" s="149" t="s">
        <v>1268</v>
      </c>
      <c r="K1047" s="146" t="s">
        <v>1270</v>
      </c>
      <c r="BUR1047" s="124"/>
      <c r="BUS1047" s="124"/>
      <c r="BUT1047" s="124"/>
      <c r="BUU1047" s="124"/>
      <c r="BUV1047" s="124"/>
      <c r="BUW1047" s="124"/>
      <c r="BUX1047" s="124"/>
      <c r="BUY1047" s="124"/>
      <c r="BUZ1047" s="124"/>
      <c r="BVA1047" s="124"/>
      <c r="BVB1047" s="124"/>
      <c r="BVC1047" s="124"/>
      <c r="BVD1047" s="124"/>
      <c r="BVE1047" s="124"/>
      <c r="BVF1047" s="124"/>
    </row>
    <row r="1048" spans="1:11 1916:1930" s="123" customFormat="1" x14ac:dyDescent="0.2">
      <c r="A1048" s="146" t="s">
        <v>41</v>
      </c>
      <c r="B1048" s="146" t="s">
        <v>1675</v>
      </c>
      <c r="C1048" s="147">
        <v>8.1</v>
      </c>
      <c r="D1048" s="148">
        <v>2.2208899999999998</v>
      </c>
      <c r="E1048" s="148">
        <v>2.2208899999999998</v>
      </c>
      <c r="F1048" s="147">
        <v>1</v>
      </c>
      <c r="G1048" s="148">
        <f t="shared" si="32"/>
        <v>2.2208899999999998</v>
      </c>
      <c r="H1048" s="147">
        <v>1.75</v>
      </c>
      <c r="I1048" s="148">
        <f t="shared" si="33"/>
        <v>3.8865599999999998</v>
      </c>
      <c r="J1048" s="149" t="s">
        <v>1268</v>
      </c>
      <c r="K1048" s="146" t="s">
        <v>1270</v>
      </c>
      <c r="BUR1048" s="124"/>
      <c r="BUS1048" s="124"/>
      <c r="BUT1048" s="124"/>
      <c r="BUU1048" s="124"/>
      <c r="BUV1048" s="124"/>
      <c r="BUW1048" s="124"/>
      <c r="BUX1048" s="124"/>
      <c r="BUY1048" s="124"/>
      <c r="BUZ1048" s="124"/>
      <c r="BVA1048" s="124"/>
      <c r="BVB1048" s="124"/>
      <c r="BVC1048" s="124"/>
      <c r="BVD1048" s="124"/>
      <c r="BVE1048" s="124"/>
      <c r="BVF1048" s="124"/>
    </row>
    <row r="1049" spans="1:11 1916:1930" s="123" customFormat="1" x14ac:dyDescent="0.2">
      <c r="A1049" s="150" t="s">
        <v>42</v>
      </c>
      <c r="B1049" s="150" t="s">
        <v>1675</v>
      </c>
      <c r="C1049" s="151">
        <v>8.89</v>
      </c>
      <c r="D1049" s="152">
        <v>4.6690199999999997</v>
      </c>
      <c r="E1049" s="152">
        <v>4.6690199999999997</v>
      </c>
      <c r="F1049" s="151">
        <v>1</v>
      </c>
      <c r="G1049" s="152">
        <f t="shared" si="32"/>
        <v>4.6690199999999997</v>
      </c>
      <c r="H1049" s="151">
        <v>1.75</v>
      </c>
      <c r="I1049" s="152">
        <f t="shared" si="33"/>
        <v>8.1707900000000002</v>
      </c>
      <c r="J1049" s="153" t="s">
        <v>1268</v>
      </c>
      <c r="K1049" s="150" t="s">
        <v>1270</v>
      </c>
      <c r="BUR1049" s="124"/>
      <c r="BUS1049" s="124"/>
      <c r="BUT1049" s="124"/>
      <c r="BUU1049" s="124"/>
      <c r="BUV1049" s="124"/>
      <c r="BUW1049" s="124"/>
      <c r="BUX1049" s="124"/>
      <c r="BUY1049" s="124"/>
      <c r="BUZ1049" s="124"/>
      <c r="BVA1049" s="124"/>
      <c r="BVB1049" s="124"/>
      <c r="BVC1049" s="124"/>
      <c r="BVD1049" s="124"/>
      <c r="BVE1049" s="124"/>
      <c r="BVF1049" s="124"/>
    </row>
    <row r="1050" spans="1:11 1916:1930" s="123" customFormat="1" x14ac:dyDescent="0.2">
      <c r="A1050" s="142" t="s">
        <v>43</v>
      </c>
      <c r="B1050" s="142" t="s">
        <v>1676</v>
      </c>
      <c r="C1050" s="143">
        <v>2.81</v>
      </c>
      <c r="D1050" s="144">
        <v>0.57992999999999995</v>
      </c>
      <c r="E1050" s="144">
        <v>0.57992999999999995</v>
      </c>
      <c r="F1050" s="143">
        <v>1</v>
      </c>
      <c r="G1050" s="144">
        <f t="shared" si="32"/>
        <v>0.57992999999999995</v>
      </c>
      <c r="H1050" s="143">
        <v>1.75</v>
      </c>
      <c r="I1050" s="144">
        <f t="shared" si="33"/>
        <v>1.01488</v>
      </c>
      <c r="J1050" s="145" t="s">
        <v>1268</v>
      </c>
      <c r="K1050" s="142" t="s">
        <v>1270</v>
      </c>
      <c r="BUR1050" s="124"/>
      <c r="BUS1050" s="124"/>
      <c r="BUT1050" s="124"/>
      <c r="BUU1050" s="124"/>
      <c r="BUV1050" s="124"/>
      <c r="BUW1050" s="124"/>
      <c r="BUX1050" s="124"/>
      <c r="BUY1050" s="124"/>
      <c r="BUZ1050" s="124"/>
      <c r="BVA1050" s="124"/>
      <c r="BVB1050" s="124"/>
      <c r="BVC1050" s="124"/>
      <c r="BVD1050" s="124"/>
      <c r="BVE1050" s="124"/>
      <c r="BVF1050" s="124"/>
    </row>
    <row r="1051" spans="1:11 1916:1930" s="123" customFormat="1" x14ac:dyDescent="0.2">
      <c r="A1051" s="146" t="s">
        <v>44</v>
      </c>
      <c r="B1051" s="146" t="s">
        <v>1676</v>
      </c>
      <c r="C1051" s="147">
        <v>3.63</v>
      </c>
      <c r="D1051" s="148">
        <v>0.70426</v>
      </c>
      <c r="E1051" s="148">
        <v>0.70426</v>
      </c>
      <c r="F1051" s="147">
        <v>1</v>
      </c>
      <c r="G1051" s="148">
        <f t="shared" si="32"/>
        <v>0.70426</v>
      </c>
      <c r="H1051" s="147">
        <v>1.75</v>
      </c>
      <c r="I1051" s="148">
        <f t="shared" si="33"/>
        <v>1.2324600000000001</v>
      </c>
      <c r="J1051" s="149" t="s">
        <v>1268</v>
      </c>
      <c r="K1051" s="146" t="s">
        <v>1270</v>
      </c>
      <c r="BUR1051" s="124"/>
      <c r="BUS1051" s="124"/>
      <c r="BUT1051" s="124"/>
      <c r="BUU1051" s="124"/>
      <c r="BUV1051" s="124"/>
      <c r="BUW1051" s="124"/>
      <c r="BUX1051" s="124"/>
      <c r="BUY1051" s="124"/>
      <c r="BUZ1051" s="124"/>
      <c r="BVA1051" s="124"/>
      <c r="BVB1051" s="124"/>
      <c r="BVC1051" s="124"/>
      <c r="BVD1051" s="124"/>
      <c r="BVE1051" s="124"/>
      <c r="BVF1051" s="124"/>
    </row>
    <row r="1052" spans="1:11 1916:1930" s="123" customFormat="1" x14ac:dyDescent="0.2">
      <c r="A1052" s="146" t="s">
        <v>45</v>
      </c>
      <c r="B1052" s="146" t="s">
        <v>1676</v>
      </c>
      <c r="C1052" s="147">
        <v>5.61</v>
      </c>
      <c r="D1052" s="148">
        <v>1.1280600000000001</v>
      </c>
      <c r="E1052" s="148">
        <v>1.1280600000000001</v>
      </c>
      <c r="F1052" s="147">
        <v>1</v>
      </c>
      <c r="G1052" s="148">
        <f t="shared" si="32"/>
        <v>1.1280600000000001</v>
      </c>
      <c r="H1052" s="147">
        <v>1.75</v>
      </c>
      <c r="I1052" s="148">
        <f t="shared" si="33"/>
        <v>1.97411</v>
      </c>
      <c r="J1052" s="149" t="s">
        <v>1268</v>
      </c>
      <c r="K1052" s="146" t="s">
        <v>1270</v>
      </c>
      <c r="BUR1052" s="124"/>
      <c r="BUS1052" s="124"/>
      <c r="BUT1052" s="124"/>
      <c r="BUU1052" s="124"/>
      <c r="BUV1052" s="124"/>
      <c r="BUW1052" s="124"/>
      <c r="BUX1052" s="124"/>
      <c r="BUY1052" s="124"/>
      <c r="BUZ1052" s="124"/>
      <c r="BVA1052" s="124"/>
      <c r="BVB1052" s="124"/>
      <c r="BVC1052" s="124"/>
      <c r="BVD1052" s="124"/>
      <c r="BVE1052" s="124"/>
      <c r="BVF1052" s="124"/>
    </row>
    <row r="1053" spans="1:11 1916:1930" s="123" customFormat="1" x14ac:dyDescent="0.2">
      <c r="A1053" s="150" t="s">
        <v>46</v>
      </c>
      <c r="B1053" s="150" t="s">
        <v>1676</v>
      </c>
      <c r="C1053" s="151">
        <v>10.94</v>
      </c>
      <c r="D1053" s="152">
        <v>2.54474</v>
      </c>
      <c r="E1053" s="152">
        <v>2.54474</v>
      </c>
      <c r="F1053" s="151">
        <v>1</v>
      </c>
      <c r="G1053" s="152">
        <f t="shared" si="32"/>
        <v>2.54474</v>
      </c>
      <c r="H1053" s="151">
        <v>1.75</v>
      </c>
      <c r="I1053" s="152">
        <f t="shared" si="33"/>
        <v>4.4532999999999996</v>
      </c>
      <c r="J1053" s="153" t="s">
        <v>1268</v>
      </c>
      <c r="K1053" s="150" t="s">
        <v>1270</v>
      </c>
      <c r="BUR1053" s="124"/>
      <c r="BUS1053" s="124"/>
      <c r="BUT1053" s="124"/>
      <c r="BUU1053" s="124"/>
      <c r="BUV1053" s="124"/>
      <c r="BUW1053" s="124"/>
      <c r="BUX1053" s="124"/>
      <c r="BUY1053" s="124"/>
      <c r="BUZ1053" s="124"/>
      <c r="BVA1053" s="124"/>
      <c r="BVB1053" s="124"/>
      <c r="BVC1053" s="124"/>
      <c r="BVD1053" s="124"/>
      <c r="BVE1053" s="124"/>
      <c r="BVF1053" s="124"/>
    </row>
    <row r="1054" spans="1:11 1916:1930" s="123" customFormat="1" x14ac:dyDescent="0.2">
      <c r="A1054" s="142" t="s">
        <v>47</v>
      </c>
      <c r="B1054" s="142" t="s">
        <v>1677</v>
      </c>
      <c r="C1054" s="143">
        <v>2.06</v>
      </c>
      <c r="D1054" s="144">
        <v>0.65749000000000002</v>
      </c>
      <c r="E1054" s="144">
        <v>0.65749000000000002</v>
      </c>
      <c r="F1054" s="143">
        <v>1</v>
      </c>
      <c r="G1054" s="144">
        <f t="shared" si="32"/>
        <v>0.65749000000000002</v>
      </c>
      <c r="H1054" s="143">
        <v>1.75</v>
      </c>
      <c r="I1054" s="144">
        <f t="shared" si="33"/>
        <v>1.1506099999999999</v>
      </c>
      <c r="J1054" s="145" t="s">
        <v>1268</v>
      </c>
      <c r="K1054" s="142" t="s">
        <v>1270</v>
      </c>
      <c r="BUR1054" s="124"/>
      <c r="BUS1054" s="124"/>
      <c r="BUT1054" s="124"/>
      <c r="BUU1054" s="124"/>
      <c r="BUV1054" s="124"/>
      <c r="BUW1054" s="124"/>
      <c r="BUX1054" s="124"/>
      <c r="BUY1054" s="124"/>
      <c r="BUZ1054" s="124"/>
      <c r="BVA1054" s="124"/>
      <c r="BVB1054" s="124"/>
      <c r="BVC1054" s="124"/>
      <c r="BVD1054" s="124"/>
      <c r="BVE1054" s="124"/>
      <c r="BVF1054" s="124"/>
    </row>
    <row r="1055" spans="1:11 1916:1930" s="123" customFormat="1" x14ac:dyDescent="0.2">
      <c r="A1055" s="146" t="s">
        <v>48</v>
      </c>
      <c r="B1055" s="146" t="s">
        <v>1677</v>
      </c>
      <c r="C1055" s="147">
        <v>3.26</v>
      </c>
      <c r="D1055" s="148">
        <v>0.81908999999999998</v>
      </c>
      <c r="E1055" s="148">
        <v>0.81908999999999998</v>
      </c>
      <c r="F1055" s="147">
        <v>1</v>
      </c>
      <c r="G1055" s="148">
        <f t="shared" si="32"/>
        <v>0.81908999999999998</v>
      </c>
      <c r="H1055" s="147">
        <v>1.75</v>
      </c>
      <c r="I1055" s="148">
        <f t="shared" si="33"/>
        <v>1.4334100000000001</v>
      </c>
      <c r="J1055" s="149" t="s">
        <v>1268</v>
      </c>
      <c r="K1055" s="146" t="s">
        <v>1270</v>
      </c>
      <c r="BUR1055" s="124"/>
      <c r="BUS1055" s="124"/>
      <c r="BUT1055" s="124"/>
      <c r="BUU1055" s="124"/>
      <c r="BUV1055" s="124"/>
      <c r="BUW1055" s="124"/>
      <c r="BUX1055" s="124"/>
      <c r="BUY1055" s="124"/>
      <c r="BUZ1055" s="124"/>
      <c r="BVA1055" s="124"/>
      <c r="BVB1055" s="124"/>
      <c r="BVC1055" s="124"/>
      <c r="BVD1055" s="124"/>
      <c r="BVE1055" s="124"/>
      <c r="BVF1055" s="124"/>
    </row>
    <row r="1056" spans="1:11 1916:1930" s="123" customFormat="1" x14ac:dyDescent="0.2">
      <c r="A1056" s="146" t="s">
        <v>49</v>
      </c>
      <c r="B1056" s="146" t="s">
        <v>1677</v>
      </c>
      <c r="C1056" s="147">
        <v>5.32</v>
      </c>
      <c r="D1056" s="148">
        <v>1.25895</v>
      </c>
      <c r="E1056" s="148">
        <v>1.25895</v>
      </c>
      <c r="F1056" s="147">
        <v>1</v>
      </c>
      <c r="G1056" s="148">
        <f t="shared" si="32"/>
        <v>1.25895</v>
      </c>
      <c r="H1056" s="147">
        <v>1.75</v>
      </c>
      <c r="I1056" s="148">
        <f t="shared" si="33"/>
        <v>2.20316</v>
      </c>
      <c r="J1056" s="149" t="s">
        <v>1268</v>
      </c>
      <c r="K1056" s="146" t="s">
        <v>1270</v>
      </c>
      <c r="BUR1056" s="124"/>
      <c r="BUS1056" s="124"/>
      <c r="BUT1056" s="124"/>
      <c r="BUU1056" s="124"/>
      <c r="BUV1056" s="124"/>
      <c r="BUW1056" s="124"/>
      <c r="BUX1056" s="124"/>
      <c r="BUY1056" s="124"/>
      <c r="BUZ1056" s="124"/>
      <c r="BVA1056" s="124"/>
      <c r="BVB1056" s="124"/>
      <c r="BVC1056" s="124"/>
      <c r="BVD1056" s="124"/>
      <c r="BVE1056" s="124"/>
      <c r="BVF1056" s="124"/>
    </row>
    <row r="1057" spans="1:11 1916:1930" s="123" customFormat="1" x14ac:dyDescent="0.2">
      <c r="A1057" s="150" t="s">
        <v>50</v>
      </c>
      <c r="B1057" s="150" t="s">
        <v>1677</v>
      </c>
      <c r="C1057" s="151">
        <v>11.86</v>
      </c>
      <c r="D1057" s="152">
        <v>2.7816100000000001</v>
      </c>
      <c r="E1057" s="152">
        <v>2.7816100000000001</v>
      </c>
      <c r="F1057" s="151">
        <v>1</v>
      </c>
      <c r="G1057" s="152">
        <f t="shared" si="32"/>
        <v>2.7816100000000001</v>
      </c>
      <c r="H1057" s="151">
        <v>1.75</v>
      </c>
      <c r="I1057" s="152">
        <f t="shared" si="33"/>
        <v>4.86782</v>
      </c>
      <c r="J1057" s="153" t="s">
        <v>1268</v>
      </c>
      <c r="K1057" s="150" t="s">
        <v>1270</v>
      </c>
      <c r="BUR1057" s="124"/>
      <c r="BUS1057" s="124"/>
      <c r="BUT1057" s="124"/>
      <c r="BUU1057" s="124"/>
      <c r="BUV1057" s="124"/>
      <c r="BUW1057" s="124"/>
      <c r="BUX1057" s="124"/>
      <c r="BUY1057" s="124"/>
      <c r="BUZ1057" s="124"/>
      <c r="BVA1057" s="124"/>
      <c r="BVB1057" s="124"/>
      <c r="BVC1057" s="124"/>
      <c r="BVD1057" s="124"/>
      <c r="BVE1057" s="124"/>
      <c r="BVF1057" s="124"/>
    </row>
    <row r="1058" spans="1:11 1916:1930" s="123" customFormat="1" x14ac:dyDescent="0.2">
      <c r="A1058" s="142" t="s">
        <v>51</v>
      </c>
      <c r="B1058" s="142" t="s">
        <v>1364</v>
      </c>
      <c r="C1058" s="143">
        <v>3.47</v>
      </c>
      <c r="D1058" s="144">
        <v>0.50431000000000004</v>
      </c>
      <c r="E1058" s="144">
        <v>0.50431000000000004</v>
      </c>
      <c r="F1058" s="143">
        <v>1</v>
      </c>
      <c r="G1058" s="144">
        <f t="shared" si="32"/>
        <v>0.50431000000000004</v>
      </c>
      <c r="H1058" s="143">
        <v>1.75</v>
      </c>
      <c r="I1058" s="144">
        <f t="shared" si="33"/>
        <v>0.88253999999999999</v>
      </c>
      <c r="J1058" s="145" t="s">
        <v>1268</v>
      </c>
      <c r="K1058" s="142" t="s">
        <v>1270</v>
      </c>
      <c r="BUR1058" s="124"/>
      <c r="BUS1058" s="124"/>
      <c r="BUT1058" s="124"/>
      <c r="BUU1058" s="124"/>
      <c r="BUV1058" s="124"/>
      <c r="BUW1058" s="124"/>
      <c r="BUX1058" s="124"/>
      <c r="BUY1058" s="124"/>
      <c r="BUZ1058" s="124"/>
      <c r="BVA1058" s="124"/>
      <c r="BVB1058" s="124"/>
      <c r="BVC1058" s="124"/>
      <c r="BVD1058" s="124"/>
      <c r="BVE1058" s="124"/>
      <c r="BVF1058" s="124"/>
    </row>
    <row r="1059" spans="1:11 1916:1930" s="123" customFormat="1" x14ac:dyDescent="0.2">
      <c r="A1059" s="146" t="s">
        <v>52</v>
      </c>
      <c r="B1059" s="146" t="s">
        <v>1364</v>
      </c>
      <c r="C1059" s="147">
        <v>4.3899999999999997</v>
      </c>
      <c r="D1059" s="148">
        <v>0.69589999999999996</v>
      </c>
      <c r="E1059" s="148">
        <v>0.69589999999999996</v>
      </c>
      <c r="F1059" s="147">
        <v>1</v>
      </c>
      <c r="G1059" s="148">
        <f t="shared" si="32"/>
        <v>0.69589999999999996</v>
      </c>
      <c r="H1059" s="147">
        <v>1.75</v>
      </c>
      <c r="I1059" s="148">
        <f t="shared" si="33"/>
        <v>1.21783</v>
      </c>
      <c r="J1059" s="149" t="s">
        <v>1268</v>
      </c>
      <c r="K1059" s="146" t="s">
        <v>1270</v>
      </c>
      <c r="BUR1059" s="124"/>
      <c r="BUS1059" s="124"/>
      <c r="BUT1059" s="124"/>
      <c r="BUU1059" s="124"/>
      <c r="BUV1059" s="124"/>
      <c r="BUW1059" s="124"/>
      <c r="BUX1059" s="124"/>
      <c r="BUY1059" s="124"/>
      <c r="BUZ1059" s="124"/>
      <c r="BVA1059" s="124"/>
      <c r="BVB1059" s="124"/>
      <c r="BVC1059" s="124"/>
      <c r="BVD1059" s="124"/>
      <c r="BVE1059" s="124"/>
      <c r="BVF1059" s="124"/>
    </row>
    <row r="1060" spans="1:11 1916:1930" s="123" customFormat="1" x14ac:dyDescent="0.2">
      <c r="A1060" s="146" t="s">
        <v>53</v>
      </c>
      <c r="B1060" s="146" t="s">
        <v>1364</v>
      </c>
      <c r="C1060" s="147">
        <v>6.43</v>
      </c>
      <c r="D1060" s="148">
        <v>1.0708200000000001</v>
      </c>
      <c r="E1060" s="148">
        <v>1.0708200000000001</v>
      </c>
      <c r="F1060" s="147">
        <v>1</v>
      </c>
      <c r="G1060" s="148">
        <f t="shared" si="32"/>
        <v>1.0708200000000001</v>
      </c>
      <c r="H1060" s="147">
        <v>1.75</v>
      </c>
      <c r="I1060" s="148">
        <f t="shared" si="33"/>
        <v>1.8739399999999999</v>
      </c>
      <c r="J1060" s="149" t="s">
        <v>1268</v>
      </c>
      <c r="K1060" s="146" t="s">
        <v>1270</v>
      </c>
      <c r="BUR1060" s="124"/>
      <c r="BUS1060" s="124"/>
      <c r="BUT1060" s="124"/>
      <c r="BUU1060" s="124"/>
      <c r="BUV1060" s="124"/>
      <c r="BUW1060" s="124"/>
      <c r="BUX1060" s="124"/>
      <c r="BUY1060" s="124"/>
      <c r="BUZ1060" s="124"/>
      <c r="BVA1060" s="124"/>
      <c r="BVB1060" s="124"/>
      <c r="BVC1060" s="124"/>
      <c r="BVD1060" s="124"/>
      <c r="BVE1060" s="124"/>
      <c r="BVF1060" s="124"/>
    </row>
    <row r="1061" spans="1:11 1916:1930" s="123" customFormat="1" x14ac:dyDescent="0.2">
      <c r="A1061" s="150" t="s">
        <v>54</v>
      </c>
      <c r="B1061" s="150" t="s">
        <v>1364</v>
      </c>
      <c r="C1061" s="151">
        <v>10.34</v>
      </c>
      <c r="D1061" s="152">
        <v>2.4561500000000001</v>
      </c>
      <c r="E1061" s="152">
        <v>2.4561500000000001</v>
      </c>
      <c r="F1061" s="151">
        <v>1</v>
      </c>
      <c r="G1061" s="152">
        <f t="shared" si="32"/>
        <v>2.4561500000000001</v>
      </c>
      <c r="H1061" s="151">
        <v>1.75</v>
      </c>
      <c r="I1061" s="152">
        <f t="shared" si="33"/>
        <v>4.29826</v>
      </c>
      <c r="J1061" s="153" t="s">
        <v>1268</v>
      </c>
      <c r="K1061" s="150" t="s">
        <v>1270</v>
      </c>
      <c r="BUR1061" s="124"/>
      <c r="BUS1061" s="124"/>
      <c r="BUT1061" s="124"/>
      <c r="BUU1061" s="124"/>
      <c r="BUV1061" s="124"/>
      <c r="BUW1061" s="124"/>
      <c r="BUX1061" s="124"/>
      <c r="BUY1061" s="124"/>
      <c r="BUZ1061" s="124"/>
      <c r="BVA1061" s="124"/>
      <c r="BVB1061" s="124"/>
      <c r="BVC1061" s="124"/>
      <c r="BVD1061" s="124"/>
      <c r="BVE1061" s="124"/>
      <c r="BVF1061" s="124"/>
    </row>
    <row r="1062" spans="1:11 1916:1930" s="123" customFormat="1" x14ac:dyDescent="0.2">
      <c r="A1062" s="142" t="s">
        <v>55</v>
      </c>
      <c r="B1062" s="142" t="s">
        <v>1678</v>
      </c>
      <c r="C1062" s="143">
        <v>1.99</v>
      </c>
      <c r="D1062" s="144">
        <v>0.46117999999999998</v>
      </c>
      <c r="E1062" s="144">
        <v>0.46117999999999998</v>
      </c>
      <c r="F1062" s="143">
        <v>1</v>
      </c>
      <c r="G1062" s="144">
        <f t="shared" si="32"/>
        <v>0.46117999999999998</v>
      </c>
      <c r="H1062" s="143">
        <v>1.75</v>
      </c>
      <c r="I1062" s="144">
        <f t="shared" si="33"/>
        <v>0.80706999999999995</v>
      </c>
      <c r="J1062" s="145" t="s">
        <v>1268</v>
      </c>
      <c r="K1062" s="142" t="s">
        <v>1270</v>
      </c>
      <c r="BUR1062" s="124"/>
      <c r="BUS1062" s="124"/>
      <c r="BUT1062" s="124"/>
      <c r="BUU1062" s="124"/>
      <c r="BUV1062" s="124"/>
      <c r="BUW1062" s="124"/>
      <c r="BUX1062" s="124"/>
      <c r="BUY1062" s="124"/>
      <c r="BUZ1062" s="124"/>
      <c r="BVA1062" s="124"/>
      <c r="BVB1062" s="124"/>
      <c r="BVC1062" s="124"/>
      <c r="BVD1062" s="124"/>
      <c r="BVE1062" s="124"/>
      <c r="BVF1062" s="124"/>
    </row>
    <row r="1063" spans="1:11 1916:1930" s="123" customFormat="1" x14ac:dyDescent="0.2">
      <c r="A1063" s="146" t="s">
        <v>56</v>
      </c>
      <c r="B1063" s="146" t="s">
        <v>1678</v>
      </c>
      <c r="C1063" s="147">
        <v>2.66</v>
      </c>
      <c r="D1063" s="148">
        <v>0.59887000000000001</v>
      </c>
      <c r="E1063" s="148">
        <v>0.59887000000000001</v>
      </c>
      <c r="F1063" s="147">
        <v>1</v>
      </c>
      <c r="G1063" s="148">
        <f t="shared" si="32"/>
        <v>0.59887000000000001</v>
      </c>
      <c r="H1063" s="147">
        <v>1.75</v>
      </c>
      <c r="I1063" s="148">
        <f t="shared" si="33"/>
        <v>1.04802</v>
      </c>
      <c r="J1063" s="149" t="s">
        <v>1268</v>
      </c>
      <c r="K1063" s="146" t="s">
        <v>1270</v>
      </c>
      <c r="BUR1063" s="124"/>
      <c r="BUS1063" s="124"/>
      <c r="BUT1063" s="124"/>
      <c r="BUU1063" s="124"/>
      <c r="BUV1063" s="124"/>
      <c r="BUW1063" s="124"/>
      <c r="BUX1063" s="124"/>
      <c r="BUY1063" s="124"/>
      <c r="BUZ1063" s="124"/>
      <c r="BVA1063" s="124"/>
      <c r="BVB1063" s="124"/>
      <c r="BVC1063" s="124"/>
      <c r="BVD1063" s="124"/>
      <c r="BVE1063" s="124"/>
      <c r="BVF1063" s="124"/>
    </row>
    <row r="1064" spans="1:11 1916:1930" s="123" customFormat="1" x14ac:dyDescent="0.2">
      <c r="A1064" s="146" t="s">
        <v>57</v>
      </c>
      <c r="B1064" s="146" t="s">
        <v>1678</v>
      </c>
      <c r="C1064" s="147">
        <v>3.96</v>
      </c>
      <c r="D1064" s="148">
        <v>0.85641</v>
      </c>
      <c r="E1064" s="148">
        <v>0.85641</v>
      </c>
      <c r="F1064" s="147">
        <v>1</v>
      </c>
      <c r="G1064" s="148">
        <f t="shared" si="32"/>
        <v>0.85641</v>
      </c>
      <c r="H1064" s="147">
        <v>1.75</v>
      </c>
      <c r="I1064" s="148">
        <f t="shared" si="33"/>
        <v>1.4987200000000001</v>
      </c>
      <c r="J1064" s="149" t="s">
        <v>1268</v>
      </c>
      <c r="K1064" s="146" t="s">
        <v>1270</v>
      </c>
      <c r="BUR1064" s="124"/>
      <c r="BUS1064" s="124"/>
      <c r="BUT1064" s="124"/>
      <c r="BUU1064" s="124"/>
      <c r="BUV1064" s="124"/>
      <c r="BUW1064" s="124"/>
      <c r="BUX1064" s="124"/>
      <c r="BUY1064" s="124"/>
      <c r="BUZ1064" s="124"/>
      <c r="BVA1064" s="124"/>
      <c r="BVB1064" s="124"/>
      <c r="BVC1064" s="124"/>
      <c r="BVD1064" s="124"/>
      <c r="BVE1064" s="124"/>
      <c r="BVF1064" s="124"/>
    </row>
    <row r="1065" spans="1:11 1916:1930" s="123" customFormat="1" x14ac:dyDescent="0.2">
      <c r="A1065" s="150" t="s">
        <v>58</v>
      </c>
      <c r="B1065" s="150" t="s">
        <v>1678</v>
      </c>
      <c r="C1065" s="151">
        <v>7.13</v>
      </c>
      <c r="D1065" s="152">
        <v>1.5424599999999999</v>
      </c>
      <c r="E1065" s="152">
        <v>1.5424599999999999</v>
      </c>
      <c r="F1065" s="151">
        <v>1</v>
      </c>
      <c r="G1065" s="152">
        <f t="shared" si="32"/>
        <v>1.5424599999999999</v>
      </c>
      <c r="H1065" s="151">
        <v>1.75</v>
      </c>
      <c r="I1065" s="152">
        <f t="shared" si="33"/>
        <v>2.6993100000000001</v>
      </c>
      <c r="J1065" s="153" t="s">
        <v>1268</v>
      </c>
      <c r="K1065" s="150" t="s">
        <v>1270</v>
      </c>
      <c r="BUR1065" s="124"/>
      <c r="BUS1065" s="124"/>
      <c r="BUT1065" s="124"/>
      <c r="BUU1065" s="124"/>
      <c r="BUV1065" s="124"/>
      <c r="BUW1065" s="124"/>
      <c r="BUX1065" s="124"/>
      <c r="BUY1065" s="124"/>
      <c r="BUZ1065" s="124"/>
      <c r="BVA1065" s="124"/>
      <c r="BVB1065" s="124"/>
      <c r="BVC1065" s="124"/>
      <c r="BVD1065" s="124"/>
      <c r="BVE1065" s="124"/>
      <c r="BVF1065" s="124"/>
    </row>
    <row r="1066" spans="1:11 1916:1930" s="123" customFormat="1" x14ac:dyDescent="0.2">
      <c r="A1066" s="142" t="s">
        <v>59</v>
      </c>
      <c r="B1066" s="142" t="s">
        <v>1679</v>
      </c>
      <c r="C1066" s="143">
        <v>4.22</v>
      </c>
      <c r="D1066" s="144">
        <v>1.36467</v>
      </c>
      <c r="E1066" s="144">
        <v>1.36467</v>
      </c>
      <c r="F1066" s="143">
        <v>1</v>
      </c>
      <c r="G1066" s="144">
        <f t="shared" si="32"/>
        <v>1.36467</v>
      </c>
      <c r="H1066" s="143">
        <v>1.75</v>
      </c>
      <c r="I1066" s="144">
        <f t="shared" si="33"/>
        <v>2.3881700000000001</v>
      </c>
      <c r="J1066" s="145" t="s">
        <v>1268</v>
      </c>
      <c r="K1066" s="142" t="s">
        <v>1270</v>
      </c>
      <c r="BUR1066" s="124"/>
      <c r="BUS1066" s="124"/>
      <c r="BUT1066" s="124"/>
      <c r="BUU1066" s="124"/>
      <c r="BUV1066" s="124"/>
      <c r="BUW1066" s="124"/>
      <c r="BUX1066" s="124"/>
      <c r="BUY1066" s="124"/>
      <c r="BUZ1066" s="124"/>
      <c r="BVA1066" s="124"/>
      <c r="BVB1066" s="124"/>
      <c r="BVC1066" s="124"/>
      <c r="BVD1066" s="124"/>
      <c r="BVE1066" s="124"/>
      <c r="BVF1066" s="124"/>
    </row>
    <row r="1067" spans="1:11 1916:1930" s="123" customFormat="1" x14ac:dyDescent="0.2">
      <c r="A1067" s="146" t="s">
        <v>62</v>
      </c>
      <c r="B1067" s="146" t="s">
        <v>1679</v>
      </c>
      <c r="C1067" s="147">
        <v>5.57</v>
      </c>
      <c r="D1067" s="148">
        <v>1.8970899999999999</v>
      </c>
      <c r="E1067" s="148">
        <v>1.8970899999999999</v>
      </c>
      <c r="F1067" s="147">
        <v>1</v>
      </c>
      <c r="G1067" s="148">
        <f t="shared" si="32"/>
        <v>1.8970899999999999</v>
      </c>
      <c r="H1067" s="147">
        <v>1.75</v>
      </c>
      <c r="I1067" s="148">
        <f t="shared" si="33"/>
        <v>3.3199100000000001</v>
      </c>
      <c r="J1067" s="149" t="s">
        <v>1268</v>
      </c>
      <c r="K1067" s="146" t="s">
        <v>1270</v>
      </c>
      <c r="BUR1067" s="124"/>
      <c r="BUS1067" s="124"/>
      <c r="BUT1067" s="124"/>
      <c r="BUU1067" s="124"/>
      <c r="BUV1067" s="124"/>
      <c r="BUW1067" s="124"/>
      <c r="BUX1067" s="124"/>
      <c r="BUY1067" s="124"/>
      <c r="BUZ1067" s="124"/>
      <c r="BVA1067" s="124"/>
      <c r="BVB1067" s="124"/>
      <c r="BVC1067" s="124"/>
      <c r="BVD1067" s="124"/>
      <c r="BVE1067" s="124"/>
      <c r="BVF1067" s="124"/>
    </row>
    <row r="1068" spans="1:11 1916:1930" s="123" customFormat="1" x14ac:dyDescent="0.2">
      <c r="A1068" s="146" t="s">
        <v>63</v>
      </c>
      <c r="B1068" s="146" t="s">
        <v>1679</v>
      </c>
      <c r="C1068" s="147">
        <v>9.56</v>
      </c>
      <c r="D1068" s="148">
        <v>3.19421</v>
      </c>
      <c r="E1068" s="148">
        <v>3.19421</v>
      </c>
      <c r="F1068" s="147">
        <v>1</v>
      </c>
      <c r="G1068" s="148">
        <f t="shared" si="32"/>
        <v>3.19421</v>
      </c>
      <c r="H1068" s="147">
        <v>1.75</v>
      </c>
      <c r="I1068" s="148">
        <f t="shared" si="33"/>
        <v>5.5898700000000003</v>
      </c>
      <c r="J1068" s="149" t="s">
        <v>1268</v>
      </c>
      <c r="K1068" s="146" t="s">
        <v>1270</v>
      </c>
      <c r="BUR1068" s="124"/>
      <c r="BUS1068" s="124"/>
      <c r="BUT1068" s="124"/>
      <c r="BUU1068" s="124"/>
      <c r="BUV1068" s="124"/>
      <c r="BUW1068" s="124"/>
      <c r="BUX1068" s="124"/>
      <c r="BUY1068" s="124"/>
      <c r="BUZ1068" s="124"/>
      <c r="BVA1068" s="124"/>
      <c r="BVB1068" s="124"/>
      <c r="BVC1068" s="124"/>
      <c r="BVD1068" s="124"/>
      <c r="BVE1068" s="124"/>
      <c r="BVF1068" s="124"/>
    </row>
    <row r="1069" spans="1:11 1916:1930" s="123" customFormat="1" x14ac:dyDescent="0.2">
      <c r="A1069" s="150" t="s">
        <v>64</v>
      </c>
      <c r="B1069" s="150" t="s">
        <v>1679</v>
      </c>
      <c r="C1069" s="151">
        <v>19.52</v>
      </c>
      <c r="D1069" s="152">
        <v>6.0129099999999998</v>
      </c>
      <c r="E1069" s="152">
        <v>6.0129099999999998</v>
      </c>
      <c r="F1069" s="151">
        <v>1</v>
      </c>
      <c r="G1069" s="152">
        <f t="shared" si="32"/>
        <v>6.0129099999999998</v>
      </c>
      <c r="H1069" s="151">
        <v>1.75</v>
      </c>
      <c r="I1069" s="152">
        <f t="shared" si="33"/>
        <v>10.522589999999999</v>
      </c>
      <c r="J1069" s="153" t="s">
        <v>1268</v>
      </c>
      <c r="K1069" s="150" t="s">
        <v>1270</v>
      </c>
      <c r="BUR1069" s="124"/>
      <c r="BUS1069" s="124"/>
      <c r="BUT1069" s="124"/>
      <c r="BUU1069" s="124"/>
      <c r="BUV1069" s="124"/>
      <c r="BUW1069" s="124"/>
      <c r="BUX1069" s="124"/>
      <c r="BUY1069" s="124"/>
      <c r="BUZ1069" s="124"/>
      <c r="BVA1069" s="124"/>
      <c r="BVB1069" s="124"/>
      <c r="BVC1069" s="124"/>
      <c r="BVD1069" s="124"/>
      <c r="BVE1069" s="124"/>
      <c r="BVF1069" s="124"/>
    </row>
    <row r="1070" spans="1:11 1916:1930" s="123" customFormat="1" x14ac:dyDescent="0.2">
      <c r="A1070" s="142" t="s">
        <v>65</v>
      </c>
      <c r="B1070" s="142" t="s">
        <v>1680</v>
      </c>
      <c r="C1070" s="143">
        <v>2.34</v>
      </c>
      <c r="D1070" s="144">
        <v>1.00918</v>
      </c>
      <c r="E1070" s="144">
        <v>1.00918</v>
      </c>
      <c r="F1070" s="143">
        <v>1</v>
      </c>
      <c r="G1070" s="144">
        <f t="shared" si="32"/>
        <v>1.00918</v>
      </c>
      <c r="H1070" s="143">
        <v>1.75</v>
      </c>
      <c r="I1070" s="144">
        <f t="shared" si="33"/>
        <v>1.76607</v>
      </c>
      <c r="J1070" s="145" t="s">
        <v>1268</v>
      </c>
      <c r="K1070" s="142" t="s">
        <v>1270</v>
      </c>
      <c r="BUR1070" s="124"/>
      <c r="BUS1070" s="124"/>
      <c r="BUT1070" s="124"/>
      <c r="BUU1070" s="124"/>
      <c r="BUV1070" s="124"/>
      <c r="BUW1070" s="124"/>
      <c r="BUX1070" s="124"/>
      <c r="BUY1070" s="124"/>
      <c r="BUZ1070" s="124"/>
      <c r="BVA1070" s="124"/>
      <c r="BVB1070" s="124"/>
      <c r="BVC1070" s="124"/>
      <c r="BVD1070" s="124"/>
      <c r="BVE1070" s="124"/>
      <c r="BVF1070" s="124"/>
    </row>
    <row r="1071" spans="1:11 1916:1930" s="123" customFormat="1" x14ac:dyDescent="0.2">
      <c r="A1071" s="146" t="s">
        <v>66</v>
      </c>
      <c r="B1071" s="146" t="s">
        <v>1680</v>
      </c>
      <c r="C1071" s="147">
        <v>4.4400000000000004</v>
      </c>
      <c r="D1071" s="148">
        <v>1.34771</v>
      </c>
      <c r="E1071" s="148">
        <v>1.34771</v>
      </c>
      <c r="F1071" s="147">
        <v>1</v>
      </c>
      <c r="G1071" s="148">
        <f t="shared" si="32"/>
        <v>1.34771</v>
      </c>
      <c r="H1071" s="147">
        <v>1.75</v>
      </c>
      <c r="I1071" s="148">
        <f t="shared" si="33"/>
        <v>2.3584900000000002</v>
      </c>
      <c r="J1071" s="149" t="s">
        <v>1268</v>
      </c>
      <c r="K1071" s="146" t="s">
        <v>1270</v>
      </c>
      <c r="BUR1071" s="124"/>
      <c r="BUS1071" s="124"/>
      <c r="BUT1071" s="124"/>
      <c r="BUU1071" s="124"/>
      <c r="BUV1071" s="124"/>
      <c r="BUW1071" s="124"/>
      <c r="BUX1071" s="124"/>
      <c r="BUY1071" s="124"/>
      <c r="BUZ1071" s="124"/>
      <c r="BVA1071" s="124"/>
      <c r="BVB1071" s="124"/>
      <c r="BVC1071" s="124"/>
      <c r="BVD1071" s="124"/>
      <c r="BVE1071" s="124"/>
      <c r="BVF1071" s="124"/>
    </row>
    <row r="1072" spans="1:11 1916:1930" s="123" customFormat="1" x14ac:dyDescent="0.2">
      <c r="A1072" s="146" t="s">
        <v>67</v>
      </c>
      <c r="B1072" s="146" t="s">
        <v>1680</v>
      </c>
      <c r="C1072" s="147">
        <v>10.58</v>
      </c>
      <c r="D1072" s="148">
        <v>2.4577300000000002</v>
      </c>
      <c r="E1072" s="148">
        <v>2.4577300000000002</v>
      </c>
      <c r="F1072" s="147">
        <v>1</v>
      </c>
      <c r="G1072" s="148">
        <f t="shared" si="32"/>
        <v>2.4577300000000002</v>
      </c>
      <c r="H1072" s="147">
        <v>1.75</v>
      </c>
      <c r="I1072" s="148">
        <f t="shared" si="33"/>
        <v>4.3010299999999999</v>
      </c>
      <c r="J1072" s="149" t="s">
        <v>1268</v>
      </c>
      <c r="K1072" s="146" t="s">
        <v>1270</v>
      </c>
      <c r="BUR1072" s="124"/>
      <c r="BUS1072" s="124"/>
      <c r="BUT1072" s="124"/>
      <c r="BUU1072" s="124"/>
      <c r="BUV1072" s="124"/>
      <c r="BUW1072" s="124"/>
      <c r="BUX1072" s="124"/>
      <c r="BUY1072" s="124"/>
      <c r="BUZ1072" s="124"/>
      <c r="BVA1072" s="124"/>
      <c r="BVB1072" s="124"/>
      <c r="BVC1072" s="124"/>
      <c r="BVD1072" s="124"/>
      <c r="BVE1072" s="124"/>
      <c r="BVF1072" s="124"/>
    </row>
    <row r="1073" spans="1:11 1916:1930" s="123" customFormat="1" x14ac:dyDescent="0.2">
      <c r="A1073" s="150" t="s">
        <v>68</v>
      </c>
      <c r="B1073" s="150" t="s">
        <v>1680</v>
      </c>
      <c r="C1073" s="151">
        <v>22.56</v>
      </c>
      <c r="D1073" s="152">
        <v>5.5135899999999998</v>
      </c>
      <c r="E1073" s="152">
        <v>5.5135899999999998</v>
      </c>
      <c r="F1073" s="151">
        <v>1</v>
      </c>
      <c r="G1073" s="152">
        <f t="shared" si="32"/>
        <v>5.5135899999999998</v>
      </c>
      <c r="H1073" s="151">
        <v>1.75</v>
      </c>
      <c r="I1073" s="152">
        <f t="shared" si="33"/>
        <v>9.6487800000000004</v>
      </c>
      <c r="J1073" s="153" t="s">
        <v>1268</v>
      </c>
      <c r="K1073" s="150" t="s">
        <v>1270</v>
      </c>
      <c r="BUR1073" s="124"/>
      <c r="BUS1073" s="124"/>
      <c r="BUT1073" s="124"/>
      <c r="BUU1073" s="124"/>
      <c r="BUV1073" s="124"/>
      <c r="BUW1073" s="124"/>
      <c r="BUX1073" s="124"/>
      <c r="BUY1073" s="124"/>
      <c r="BUZ1073" s="124"/>
      <c r="BVA1073" s="124"/>
      <c r="BVB1073" s="124"/>
      <c r="BVC1073" s="124"/>
      <c r="BVD1073" s="124"/>
      <c r="BVE1073" s="124"/>
      <c r="BVF1073" s="124"/>
    </row>
    <row r="1074" spans="1:11 1916:1930" s="123" customFormat="1" x14ac:dyDescent="0.2">
      <c r="A1074" s="142" t="s">
        <v>69</v>
      </c>
      <c r="B1074" s="142" t="s">
        <v>1365</v>
      </c>
      <c r="C1074" s="143">
        <v>3.5</v>
      </c>
      <c r="D1074" s="144">
        <v>0.75231999999999999</v>
      </c>
      <c r="E1074" s="144">
        <v>0.75231999999999999</v>
      </c>
      <c r="F1074" s="143">
        <v>1</v>
      </c>
      <c r="G1074" s="144">
        <f t="shared" si="32"/>
        <v>0.75231999999999999</v>
      </c>
      <c r="H1074" s="143">
        <v>1.75</v>
      </c>
      <c r="I1074" s="144">
        <f t="shared" si="33"/>
        <v>1.31656</v>
      </c>
      <c r="J1074" s="145" t="s">
        <v>1268</v>
      </c>
      <c r="K1074" s="142" t="s">
        <v>1270</v>
      </c>
      <c r="BUR1074" s="124"/>
      <c r="BUS1074" s="124"/>
      <c r="BUT1074" s="124"/>
      <c r="BUU1074" s="124"/>
      <c r="BUV1074" s="124"/>
      <c r="BUW1074" s="124"/>
      <c r="BUX1074" s="124"/>
      <c r="BUY1074" s="124"/>
      <c r="BUZ1074" s="124"/>
      <c r="BVA1074" s="124"/>
      <c r="BVB1074" s="124"/>
      <c r="BVC1074" s="124"/>
      <c r="BVD1074" s="124"/>
      <c r="BVE1074" s="124"/>
      <c r="BVF1074" s="124"/>
    </row>
    <row r="1075" spans="1:11 1916:1930" s="123" customFormat="1" x14ac:dyDescent="0.2">
      <c r="A1075" s="146" t="s">
        <v>70</v>
      </c>
      <c r="B1075" s="146" t="s">
        <v>1365</v>
      </c>
      <c r="C1075" s="147">
        <v>6.67</v>
      </c>
      <c r="D1075" s="148">
        <v>1.3382499999999999</v>
      </c>
      <c r="E1075" s="148">
        <v>1.3382499999999999</v>
      </c>
      <c r="F1075" s="147">
        <v>1</v>
      </c>
      <c r="G1075" s="148">
        <f t="shared" si="32"/>
        <v>1.3382499999999999</v>
      </c>
      <c r="H1075" s="147">
        <v>1.75</v>
      </c>
      <c r="I1075" s="148">
        <f t="shared" si="33"/>
        <v>2.3419400000000001</v>
      </c>
      <c r="J1075" s="149" t="s">
        <v>1268</v>
      </c>
      <c r="K1075" s="146" t="s">
        <v>1270</v>
      </c>
      <c r="BUR1075" s="124"/>
      <c r="BUS1075" s="124"/>
      <c r="BUT1075" s="124"/>
      <c r="BUU1075" s="124"/>
      <c r="BUV1075" s="124"/>
      <c r="BUW1075" s="124"/>
      <c r="BUX1075" s="124"/>
      <c r="BUY1075" s="124"/>
      <c r="BUZ1075" s="124"/>
      <c r="BVA1075" s="124"/>
      <c r="BVB1075" s="124"/>
      <c r="BVC1075" s="124"/>
      <c r="BVD1075" s="124"/>
      <c r="BVE1075" s="124"/>
      <c r="BVF1075" s="124"/>
    </row>
    <row r="1076" spans="1:11 1916:1930" s="123" customFormat="1" x14ac:dyDescent="0.2">
      <c r="A1076" s="146" t="s">
        <v>71</v>
      </c>
      <c r="B1076" s="146" t="s">
        <v>1365</v>
      </c>
      <c r="C1076" s="147">
        <v>14.83</v>
      </c>
      <c r="D1076" s="148">
        <v>2.75441</v>
      </c>
      <c r="E1076" s="148">
        <v>2.75441</v>
      </c>
      <c r="F1076" s="147">
        <v>1</v>
      </c>
      <c r="G1076" s="148">
        <f t="shared" si="32"/>
        <v>2.75441</v>
      </c>
      <c r="H1076" s="147">
        <v>1.75</v>
      </c>
      <c r="I1076" s="148">
        <f t="shared" si="33"/>
        <v>4.8202199999999999</v>
      </c>
      <c r="J1076" s="149" t="s">
        <v>1268</v>
      </c>
      <c r="K1076" s="146" t="s">
        <v>1270</v>
      </c>
      <c r="BUR1076" s="124"/>
      <c r="BUS1076" s="124"/>
      <c r="BUT1076" s="124"/>
      <c r="BUU1076" s="124"/>
      <c r="BUV1076" s="124"/>
      <c r="BUW1076" s="124"/>
      <c r="BUX1076" s="124"/>
      <c r="BUY1076" s="124"/>
      <c r="BUZ1076" s="124"/>
      <c r="BVA1076" s="124"/>
      <c r="BVB1076" s="124"/>
      <c r="BVC1076" s="124"/>
      <c r="BVD1076" s="124"/>
      <c r="BVE1076" s="124"/>
      <c r="BVF1076" s="124"/>
    </row>
    <row r="1077" spans="1:11 1916:1930" s="123" customFormat="1" x14ac:dyDescent="0.2">
      <c r="A1077" s="150" t="s">
        <v>72</v>
      </c>
      <c r="B1077" s="150" t="s">
        <v>1365</v>
      </c>
      <c r="C1077" s="151">
        <v>24.9</v>
      </c>
      <c r="D1077" s="152">
        <v>6.1699200000000003</v>
      </c>
      <c r="E1077" s="152">
        <v>6.1699200000000003</v>
      </c>
      <c r="F1077" s="151">
        <v>1</v>
      </c>
      <c r="G1077" s="152">
        <f t="shared" si="32"/>
        <v>6.1699200000000003</v>
      </c>
      <c r="H1077" s="151">
        <v>1.75</v>
      </c>
      <c r="I1077" s="152">
        <f t="shared" si="33"/>
        <v>10.797359999999999</v>
      </c>
      <c r="J1077" s="153" t="s">
        <v>1268</v>
      </c>
      <c r="K1077" s="150" t="s">
        <v>1270</v>
      </c>
      <c r="BUR1077" s="124"/>
      <c r="BUS1077" s="124"/>
      <c r="BUT1077" s="124"/>
      <c r="BUU1077" s="124"/>
      <c r="BUV1077" s="124"/>
      <c r="BUW1077" s="124"/>
      <c r="BUX1077" s="124"/>
      <c r="BUY1077" s="124"/>
      <c r="BUZ1077" s="124"/>
      <c r="BVA1077" s="124"/>
      <c r="BVB1077" s="124"/>
      <c r="BVC1077" s="124"/>
      <c r="BVD1077" s="124"/>
      <c r="BVE1077" s="124"/>
      <c r="BVF1077" s="124"/>
    </row>
    <row r="1078" spans="1:11 1916:1930" s="123" customFormat="1" x14ac:dyDescent="0.2">
      <c r="A1078" s="142" t="s">
        <v>73</v>
      </c>
      <c r="B1078" s="142" t="s">
        <v>1681</v>
      </c>
      <c r="C1078" s="143">
        <v>3.23</v>
      </c>
      <c r="D1078" s="144">
        <v>0.80122000000000004</v>
      </c>
      <c r="E1078" s="144">
        <v>0.80122000000000004</v>
      </c>
      <c r="F1078" s="143">
        <v>1</v>
      </c>
      <c r="G1078" s="144">
        <f t="shared" si="32"/>
        <v>0.80122000000000004</v>
      </c>
      <c r="H1078" s="143">
        <v>1.75</v>
      </c>
      <c r="I1078" s="144">
        <f t="shared" si="33"/>
        <v>1.4021399999999999</v>
      </c>
      <c r="J1078" s="145" t="s">
        <v>1268</v>
      </c>
      <c r="K1078" s="142" t="s">
        <v>1270</v>
      </c>
      <c r="BUR1078" s="124"/>
      <c r="BUS1078" s="124"/>
      <c r="BUT1078" s="124"/>
      <c r="BUU1078" s="124"/>
      <c r="BUV1078" s="124"/>
      <c r="BUW1078" s="124"/>
      <c r="BUX1078" s="124"/>
      <c r="BUY1078" s="124"/>
      <c r="BUZ1078" s="124"/>
      <c r="BVA1078" s="124"/>
      <c r="BVB1078" s="124"/>
      <c r="BVC1078" s="124"/>
      <c r="BVD1078" s="124"/>
      <c r="BVE1078" s="124"/>
      <c r="BVF1078" s="124"/>
    </row>
    <row r="1079" spans="1:11 1916:1930" s="123" customFormat="1" x14ac:dyDescent="0.2">
      <c r="A1079" s="146" t="s">
        <v>74</v>
      </c>
      <c r="B1079" s="146" t="s">
        <v>1681</v>
      </c>
      <c r="C1079" s="147">
        <v>4.16</v>
      </c>
      <c r="D1079" s="148">
        <v>1.0210699999999999</v>
      </c>
      <c r="E1079" s="148">
        <v>1.0210699999999999</v>
      </c>
      <c r="F1079" s="147">
        <v>1</v>
      </c>
      <c r="G1079" s="148">
        <f t="shared" si="32"/>
        <v>1.0210699999999999</v>
      </c>
      <c r="H1079" s="147">
        <v>1.75</v>
      </c>
      <c r="I1079" s="148">
        <f t="shared" si="33"/>
        <v>1.78687</v>
      </c>
      <c r="J1079" s="149" t="s">
        <v>1268</v>
      </c>
      <c r="K1079" s="146" t="s">
        <v>1270</v>
      </c>
      <c r="BUR1079" s="124"/>
      <c r="BUS1079" s="124"/>
      <c r="BUT1079" s="124"/>
      <c r="BUU1079" s="124"/>
      <c r="BUV1079" s="124"/>
      <c r="BUW1079" s="124"/>
      <c r="BUX1079" s="124"/>
      <c r="BUY1079" s="124"/>
      <c r="BUZ1079" s="124"/>
      <c r="BVA1079" s="124"/>
      <c r="BVB1079" s="124"/>
      <c r="BVC1079" s="124"/>
      <c r="BVD1079" s="124"/>
      <c r="BVE1079" s="124"/>
      <c r="BVF1079" s="124"/>
    </row>
    <row r="1080" spans="1:11 1916:1930" s="123" customFormat="1" x14ac:dyDescent="0.2">
      <c r="A1080" s="146" t="s">
        <v>75</v>
      </c>
      <c r="B1080" s="146" t="s">
        <v>1681</v>
      </c>
      <c r="C1080" s="147">
        <v>7.27</v>
      </c>
      <c r="D1080" s="148">
        <v>1.6191</v>
      </c>
      <c r="E1080" s="148">
        <v>1.6191</v>
      </c>
      <c r="F1080" s="147">
        <v>1</v>
      </c>
      <c r="G1080" s="148">
        <f t="shared" si="32"/>
        <v>1.6191</v>
      </c>
      <c r="H1080" s="147">
        <v>1.75</v>
      </c>
      <c r="I1080" s="148">
        <f t="shared" si="33"/>
        <v>2.8334299999999999</v>
      </c>
      <c r="J1080" s="149" t="s">
        <v>1268</v>
      </c>
      <c r="K1080" s="146" t="s">
        <v>1270</v>
      </c>
      <c r="BUR1080" s="124"/>
      <c r="BUS1080" s="124"/>
      <c r="BUT1080" s="124"/>
      <c r="BUU1080" s="124"/>
      <c r="BUV1080" s="124"/>
      <c r="BUW1080" s="124"/>
      <c r="BUX1080" s="124"/>
      <c r="BUY1080" s="124"/>
      <c r="BUZ1080" s="124"/>
      <c r="BVA1080" s="124"/>
      <c r="BVB1080" s="124"/>
      <c r="BVC1080" s="124"/>
      <c r="BVD1080" s="124"/>
      <c r="BVE1080" s="124"/>
      <c r="BVF1080" s="124"/>
    </row>
    <row r="1081" spans="1:11 1916:1930" s="123" customFormat="1" x14ac:dyDescent="0.2">
      <c r="A1081" s="150" t="s">
        <v>76</v>
      </c>
      <c r="B1081" s="150" t="s">
        <v>1681</v>
      </c>
      <c r="C1081" s="151">
        <v>14.37</v>
      </c>
      <c r="D1081" s="152">
        <v>3.31298</v>
      </c>
      <c r="E1081" s="152">
        <v>3.31298</v>
      </c>
      <c r="F1081" s="151">
        <v>1</v>
      </c>
      <c r="G1081" s="152">
        <f t="shared" si="32"/>
        <v>3.31298</v>
      </c>
      <c r="H1081" s="151">
        <v>1.75</v>
      </c>
      <c r="I1081" s="152">
        <f t="shared" si="33"/>
        <v>5.79772</v>
      </c>
      <c r="J1081" s="153" t="s">
        <v>1268</v>
      </c>
      <c r="K1081" s="150" t="s">
        <v>1270</v>
      </c>
      <c r="BUR1081" s="124"/>
      <c r="BUS1081" s="124"/>
      <c r="BUT1081" s="124"/>
      <c r="BUU1081" s="124"/>
      <c r="BUV1081" s="124"/>
      <c r="BUW1081" s="124"/>
      <c r="BUX1081" s="124"/>
      <c r="BUY1081" s="124"/>
      <c r="BUZ1081" s="124"/>
      <c r="BVA1081" s="124"/>
      <c r="BVB1081" s="124"/>
      <c r="BVC1081" s="124"/>
      <c r="BVD1081" s="124"/>
      <c r="BVE1081" s="124"/>
      <c r="BVF1081" s="124"/>
    </row>
    <row r="1082" spans="1:11 1916:1930" s="123" customFormat="1" x14ac:dyDescent="0.2">
      <c r="A1082" s="142" t="s">
        <v>77</v>
      </c>
      <c r="B1082" s="142" t="s">
        <v>1682</v>
      </c>
      <c r="C1082" s="143">
        <v>2</v>
      </c>
      <c r="D1082" s="144">
        <v>0.54771999999999998</v>
      </c>
      <c r="E1082" s="144">
        <v>0.54771999999999998</v>
      </c>
      <c r="F1082" s="143">
        <v>1</v>
      </c>
      <c r="G1082" s="144">
        <f t="shared" si="32"/>
        <v>0.54771999999999998</v>
      </c>
      <c r="H1082" s="143">
        <v>1.75</v>
      </c>
      <c r="I1082" s="144">
        <f t="shared" si="33"/>
        <v>0.95850999999999997</v>
      </c>
      <c r="J1082" s="145" t="s">
        <v>1268</v>
      </c>
      <c r="K1082" s="142" t="s">
        <v>1270</v>
      </c>
      <c r="BUR1082" s="124"/>
      <c r="BUS1082" s="124"/>
      <c r="BUT1082" s="124"/>
      <c r="BUU1082" s="124"/>
      <c r="BUV1082" s="124"/>
      <c r="BUW1082" s="124"/>
      <c r="BUX1082" s="124"/>
      <c r="BUY1082" s="124"/>
      <c r="BUZ1082" s="124"/>
      <c r="BVA1082" s="124"/>
      <c r="BVB1082" s="124"/>
      <c r="BVC1082" s="124"/>
      <c r="BVD1082" s="124"/>
      <c r="BVE1082" s="124"/>
      <c r="BVF1082" s="124"/>
    </row>
    <row r="1083" spans="1:11 1916:1930" s="123" customFormat="1" x14ac:dyDescent="0.2">
      <c r="A1083" s="146" t="s">
        <v>78</v>
      </c>
      <c r="B1083" s="146" t="s">
        <v>1682</v>
      </c>
      <c r="C1083" s="147">
        <v>5.5</v>
      </c>
      <c r="D1083" s="148">
        <v>1.15547</v>
      </c>
      <c r="E1083" s="148">
        <v>1.15547</v>
      </c>
      <c r="F1083" s="147">
        <v>1</v>
      </c>
      <c r="G1083" s="148">
        <f t="shared" si="32"/>
        <v>1.15547</v>
      </c>
      <c r="H1083" s="147">
        <v>1.75</v>
      </c>
      <c r="I1083" s="148">
        <f t="shared" si="33"/>
        <v>2.0220699999999998</v>
      </c>
      <c r="J1083" s="149" t="s">
        <v>1268</v>
      </c>
      <c r="K1083" s="146" t="s">
        <v>1270</v>
      </c>
      <c r="BUR1083" s="124"/>
      <c r="BUS1083" s="124"/>
      <c r="BUT1083" s="124"/>
      <c r="BUU1083" s="124"/>
      <c r="BUV1083" s="124"/>
      <c r="BUW1083" s="124"/>
      <c r="BUX1083" s="124"/>
      <c r="BUY1083" s="124"/>
      <c r="BUZ1083" s="124"/>
      <c r="BVA1083" s="124"/>
      <c r="BVB1083" s="124"/>
      <c r="BVC1083" s="124"/>
      <c r="BVD1083" s="124"/>
      <c r="BVE1083" s="124"/>
      <c r="BVF1083" s="124"/>
    </row>
    <row r="1084" spans="1:11 1916:1930" s="123" customFormat="1" x14ac:dyDescent="0.2">
      <c r="A1084" s="146" t="s">
        <v>79</v>
      </c>
      <c r="B1084" s="146" t="s">
        <v>1682</v>
      </c>
      <c r="C1084" s="147">
        <v>7.79</v>
      </c>
      <c r="D1084" s="148">
        <v>1.73448</v>
      </c>
      <c r="E1084" s="148">
        <v>1.73448</v>
      </c>
      <c r="F1084" s="147">
        <v>1</v>
      </c>
      <c r="G1084" s="148">
        <f t="shared" si="32"/>
        <v>1.73448</v>
      </c>
      <c r="H1084" s="147">
        <v>1.75</v>
      </c>
      <c r="I1084" s="148">
        <f t="shared" si="33"/>
        <v>3.0353400000000001</v>
      </c>
      <c r="J1084" s="149" t="s">
        <v>1268</v>
      </c>
      <c r="K1084" s="146" t="s">
        <v>1270</v>
      </c>
      <c r="BUR1084" s="124"/>
      <c r="BUS1084" s="124"/>
      <c r="BUT1084" s="124"/>
      <c r="BUU1084" s="124"/>
      <c r="BUV1084" s="124"/>
      <c r="BUW1084" s="124"/>
      <c r="BUX1084" s="124"/>
      <c r="BUY1084" s="124"/>
      <c r="BUZ1084" s="124"/>
      <c r="BVA1084" s="124"/>
      <c r="BVB1084" s="124"/>
      <c r="BVC1084" s="124"/>
      <c r="BVD1084" s="124"/>
      <c r="BVE1084" s="124"/>
      <c r="BVF1084" s="124"/>
    </row>
    <row r="1085" spans="1:11 1916:1930" s="123" customFormat="1" x14ac:dyDescent="0.2">
      <c r="A1085" s="150" t="s">
        <v>80</v>
      </c>
      <c r="B1085" s="150" t="s">
        <v>1682</v>
      </c>
      <c r="C1085" s="151">
        <v>12</v>
      </c>
      <c r="D1085" s="152">
        <v>3.2812700000000001</v>
      </c>
      <c r="E1085" s="152">
        <v>3.2812700000000001</v>
      </c>
      <c r="F1085" s="151">
        <v>1</v>
      </c>
      <c r="G1085" s="152">
        <f t="shared" si="32"/>
        <v>3.2812700000000001</v>
      </c>
      <c r="H1085" s="151">
        <v>1.75</v>
      </c>
      <c r="I1085" s="152">
        <f t="shared" si="33"/>
        <v>5.7422199999999997</v>
      </c>
      <c r="J1085" s="153" t="s">
        <v>1268</v>
      </c>
      <c r="K1085" s="150" t="s">
        <v>1270</v>
      </c>
      <c r="BUR1085" s="124"/>
      <c r="BUS1085" s="124"/>
      <c r="BUT1085" s="124"/>
      <c r="BUU1085" s="124"/>
      <c r="BUV1085" s="124"/>
      <c r="BUW1085" s="124"/>
      <c r="BUX1085" s="124"/>
      <c r="BUY1085" s="124"/>
      <c r="BUZ1085" s="124"/>
      <c r="BVA1085" s="124"/>
      <c r="BVB1085" s="124"/>
      <c r="BVC1085" s="124"/>
      <c r="BVD1085" s="124"/>
      <c r="BVE1085" s="124"/>
      <c r="BVF1085" s="124"/>
    </row>
    <row r="1086" spans="1:11 1916:1930" s="123" customFormat="1" x14ac:dyDescent="0.2">
      <c r="A1086" s="142" t="s">
        <v>81</v>
      </c>
      <c r="B1086" s="142" t="s">
        <v>1683</v>
      </c>
      <c r="C1086" s="143">
        <v>2.73</v>
      </c>
      <c r="D1086" s="144">
        <v>0.55715000000000003</v>
      </c>
      <c r="E1086" s="144">
        <v>0.55715000000000003</v>
      </c>
      <c r="F1086" s="143">
        <v>1</v>
      </c>
      <c r="G1086" s="144">
        <f t="shared" si="32"/>
        <v>0.55715000000000003</v>
      </c>
      <c r="H1086" s="143">
        <v>1.75</v>
      </c>
      <c r="I1086" s="144">
        <f t="shared" si="33"/>
        <v>0.97501000000000004</v>
      </c>
      <c r="J1086" s="145" t="s">
        <v>1268</v>
      </c>
      <c r="K1086" s="142" t="s">
        <v>1270</v>
      </c>
      <c r="BUR1086" s="124"/>
      <c r="BUS1086" s="124"/>
      <c r="BUT1086" s="124"/>
      <c r="BUU1086" s="124"/>
      <c r="BUV1086" s="124"/>
      <c r="BUW1086" s="124"/>
      <c r="BUX1086" s="124"/>
      <c r="BUY1086" s="124"/>
      <c r="BUZ1086" s="124"/>
      <c r="BVA1086" s="124"/>
      <c r="BVB1086" s="124"/>
      <c r="BVC1086" s="124"/>
      <c r="BVD1086" s="124"/>
      <c r="BVE1086" s="124"/>
      <c r="BVF1086" s="124"/>
    </row>
    <row r="1087" spans="1:11 1916:1930" s="123" customFormat="1" x14ac:dyDescent="0.2">
      <c r="A1087" s="146" t="s">
        <v>82</v>
      </c>
      <c r="B1087" s="146" t="s">
        <v>1683</v>
      </c>
      <c r="C1087" s="147">
        <v>3.52</v>
      </c>
      <c r="D1087" s="148">
        <v>0.73104999999999998</v>
      </c>
      <c r="E1087" s="148">
        <v>0.73104999999999998</v>
      </c>
      <c r="F1087" s="147">
        <v>1</v>
      </c>
      <c r="G1087" s="148">
        <f t="shared" si="32"/>
        <v>0.73104999999999998</v>
      </c>
      <c r="H1087" s="147">
        <v>1.75</v>
      </c>
      <c r="I1087" s="148">
        <f t="shared" si="33"/>
        <v>1.2793399999999999</v>
      </c>
      <c r="J1087" s="149" t="s">
        <v>1268</v>
      </c>
      <c r="K1087" s="146" t="s">
        <v>1270</v>
      </c>
      <c r="BUR1087" s="124"/>
      <c r="BUS1087" s="124"/>
      <c r="BUT1087" s="124"/>
      <c r="BUU1087" s="124"/>
      <c r="BUV1087" s="124"/>
      <c r="BUW1087" s="124"/>
      <c r="BUX1087" s="124"/>
      <c r="BUY1087" s="124"/>
      <c r="BUZ1087" s="124"/>
      <c r="BVA1087" s="124"/>
      <c r="BVB1087" s="124"/>
      <c r="BVC1087" s="124"/>
      <c r="BVD1087" s="124"/>
      <c r="BVE1087" s="124"/>
      <c r="BVF1087" s="124"/>
    </row>
    <row r="1088" spans="1:11 1916:1930" s="123" customFormat="1" x14ac:dyDescent="0.2">
      <c r="A1088" s="146" t="s">
        <v>83</v>
      </c>
      <c r="B1088" s="146" t="s">
        <v>1683</v>
      </c>
      <c r="C1088" s="147">
        <v>5.77</v>
      </c>
      <c r="D1088" s="148">
        <v>1.1393599999999999</v>
      </c>
      <c r="E1088" s="148">
        <v>1.1393599999999999</v>
      </c>
      <c r="F1088" s="147">
        <v>1</v>
      </c>
      <c r="G1088" s="148">
        <f t="shared" si="32"/>
        <v>1.1393599999999999</v>
      </c>
      <c r="H1088" s="147">
        <v>1.75</v>
      </c>
      <c r="I1088" s="148">
        <f t="shared" si="33"/>
        <v>1.9938800000000001</v>
      </c>
      <c r="J1088" s="149" t="s">
        <v>1268</v>
      </c>
      <c r="K1088" s="146" t="s">
        <v>1270</v>
      </c>
      <c r="BUR1088" s="124"/>
      <c r="BUS1088" s="124"/>
      <c r="BUT1088" s="124"/>
      <c r="BUU1088" s="124"/>
      <c r="BUV1088" s="124"/>
      <c r="BUW1088" s="124"/>
      <c r="BUX1088" s="124"/>
      <c r="BUY1088" s="124"/>
      <c r="BUZ1088" s="124"/>
      <c r="BVA1088" s="124"/>
      <c r="BVB1088" s="124"/>
      <c r="BVC1088" s="124"/>
      <c r="BVD1088" s="124"/>
      <c r="BVE1088" s="124"/>
      <c r="BVF1088" s="124"/>
    </row>
    <row r="1089" spans="1:11 1916:1930" s="123" customFormat="1" x14ac:dyDescent="0.2">
      <c r="A1089" s="150" t="s">
        <v>84</v>
      </c>
      <c r="B1089" s="150" t="s">
        <v>1683</v>
      </c>
      <c r="C1089" s="151">
        <v>11.01</v>
      </c>
      <c r="D1089" s="152">
        <v>2.2359599999999999</v>
      </c>
      <c r="E1089" s="152">
        <v>2.2359599999999999</v>
      </c>
      <c r="F1089" s="151">
        <v>1</v>
      </c>
      <c r="G1089" s="152">
        <f t="shared" si="32"/>
        <v>2.2359599999999999</v>
      </c>
      <c r="H1089" s="151">
        <v>1.75</v>
      </c>
      <c r="I1089" s="152">
        <f t="shared" si="33"/>
        <v>3.9129299999999998</v>
      </c>
      <c r="J1089" s="153" t="s">
        <v>1268</v>
      </c>
      <c r="K1089" s="150" t="s">
        <v>1270</v>
      </c>
      <c r="BUR1089" s="124"/>
      <c r="BUS1089" s="124"/>
      <c r="BUT1089" s="124"/>
      <c r="BUU1089" s="124"/>
      <c r="BUV1089" s="124"/>
      <c r="BUW1089" s="124"/>
      <c r="BUX1089" s="124"/>
      <c r="BUY1089" s="124"/>
      <c r="BUZ1089" s="124"/>
      <c r="BVA1089" s="124"/>
      <c r="BVB1089" s="124"/>
      <c r="BVC1089" s="124"/>
      <c r="BVD1089" s="124"/>
      <c r="BVE1089" s="124"/>
      <c r="BVF1089" s="124"/>
    </row>
    <row r="1090" spans="1:11 1916:1930" s="123" customFormat="1" x14ac:dyDescent="0.2">
      <c r="A1090" s="142" t="s">
        <v>1684</v>
      </c>
      <c r="B1090" s="142" t="s">
        <v>1685</v>
      </c>
      <c r="C1090" s="143">
        <v>2.75</v>
      </c>
      <c r="D1090" s="144">
        <v>0.60636999999999996</v>
      </c>
      <c r="E1090" s="144">
        <v>0.60636999999999996</v>
      </c>
      <c r="F1090" s="143">
        <v>1</v>
      </c>
      <c r="G1090" s="144">
        <f t="shared" si="32"/>
        <v>0.60636999999999996</v>
      </c>
      <c r="H1090" s="143">
        <v>1.75</v>
      </c>
      <c r="I1090" s="144">
        <f t="shared" si="33"/>
        <v>1.06115</v>
      </c>
      <c r="J1090" s="145" t="s">
        <v>1268</v>
      </c>
      <c r="K1090" s="142" t="s">
        <v>1270</v>
      </c>
      <c r="BUR1090" s="124"/>
      <c r="BUS1090" s="124"/>
      <c r="BUT1090" s="124"/>
      <c r="BUU1090" s="124"/>
      <c r="BUV1090" s="124"/>
      <c r="BUW1090" s="124"/>
      <c r="BUX1090" s="124"/>
      <c r="BUY1090" s="124"/>
      <c r="BUZ1090" s="124"/>
      <c r="BVA1090" s="124"/>
      <c r="BVB1090" s="124"/>
      <c r="BVC1090" s="124"/>
      <c r="BVD1090" s="124"/>
      <c r="BVE1090" s="124"/>
      <c r="BVF1090" s="124"/>
    </row>
    <row r="1091" spans="1:11 1916:1930" s="123" customFormat="1" x14ac:dyDescent="0.2">
      <c r="A1091" s="146" t="s">
        <v>1686</v>
      </c>
      <c r="B1091" s="146" t="s">
        <v>1685</v>
      </c>
      <c r="C1091" s="147">
        <v>4.01</v>
      </c>
      <c r="D1091" s="148">
        <v>0.74658000000000002</v>
      </c>
      <c r="E1091" s="148">
        <v>0.74658000000000002</v>
      </c>
      <c r="F1091" s="147">
        <v>1</v>
      </c>
      <c r="G1091" s="148">
        <f t="shared" si="32"/>
        <v>0.74658000000000002</v>
      </c>
      <c r="H1091" s="147">
        <v>1.75</v>
      </c>
      <c r="I1091" s="148">
        <f t="shared" si="33"/>
        <v>1.3065199999999999</v>
      </c>
      <c r="J1091" s="149" t="s">
        <v>1268</v>
      </c>
      <c r="K1091" s="146" t="s">
        <v>1270</v>
      </c>
      <c r="BUR1091" s="124"/>
      <c r="BUS1091" s="124"/>
      <c r="BUT1091" s="124"/>
      <c r="BUU1091" s="124"/>
      <c r="BUV1091" s="124"/>
      <c r="BUW1091" s="124"/>
      <c r="BUX1091" s="124"/>
      <c r="BUY1091" s="124"/>
      <c r="BUZ1091" s="124"/>
      <c r="BVA1091" s="124"/>
      <c r="BVB1091" s="124"/>
      <c r="BVC1091" s="124"/>
      <c r="BVD1091" s="124"/>
      <c r="BVE1091" s="124"/>
      <c r="BVF1091" s="124"/>
    </row>
    <row r="1092" spans="1:11 1916:1930" s="123" customFormat="1" x14ac:dyDescent="0.2">
      <c r="A1092" s="146" t="s">
        <v>1687</v>
      </c>
      <c r="B1092" s="146" t="s">
        <v>1685</v>
      </c>
      <c r="C1092" s="147">
        <v>8.7899999999999991</v>
      </c>
      <c r="D1092" s="148">
        <v>1.60663</v>
      </c>
      <c r="E1092" s="148">
        <v>1.60663</v>
      </c>
      <c r="F1092" s="147">
        <v>1</v>
      </c>
      <c r="G1092" s="148">
        <f t="shared" si="32"/>
        <v>1.60663</v>
      </c>
      <c r="H1092" s="147">
        <v>1.75</v>
      </c>
      <c r="I1092" s="148">
        <f t="shared" si="33"/>
        <v>2.8115999999999999</v>
      </c>
      <c r="J1092" s="149" t="s">
        <v>1268</v>
      </c>
      <c r="K1092" s="146" t="s">
        <v>1270</v>
      </c>
      <c r="BUR1092" s="124"/>
      <c r="BUS1092" s="124"/>
      <c r="BUT1092" s="124"/>
      <c r="BUU1092" s="124"/>
      <c r="BUV1092" s="124"/>
      <c r="BUW1092" s="124"/>
      <c r="BUX1092" s="124"/>
      <c r="BUY1092" s="124"/>
      <c r="BUZ1092" s="124"/>
      <c r="BVA1092" s="124"/>
      <c r="BVB1092" s="124"/>
      <c r="BVC1092" s="124"/>
      <c r="BVD1092" s="124"/>
      <c r="BVE1092" s="124"/>
      <c r="BVF1092" s="124"/>
    </row>
    <row r="1093" spans="1:11 1916:1930" s="123" customFormat="1" x14ac:dyDescent="0.2">
      <c r="A1093" s="150" t="s">
        <v>1688</v>
      </c>
      <c r="B1093" s="150" t="s">
        <v>1685</v>
      </c>
      <c r="C1093" s="151">
        <v>25.44</v>
      </c>
      <c r="D1093" s="152">
        <v>5.1494200000000001</v>
      </c>
      <c r="E1093" s="152">
        <v>5.1494200000000001</v>
      </c>
      <c r="F1093" s="151">
        <v>1</v>
      </c>
      <c r="G1093" s="152">
        <f t="shared" si="32"/>
        <v>5.1494200000000001</v>
      </c>
      <c r="H1093" s="151">
        <v>1.75</v>
      </c>
      <c r="I1093" s="152">
        <f t="shared" si="33"/>
        <v>9.0114900000000002</v>
      </c>
      <c r="J1093" s="153" t="s">
        <v>1268</v>
      </c>
      <c r="K1093" s="150" t="s">
        <v>1270</v>
      </c>
      <c r="BUR1093" s="124"/>
      <c r="BUS1093" s="124"/>
      <c r="BUT1093" s="124"/>
      <c r="BUU1093" s="124"/>
      <c r="BUV1093" s="124"/>
      <c r="BUW1093" s="124"/>
      <c r="BUX1093" s="124"/>
      <c r="BUY1093" s="124"/>
      <c r="BUZ1093" s="124"/>
      <c r="BVA1093" s="124"/>
      <c r="BVB1093" s="124"/>
      <c r="BVC1093" s="124"/>
      <c r="BVD1093" s="124"/>
      <c r="BVE1093" s="124"/>
      <c r="BVF1093" s="124"/>
    </row>
    <row r="1094" spans="1:11 1916:1930" s="123" customFormat="1" x14ac:dyDescent="0.2">
      <c r="A1094" s="142" t="s">
        <v>1689</v>
      </c>
      <c r="B1094" s="142" t="s">
        <v>1690</v>
      </c>
      <c r="C1094" s="143">
        <v>2.76</v>
      </c>
      <c r="D1094" s="144">
        <v>0.62890999999999997</v>
      </c>
      <c r="E1094" s="144">
        <v>0.62890999999999997</v>
      </c>
      <c r="F1094" s="143">
        <v>1</v>
      </c>
      <c r="G1094" s="144">
        <f t="shared" si="32"/>
        <v>0.62890999999999997</v>
      </c>
      <c r="H1094" s="143">
        <v>1.75</v>
      </c>
      <c r="I1094" s="144">
        <f t="shared" si="33"/>
        <v>1.10059</v>
      </c>
      <c r="J1094" s="145" t="s">
        <v>1268</v>
      </c>
      <c r="K1094" s="142" t="s">
        <v>1270</v>
      </c>
      <c r="BUR1094" s="124"/>
      <c r="BUS1094" s="124"/>
      <c r="BUT1094" s="124"/>
      <c r="BUU1094" s="124"/>
      <c r="BUV1094" s="124"/>
      <c r="BUW1094" s="124"/>
      <c r="BUX1094" s="124"/>
      <c r="BUY1094" s="124"/>
      <c r="BUZ1094" s="124"/>
      <c r="BVA1094" s="124"/>
      <c r="BVB1094" s="124"/>
      <c r="BVC1094" s="124"/>
      <c r="BVD1094" s="124"/>
      <c r="BVE1094" s="124"/>
      <c r="BVF1094" s="124"/>
    </row>
    <row r="1095" spans="1:11 1916:1930" s="123" customFormat="1" x14ac:dyDescent="0.2">
      <c r="A1095" s="146" t="s">
        <v>1691</v>
      </c>
      <c r="B1095" s="146" t="s">
        <v>1690</v>
      </c>
      <c r="C1095" s="147">
        <v>3.64</v>
      </c>
      <c r="D1095" s="148">
        <v>0.79727999999999999</v>
      </c>
      <c r="E1095" s="148">
        <v>0.79727999999999999</v>
      </c>
      <c r="F1095" s="147">
        <v>1</v>
      </c>
      <c r="G1095" s="148">
        <f t="shared" si="32"/>
        <v>0.79727999999999999</v>
      </c>
      <c r="H1095" s="147">
        <v>1.75</v>
      </c>
      <c r="I1095" s="148">
        <f t="shared" si="33"/>
        <v>1.39524</v>
      </c>
      <c r="J1095" s="149" t="s">
        <v>1268</v>
      </c>
      <c r="K1095" s="146" t="s">
        <v>1270</v>
      </c>
      <c r="BUR1095" s="124"/>
      <c r="BUS1095" s="124"/>
      <c r="BUT1095" s="124"/>
      <c r="BUU1095" s="124"/>
      <c r="BUV1095" s="124"/>
      <c r="BUW1095" s="124"/>
      <c r="BUX1095" s="124"/>
      <c r="BUY1095" s="124"/>
      <c r="BUZ1095" s="124"/>
      <c r="BVA1095" s="124"/>
      <c r="BVB1095" s="124"/>
      <c r="BVC1095" s="124"/>
      <c r="BVD1095" s="124"/>
      <c r="BVE1095" s="124"/>
      <c r="BVF1095" s="124"/>
    </row>
    <row r="1096" spans="1:11 1916:1930" s="123" customFormat="1" x14ac:dyDescent="0.2">
      <c r="A1096" s="146" t="s">
        <v>1692</v>
      </c>
      <c r="B1096" s="146" t="s">
        <v>1690</v>
      </c>
      <c r="C1096" s="147">
        <v>4.8499999999999996</v>
      </c>
      <c r="D1096" s="148">
        <v>1.20889</v>
      </c>
      <c r="E1096" s="148">
        <v>1.20889</v>
      </c>
      <c r="F1096" s="147">
        <v>1</v>
      </c>
      <c r="G1096" s="148">
        <f t="shared" si="32"/>
        <v>1.20889</v>
      </c>
      <c r="H1096" s="147">
        <v>1.75</v>
      </c>
      <c r="I1096" s="148">
        <f t="shared" si="33"/>
        <v>2.1155599999999999</v>
      </c>
      <c r="J1096" s="149" t="s">
        <v>1268</v>
      </c>
      <c r="K1096" s="146" t="s">
        <v>1270</v>
      </c>
      <c r="BUR1096" s="124"/>
      <c r="BUS1096" s="124"/>
      <c r="BUT1096" s="124"/>
      <c r="BUU1096" s="124"/>
      <c r="BUV1096" s="124"/>
      <c r="BUW1096" s="124"/>
      <c r="BUX1096" s="124"/>
      <c r="BUY1096" s="124"/>
      <c r="BUZ1096" s="124"/>
      <c r="BVA1096" s="124"/>
      <c r="BVB1096" s="124"/>
      <c r="BVC1096" s="124"/>
      <c r="BVD1096" s="124"/>
      <c r="BVE1096" s="124"/>
      <c r="BVF1096" s="124"/>
    </row>
    <row r="1097" spans="1:11 1916:1930" s="123" customFormat="1" x14ac:dyDescent="0.2">
      <c r="A1097" s="150" t="s">
        <v>1693</v>
      </c>
      <c r="B1097" s="150" t="s">
        <v>1690</v>
      </c>
      <c r="C1097" s="151">
        <v>13.77</v>
      </c>
      <c r="D1097" s="152">
        <v>2.7210700000000001</v>
      </c>
      <c r="E1097" s="152">
        <v>2.7210700000000001</v>
      </c>
      <c r="F1097" s="151">
        <v>1</v>
      </c>
      <c r="G1097" s="152">
        <f t="shared" si="32"/>
        <v>2.7210700000000001</v>
      </c>
      <c r="H1097" s="151">
        <v>1.75</v>
      </c>
      <c r="I1097" s="152">
        <f t="shared" si="33"/>
        <v>4.76187</v>
      </c>
      <c r="J1097" s="153" t="s">
        <v>1268</v>
      </c>
      <c r="K1097" s="150" t="s">
        <v>1270</v>
      </c>
      <c r="BUR1097" s="124"/>
      <c r="BUS1097" s="124"/>
      <c r="BUT1097" s="124"/>
      <c r="BUU1097" s="124"/>
      <c r="BUV1097" s="124"/>
      <c r="BUW1097" s="124"/>
      <c r="BUX1097" s="124"/>
      <c r="BUY1097" s="124"/>
      <c r="BUZ1097" s="124"/>
      <c r="BVA1097" s="124"/>
      <c r="BVB1097" s="124"/>
      <c r="BVC1097" s="124"/>
      <c r="BVD1097" s="124"/>
      <c r="BVE1097" s="124"/>
      <c r="BVF1097" s="124"/>
    </row>
    <row r="1098" spans="1:11 1916:1930" s="123" customFormat="1" x14ac:dyDescent="0.2">
      <c r="A1098" s="142" t="s">
        <v>85</v>
      </c>
      <c r="B1098" s="142" t="s">
        <v>1694</v>
      </c>
      <c r="C1098" s="143">
        <v>3.97</v>
      </c>
      <c r="D1098" s="144">
        <v>1.0046900000000001</v>
      </c>
      <c r="E1098" s="144">
        <v>1.0046900000000001</v>
      </c>
      <c r="F1098" s="143">
        <v>1</v>
      </c>
      <c r="G1098" s="144">
        <f t="shared" si="32"/>
        <v>1.0046900000000001</v>
      </c>
      <c r="H1098" s="143">
        <v>1.75</v>
      </c>
      <c r="I1098" s="144">
        <f t="shared" si="33"/>
        <v>1.7582100000000001</v>
      </c>
      <c r="J1098" s="145" t="s">
        <v>1268</v>
      </c>
      <c r="K1098" s="142" t="s">
        <v>1270</v>
      </c>
      <c r="BUR1098" s="124"/>
      <c r="BUS1098" s="124"/>
      <c r="BUT1098" s="124"/>
      <c r="BUU1098" s="124"/>
      <c r="BUV1098" s="124"/>
      <c r="BUW1098" s="124"/>
      <c r="BUX1098" s="124"/>
      <c r="BUY1098" s="124"/>
      <c r="BUZ1098" s="124"/>
      <c r="BVA1098" s="124"/>
      <c r="BVB1098" s="124"/>
      <c r="BVC1098" s="124"/>
      <c r="BVD1098" s="124"/>
      <c r="BVE1098" s="124"/>
      <c r="BVF1098" s="124"/>
    </row>
    <row r="1099" spans="1:11 1916:1930" s="123" customFormat="1" x14ac:dyDescent="0.2">
      <c r="A1099" s="146" t="s">
        <v>86</v>
      </c>
      <c r="B1099" s="146" t="s">
        <v>1694</v>
      </c>
      <c r="C1099" s="147">
        <v>5.7</v>
      </c>
      <c r="D1099" s="148">
        <v>1.47536</v>
      </c>
      <c r="E1099" s="148">
        <v>1.47536</v>
      </c>
      <c r="F1099" s="147">
        <v>1</v>
      </c>
      <c r="G1099" s="148">
        <f t="shared" si="32"/>
        <v>1.47536</v>
      </c>
      <c r="H1099" s="147">
        <v>1.75</v>
      </c>
      <c r="I1099" s="148">
        <f t="shared" si="33"/>
        <v>2.58188</v>
      </c>
      <c r="J1099" s="149" t="s">
        <v>1268</v>
      </c>
      <c r="K1099" s="146" t="s">
        <v>1270</v>
      </c>
      <c r="BUR1099" s="124"/>
      <c r="BUS1099" s="124"/>
      <c r="BUT1099" s="124"/>
      <c r="BUU1099" s="124"/>
      <c r="BUV1099" s="124"/>
      <c r="BUW1099" s="124"/>
      <c r="BUX1099" s="124"/>
      <c r="BUY1099" s="124"/>
      <c r="BUZ1099" s="124"/>
      <c r="BVA1099" s="124"/>
      <c r="BVB1099" s="124"/>
      <c r="BVC1099" s="124"/>
      <c r="BVD1099" s="124"/>
      <c r="BVE1099" s="124"/>
      <c r="BVF1099" s="124"/>
    </row>
    <row r="1100" spans="1:11 1916:1930" s="123" customFormat="1" x14ac:dyDescent="0.2">
      <c r="A1100" s="146" t="s">
        <v>87</v>
      </c>
      <c r="B1100" s="146" t="s">
        <v>1694</v>
      </c>
      <c r="C1100" s="147">
        <v>9.89</v>
      </c>
      <c r="D1100" s="148">
        <v>2.4718100000000001</v>
      </c>
      <c r="E1100" s="148">
        <v>2.4718100000000001</v>
      </c>
      <c r="F1100" s="147">
        <v>1</v>
      </c>
      <c r="G1100" s="148">
        <f t="shared" si="32"/>
        <v>2.4718100000000001</v>
      </c>
      <c r="H1100" s="147">
        <v>1.75</v>
      </c>
      <c r="I1100" s="148">
        <f t="shared" si="33"/>
        <v>4.3256699999999997</v>
      </c>
      <c r="J1100" s="149" t="s">
        <v>1268</v>
      </c>
      <c r="K1100" s="146" t="s">
        <v>1270</v>
      </c>
      <c r="BUR1100" s="124"/>
      <c r="BUS1100" s="124"/>
      <c r="BUT1100" s="124"/>
      <c r="BUU1100" s="124"/>
      <c r="BUV1100" s="124"/>
      <c r="BUW1100" s="124"/>
      <c r="BUX1100" s="124"/>
      <c r="BUY1100" s="124"/>
      <c r="BUZ1100" s="124"/>
      <c r="BVA1100" s="124"/>
      <c r="BVB1100" s="124"/>
      <c r="BVC1100" s="124"/>
      <c r="BVD1100" s="124"/>
      <c r="BVE1100" s="124"/>
      <c r="BVF1100" s="124"/>
    </row>
    <row r="1101" spans="1:11 1916:1930" s="123" customFormat="1" x14ac:dyDescent="0.2">
      <c r="A1101" s="150" t="s">
        <v>88</v>
      </c>
      <c r="B1101" s="150" t="s">
        <v>1694</v>
      </c>
      <c r="C1101" s="151">
        <v>17.739999999999998</v>
      </c>
      <c r="D1101" s="152">
        <v>4.7015399999999996</v>
      </c>
      <c r="E1101" s="152">
        <v>4.7015399999999996</v>
      </c>
      <c r="F1101" s="151">
        <v>1</v>
      </c>
      <c r="G1101" s="152">
        <f t="shared" si="32"/>
        <v>4.7015399999999996</v>
      </c>
      <c r="H1101" s="151">
        <v>1.75</v>
      </c>
      <c r="I1101" s="152">
        <f t="shared" si="33"/>
        <v>8.2277000000000005</v>
      </c>
      <c r="J1101" s="153" t="s">
        <v>1268</v>
      </c>
      <c r="K1101" s="150" t="s">
        <v>1270</v>
      </c>
      <c r="BUR1101" s="124"/>
      <c r="BUS1101" s="124"/>
      <c r="BUT1101" s="124"/>
      <c r="BUU1101" s="124"/>
      <c r="BUV1101" s="124"/>
      <c r="BUW1101" s="124"/>
      <c r="BUX1101" s="124"/>
      <c r="BUY1101" s="124"/>
      <c r="BUZ1101" s="124"/>
      <c r="BVA1101" s="124"/>
      <c r="BVB1101" s="124"/>
      <c r="BVC1101" s="124"/>
      <c r="BVD1101" s="124"/>
      <c r="BVE1101" s="124"/>
      <c r="BVF1101" s="124"/>
    </row>
    <row r="1102" spans="1:11 1916:1930" s="123" customFormat="1" x14ac:dyDescent="0.2">
      <c r="A1102" s="142" t="s">
        <v>89</v>
      </c>
      <c r="B1102" s="142" t="s">
        <v>1695</v>
      </c>
      <c r="C1102" s="143">
        <v>4.22</v>
      </c>
      <c r="D1102" s="144">
        <v>0.97682000000000002</v>
      </c>
      <c r="E1102" s="144">
        <v>0.97682000000000002</v>
      </c>
      <c r="F1102" s="143">
        <v>1</v>
      </c>
      <c r="G1102" s="144">
        <f t="shared" ref="G1102:G1165" si="34">ROUND((F1102*E1102),5)</f>
        <v>0.97682000000000002</v>
      </c>
      <c r="H1102" s="143">
        <v>1.75</v>
      </c>
      <c r="I1102" s="144">
        <f t="shared" ref="I1102:I1165" si="35">ROUND((E1102*H1102),5)</f>
        <v>1.7094400000000001</v>
      </c>
      <c r="J1102" s="145" t="s">
        <v>1268</v>
      </c>
      <c r="K1102" s="142" t="s">
        <v>1270</v>
      </c>
      <c r="BUR1102" s="124"/>
      <c r="BUS1102" s="124"/>
      <c r="BUT1102" s="124"/>
      <c r="BUU1102" s="124"/>
      <c r="BUV1102" s="124"/>
      <c r="BUW1102" s="124"/>
      <c r="BUX1102" s="124"/>
      <c r="BUY1102" s="124"/>
      <c r="BUZ1102" s="124"/>
      <c r="BVA1102" s="124"/>
      <c r="BVB1102" s="124"/>
      <c r="BVC1102" s="124"/>
      <c r="BVD1102" s="124"/>
      <c r="BVE1102" s="124"/>
      <c r="BVF1102" s="124"/>
    </row>
    <row r="1103" spans="1:11 1916:1930" s="123" customFormat="1" x14ac:dyDescent="0.2">
      <c r="A1103" s="146" t="s">
        <v>90</v>
      </c>
      <c r="B1103" s="146" t="s">
        <v>1695</v>
      </c>
      <c r="C1103" s="147">
        <v>5.76</v>
      </c>
      <c r="D1103" s="148">
        <v>1.31277</v>
      </c>
      <c r="E1103" s="148">
        <v>1.31277</v>
      </c>
      <c r="F1103" s="147">
        <v>1</v>
      </c>
      <c r="G1103" s="148">
        <f t="shared" si="34"/>
        <v>1.31277</v>
      </c>
      <c r="H1103" s="147">
        <v>1.75</v>
      </c>
      <c r="I1103" s="148">
        <f t="shared" si="35"/>
        <v>2.2973499999999998</v>
      </c>
      <c r="J1103" s="149" t="s">
        <v>1268</v>
      </c>
      <c r="K1103" s="146" t="s">
        <v>1270</v>
      </c>
      <c r="BUR1103" s="124"/>
      <c r="BUS1103" s="124"/>
      <c r="BUT1103" s="124"/>
      <c r="BUU1103" s="124"/>
      <c r="BUV1103" s="124"/>
      <c r="BUW1103" s="124"/>
      <c r="BUX1103" s="124"/>
      <c r="BUY1103" s="124"/>
      <c r="BUZ1103" s="124"/>
      <c r="BVA1103" s="124"/>
      <c r="BVB1103" s="124"/>
      <c r="BVC1103" s="124"/>
      <c r="BVD1103" s="124"/>
      <c r="BVE1103" s="124"/>
      <c r="BVF1103" s="124"/>
    </row>
    <row r="1104" spans="1:11 1916:1930" s="123" customFormat="1" x14ac:dyDescent="0.2">
      <c r="A1104" s="146" t="s">
        <v>91</v>
      </c>
      <c r="B1104" s="146" t="s">
        <v>1695</v>
      </c>
      <c r="C1104" s="147">
        <v>9.3699999999999992</v>
      </c>
      <c r="D1104" s="148">
        <v>2.3311000000000002</v>
      </c>
      <c r="E1104" s="148">
        <v>2.3311000000000002</v>
      </c>
      <c r="F1104" s="147">
        <v>1</v>
      </c>
      <c r="G1104" s="148">
        <f t="shared" si="34"/>
        <v>2.3311000000000002</v>
      </c>
      <c r="H1104" s="147">
        <v>1.75</v>
      </c>
      <c r="I1104" s="148">
        <f t="shared" si="35"/>
        <v>4.0794300000000003</v>
      </c>
      <c r="J1104" s="149" t="s">
        <v>1268</v>
      </c>
      <c r="K1104" s="146" t="s">
        <v>1270</v>
      </c>
      <c r="BUR1104" s="124"/>
      <c r="BUS1104" s="124"/>
      <c r="BUT1104" s="124"/>
      <c r="BUU1104" s="124"/>
      <c r="BUV1104" s="124"/>
      <c r="BUW1104" s="124"/>
      <c r="BUX1104" s="124"/>
      <c r="BUY1104" s="124"/>
      <c r="BUZ1104" s="124"/>
      <c r="BVA1104" s="124"/>
      <c r="BVB1104" s="124"/>
      <c r="BVC1104" s="124"/>
      <c r="BVD1104" s="124"/>
      <c r="BVE1104" s="124"/>
      <c r="BVF1104" s="124"/>
    </row>
    <row r="1105" spans="1:11 1916:1930" s="123" customFormat="1" x14ac:dyDescent="0.2">
      <c r="A1105" s="150" t="s">
        <v>92</v>
      </c>
      <c r="B1105" s="150" t="s">
        <v>1695</v>
      </c>
      <c r="C1105" s="151">
        <v>18.13</v>
      </c>
      <c r="D1105" s="152">
        <v>4.5266799999999998</v>
      </c>
      <c r="E1105" s="152">
        <v>4.5266799999999998</v>
      </c>
      <c r="F1105" s="151">
        <v>1</v>
      </c>
      <c r="G1105" s="152">
        <f t="shared" si="34"/>
        <v>4.5266799999999998</v>
      </c>
      <c r="H1105" s="151">
        <v>1.75</v>
      </c>
      <c r="I1105" s="152">
        <f t="shared" si="35"/>
        <v>7.9216899999999999</v>
      </c>
      <c r="J1105" s="153" t="s">
        <v>1268</v>
      </c>
      <c r="K1105" s="150" t="s">
        <v>1270</v>
      </c>
      <c r="BUR1105" s="124"/>
      <c r="BUS1105" s="124"/>
      <c r="BUT1105" s="124"/>
      <c r="BUU1105" s="124"/>
      <c r="BUV1105" s="124"/>
      <c r="BUW1105" s="124"/>
      <c r="BUX1105" s="124"/>
      <c r="BUY1105" s="124"/>
      <c r="BUZ1105" s="124"/>
      <c r="BVA1105" s="124"/>
      <c r="BVB1105" s="124"/>
      <c r="BVC1105" s="124"/>
      <c r="BVD1105" s="124"/>
      <c r="BVE1105" s="124"/>
      <c r="BVF1105" s="124"/>
    </row>
    <row r="1106" spans="1:11 1916:1930" s="123" customFormat="1" x14ac:dyDescent="0.2">
      <c r="A1106" s="142" t="s">
        <v>93</v>
      </c>
      <c r="B1106" s="142" t="s">
        <v>1696</v>
      </c>
      <c r="C1106" s="143">
        <v>2.81</v>
      </c>
      <c r="D1106" s="144">
        <v>0.55156000000000005</v>
      </c>
      <c r="E1106" s="144">
        <v>0.55156000000000005</v>
      </c>
      <c r="F1106" s="143">
        <v>1</v>
      </c>
      <c r="G1106" s="144">
        <f t="shared" si="34"/>
        <v>0.55156000000000005</v>
      </c>
      <c r="H1106" s="143">
        <v>1.75</v>
      </c>
      <c r="I1106" s="144">
        <f t="shared" si="35"/>
        <v>0.96523000000000003</v>
      </c>
      <c r="J1106" s="145" t="s">
        <v>1268</v>
      </c>
      <c r="K1106" s="142" t="s">
        <v>1270</v>
      </c>
      <c r="BUR1106" s="124"/>
      <c r="BUS1106" s="124"/>
      <c r="BUT1106" s="124"/>
      <c r="BUU1106" s="124"/>
      <c r="BUV1106" s="124"/>
      <c r="BUW1106" s="124"/>
      <c r="BUX1106" s="124"/>
      <c r="BUY1106" s="124"/>
      <c r="BUZ1106" s="124"/>
      <c r="BVA1106" s="124"/>
      <c r="BVB1106" s="124"/>
      <c r="BVC1106" s="124"/>
      <c r="BVD1106" s="124"/>
      <c r="BVE1106" s="124"/>
      <c r="BVF1106" s="124"/>
    </row>
    <row r="1107" spans="1:11 1916:1930" s="123" customFormat="1" x14ac:dyDescent="0.2">
      <c r="A1107" s="146" t="s">
        <v>94</v>
      </c>
      <c r="B1107" s="146" t="s">
        <v>1696</v>
      </c>
      <c r="C1107" s="147">
        <v>3.63</v>
      </c>
      <c r="D1107" s="148">
        <v>0.73851999999999995</v>
      </c>
      <c r="E1107" s="148">
        <v>0.73851999999999995</v>
      </c>
      <c r="F1107" s="147">
        <v>1</v>
      </c>
      <c r="G1107" s="148">
        <f t="shared" si="34"/>
        <v>0.73851999999999995</v>
      </c>
      <c r="H1107" s="147">
        <v>1.75</v>
      </c>
      <c r="I1107" s="148">
        <f t="shared" si="35"/>
        <v>1.2924100000000001</v>
      </c>
      <c r="J1107" s="149" t="s">
        <v>1268</v>
      </c>
      <c r="K1107" s="146" t="s">
        <v>1270</v>
      </c>
      <c r="BUR1107" s="124"/>
      <c r="BUS1107" s="124"/>
      <c r="BUT1107" s="124"/>
      <c r="BUU1107" s="124"/>
      <c r="BUV1107" s="124"/>
      <c r="BUW1107" s="124"/>
      <c r="BUX1107" s="124"/>
      <c r="BUY1107" s="124"/>
      <c r="BUZ1107" s="124"/>
      <c r="BVA1107" s="124"/>
      <c r="BVB1107" s="124"/>
      <c r="BVC1107" s="124"/>
      <c r="BVD1107" s="124"/>
      <c r="BVE1107" s="124"/>
      <c r="BVF1107" s="124"/>
    </row>
    <row r="1108" spans="1:11 1916:1930" s="123" customFormat="1" x14ac:dyDescent="0.2">
      <c r="A1108" s="146" t="s">
        <v>95</v>
      </c>
      <c r="B1108" s="146" t="s">
        <v>1696</v>
      </c>
      <c r="C1108" s="147">
        <v>5.49</v>
      </c>
      <c r="D1108" s="148">
        <v>1.1842299999999999</v>
      </c>
      <c r="E1108" s="148">
        <v>1.1842299999999999</v>
      </c>
      <c r="F1108" s="147">
        <v>1</v>
      </c>
      <c r="G1108" s="148">
        <f t="shared" si="34"/>
        <v>1.1842299999999999</v>
      </c>
      <c r="H1108" s="147">
        <v>1.75</v>
      </c>
      <c r="I1108" s="148">
        <f t="shared" si="35"/>
        <v>2.0724</v>
      </c>
      <c r="J1108" s="149" t="s">
        <v>1268</v>
      </c>
      <c r="K1108" s="146" t="s">
        <v>1270</v>
      </c>
      <c r="BUR1108" s="124"/>
      <c r="BUS1108" s="124"/>
      <c r="BUT1108" s="124"/>
      <c r="BUU1108" s="124"/>
      <c r="BUV1108" s="124"/>
      <c r="BUW1108" s="124"/>
      <c r="BUX1108" s="124"/>
      <c r="BUY1108" s="124"/>
      <c r="BUZ1108" s="124"/>
      <c r="BVA1108" s="124"/>
      <c r="BVB1108" s="124"/>
      <c r="BVC1108" s="124"/>
      <c r="BVD1108" s="124"/>
      <c r="BVE1108" s="124"/>
      <c r="BVF1108" s="124"/>
    </row>
    <row r="1109" spans="1:11 1916:1930" s="123" customFormat="1" x14ac:dyDescent="0.2">
      <c r="A1109" s="150" t="s">
        <v>96</v>
      </c>
      <c r="B1109" s="150" t="s">
        <v>1696</v>
      </c>
      <c r="C1109" s="151">
        <v>9.99</v>
      </c>
      <c r="D1109" s="152">
        <v>2.4438300000000002</v>
      </c>
      <c r="E1109" s="152">
        <v>2.4438300000000002</v>
      </c>
      <c r="F1109" s="151">
        <v>1</v>
      </c>
      <c r="G1109" s="152">
        <f t="shared" si="34"/>
        <v>2.4438300000000002</v>
      </c>
      <c r="H1109" s="151">
        <v>1.75</v>
      </c>
      <c r="I1109" s="152">
        <f t="shared" si="35"/>
        <v>4.2766999999999999</v>
      </c>
      <c r="J1109" s="153" t="s">
        <v>1268</v>
      </c>
      <c r="K1109" s="150" t="s">
        <v>1270</v>
      </c>
      <c r="BUR1109" s="124"/>
      <c r="BUS1109" s="124"/>
      <c r="BUT1109" s="124"/>
      <c r="BUU1109" s="124"/>
      <c r="BUV1109" s="124"/>
      <c r="BUW1109" s="124"/>
      <c r="BUX1109" s="124"/>
      <c r="BUY1109" s="124"/>
      <c r="BUZ1109" s="124"/>
      <c r="BVA1109" s="124"/>
      <c r="BVB1109" s="124"/>
      <c r="BVC1109" s="124"/>
      <c r="BVD1109" s="124"/>
      <c r="BVE1109" s="124"/>
      <c r="BVF1109" s="124"/>
    </row>
    <row r="1110" spans="1:11 1916:1930" s="123" customFormat="1" x14ac:dyDescent="0.2">
      <c r="A1110" s="142" t="s">
        <v>97</v>
      </c>
      <c r="B1110" s="142" t="s">
        <v>1697</v>
      </c>
      <c r="C1110" s="143">
        <v>3</v>
      </c>
      <c r="D1110" s="144">
        <v>0.53293999999999997</v>
      </c>
      <c r="E1110" s="144">
        <v>0.53293999999999997</v>
      </c>
      <c r="F1110" s="143">
        <v>1</v>
      </c>
      <c r="G1110" s="144">
        <f t="shared" si="34"/>
        <v>0.53293999999999997</v>
      </c>
      <c r="H1110" s="143">
        <v>1.75</v>
      </c>
      <c r="I1110" s="144">
        <f t="shared" si="35"/>
        <v>0.93264999999999998</v>
      </c>
      <c r="J1110" s="145" t="s">
        <v>1268</v>
      </c>
      <c r="K1110" s="142" t="s">
        <v>1270</v>
      </c>
      <c r="BUR1110" s="124"/>
      <c r="BUS1110" s="124"/>
      <c r="BUT1110" s="124"/>
      <c r="BUU1110" s="124"/>
      <c r="BUV1110" s="124"/>
      <c r="BUW1110" s="124"/>
      <c r="BUX1110" s="124"/>
      <c r="BUY1110" s="124"/>
      <c r="BUZ1110" s="124"/>
      <c r="BVA1110" s="124"/>
      <c r="BVB1110" s="124"/>
      <c r="BVC1110" s="124"/>
      <c r="BVD1110" s="124"/>
      <c r="BVE1110" s="124"/>
      <c r="BVF1110" s="124"/>
    </row>
    <row r="1111" spans="1:11 1916:1930" s="123" customFormat="1" x14ac:dyDescent="0.2">
      <c r="A1111" s="146" t="s">
        <v>98</v>
      </c>
      <c r="B1111" s="146" t="s">
        <v>1697</v>
      </c>
      <c r="C1111" s="147">
        <v>3.93</v>
      </c>
      <c r="D1111" s="148">
        <v>0.71808000000000005</v>
      </c>
      <c r="E1111" s="148">
        <v>0.71808000000000005</v>
      </c>
      <c r="F1111" s="147">
        <v>1</v>
      </c>
      <c r="G1111" s="148">
        <f t="shared" si="34"/>
        <v>0.71808000000000005</v>
      </c>
      <c r="H1111" s="147">
        <v>1.75</v>
      </c>
      <c r="I1111" s="148">
        <f t="shared" si="35"/>
        <v>1.25664</v>
      </c>
      <c r="J1111" s="149" t="s">
        <v>1268</v>
      </c>
      <c r="K1111" s="146" t="s">
        <v>1270</v>
      </c>
      <c r="BUR1111" s="124"/>
      <c r="BUS1111" s="124"/>
      <c r="BUT1111" s="124"/>
      <c r="BUU1111" s="124"/>
      <c r="BUV1111" s="124"/>
      <c r="BUW1111" s="124"/>
      <c r="BUX1111" s="124"/>
      <c r="BUY1111" s="124"/>
      <c r="BUZ1111" s="124"/>
      <c r="BVA1111" s="124"/>
      <c r="BVB1111" s="124"/>
      <c r="BVC1111" s="124"/>
      <c r="BVD1111" s="124"/>
      <c r="BVE1111" s="124"/>
      <c r="BVF1111" s="124"/>
    </row>
    <row r="1112" spans="1:11 1916:1930" s="123" customFormat="1" x14ac:dyDescent="0.2">
      <c r="A1112" s="146" t="s">
        <v>99</v>
      </c>
      <c r="B1112" s="146" t="s">
        <v>1697</v>
      </c>
      <c r="C1112" s="147">
        <v>5.95</v>
      </c>
      <c r="D1112" s="148">
        <v>1.2172000000000001</v>
      </c>
      <c r="E1112" s="148">
        <v>1.2172000000000001</v>
      </c>
      <c r="F1112" s="147">
        <v>1</v>
      </c>
      <c r="G1112" s="148">
        <f t="shared" si="34"/>
        <v>1.2172000000000001</v>
      </c>
      <c r="H1112" s="147">
        <v>1.75</v>
      </c>
      <c r="I1112" s="148">
        <f t="shared" si="35"/>
        <v>2.1301000000000001</v>
      </c>
      <c r="J1112" s="149" t="s">
        <v>1268</v>
      </c>
      <c r="K1112" s="146" t="s">
        <v>1270</v>
      </c>
      <c r="BUR1112" s="124"/>
      <c r="BUS1112" s="124"/>
      <c r="BUT1112" s="124"/>
      <c r="BUU1112" s="124"/>
      <c r="BUV1112" s="124"/>
      <c r="BUW1112" s="124"/>
      <c r="BUX1112" s="124"/>
      <c r="BUY1112" s="124"/>
      <c r="BUZ1112" s="124"/>
      <c r="BVA1112" s="124"/>
      <c r="BVB1112" s="124"/>
      <c r="BVC1112" s="124"/>
      <c r="BVD1112" s="124"/>
      <c r="BVE1112" s="124"/>
      <c r="BVF1112" s="124"/>
    </row>
    <row r="1113" spans="1:11 1916:1930" s="123" customFormat="1" x14ac:dyDescent="0.2">
      <c r="A1113" s="150" t="s">
        <v>100</v>
      </c>
      <c r="B1113" s="150" t="s">
        <v>1697</v>
      </c>
      <c r="C1113" s="151">
        <v>10.7</v>
      </c>
      <c r="D1113" s="152">
        <v>2.4639799999999998</v>
      </c>
      <c r="E1113" s="152">
        <v>2.4639799999999998</v>
      </c>
      <c r="F1113" s="151">
        <v>1</v>
      </c>
      <c r="G1113" s="152">
        <f t="shared" si="34"/>
        <v>2.4639799999999998</v>
      </c>
      <c r="H1113" s="151">
        <v>1.75</v>
      </c>
      <c r="I1113" s="152">
        <f t="shared" si="35"/>
        <v>4.3119699999999996</v>
      </c>
      <c r="J1113" s="153" t="s">
        <v>1268</v>
      </c>
      <c r="K1113" s="150" t="s">
        <v>1270</v>
      </c>
      <c r="BUR1113" s="124"/>
      <c r="BUS1113" s="124"/>
      <c r="BUT1113" s="124"/>
      <c r="BUU1113" s="124"/>
      <c r="BUV1113" s="124"/>
      <c r="BUW1113" s="124"/>
      <c r="BUX1113" s="124"/>
      <c r="BUY1113" s="124"/>
      <c r="BUZ1113" s="124"/>
      <c r="BVA1113" s="124"/>
      <c r="BVB1113" s="124"/>
      <c r="BVC1113" s="124"/>
      <c r="BVD1113" s="124"/>
      <c r="BVE1113" s="124"/>
      <c r="BVF1113" s="124"/>
    </row>
    <row r="1114" spans="1:11 1916:1930" s="123" customFormat="1" x14ac:dyDescent="0.2">
      <c r="A1114" s="142" t="s">
        <v>101</v>
      </c>
      <c r="B1114" s="142" t="s">
        <v>1366</v>
      </c>
      <c r="C1114" s="143">
        <v>2.21</v>
      </c>
      <c r="D1114" s="144">
        <v>0.39232</v>
      </c>
      <c r="E1114" s="144">
        <v>0.39232</v>
      </c>
      <c r="F1114" s="143">
        <v>1</v>
      </c>
      <c r="G1114" s="144">
        <f t="shared" si="34"/>
        <v>0.39232</v>
      </c>
      <c r="H1114" s="143">
        <v>1.75</v>
      </c>
      <c r="I1114" s="144">
        <f t="shared" si="35"/>
        <v>0.68655999999999995</v>
      </c>
      <c r="J1114" s="145" t="s">
        <v>1268</v>
      </c>
      <c r="K1114" s="142" t="s">
        <v>1270</v>
      </c>
      <c r="BUR1114" s="124"/>
      <c r="BUS1114" s="124"/>
      <c r="BUT1114" s="124"/>
      <c r="BUU1114" s="124"/>
      <c r="BUV1114" s="124"/>
      <c r="BUW1114" s="124"/>
      <c r="BUX1114" s="124"/>
      <c r="BUY1114" s="124"/>
      <c r="BUZ1114" s="124"/>
      <c r="BVA1114" s="124"/>
      <c r="BVB1114" s="124"/>
      <c r="BVC1114" s="124"/>
      <c r="BVD1114" s="124"/>
      <c r="BVE1114" s="124"/>
      <c r="BVF1114" s="124"/>
    </row>
    <row r="1115" spans="1:11 1916:1930" s="123" customFormat="1" x14ac:dyDescent="0.2">
      <c r="A1115" s="146" t="s">
        <v>102</v>
      </c>
      <c r="B1115" s="146" t="s">
        <v>1366</v>
      </c>
      <c r="C1115" s="147">
        <v>2.58</v>
      </c>
      <c r="D1115" s="148">
        <v>0.54361999999999999</v>
      </c>
      <c r="E1115" s="148">
        <v>0.54361999999999999</v>
      </c>
      <c r="F1115" s="147">
        <v>1</v>
      </c>
      <c r="G1115" s="148">
        <f t="shared" si="34"/>
        <v>0.54361999999999999</v>
      </c>
      <c r="H1115" s="147">
        <v>1.75</v>
      </c>
      <c r="I1115" s="148">
        <f t="shared" si="35"/>
        <v>0.95133999999999996</v>
      </c>
      <c r="J1115" s="149" t="s">
        <v>1268</v>
      </c>
      <c r="K1115" s="146" t="s">
        <v>1270</v>
      </c>
      <c r="BUR1115" s="124"/>
      <c r="BUS1115" s="124"/>
      <c r="BUT1115" s="124"/>
      <c r="BUU1115" s="124"/>
      <c r="BUV1115" s="124"/>
      <c r="BUW1115" s="124"/>
      <c r="BUX1115" s="124"/>
      <c r="BUY1115" s="124"/>
      <c r="BUZ1115" s="124"/>
      <c r="BVA1115" s="124"/>
      <c r="BVB1115" s="124"/>
      <c r="BVC1115" s="124"/>
      <c r="BVD1115" s="124"/>
      <c r="BVE1115" s="124"/>
      <c r="BVF1115" s="124"/>
    </row>
    <row r="1116" spans="1:11 1916:1930" s="123" customFormat="1" x14ac:dyDescent="0.2">
      <c r="A1116" s="146" t="s">
        <v>103</v>
      </c>
      <c r="B1116" s="146" t="s">
        <v>1366</v>
      </c>
      <c r="C1116" s="147">
        <v>3.95</v>
      </c>
      <c r="D1116" s="148">
        <v>0.72916000000000003</v>
      </c>
      <c r="E1116" s="148">
        <v>0.72916000000000003</v>
      </c>
      <c r="F1116" s="147">
        <v>1</v>
      </c>
      <c r="G1116" s="148">
        <f t="shared" si="34"/>
        <v>0.72916000000000003</v>
      </c>
      <c r="H1116" s="147">
        <v>1.75</v>
      </c>
      <c r="I1116" s="148">
        <f t="shared" si="35"/>
        <v>1.27603</v>
      </c>
      <c r="J1116" s="149" t="s">
        <v>1268</v>
      </c>
      <c r="K1116" s="146" t="s">
        <v>1270</v>
      </c>
      <c r="BUR1116" s="124"/>
      <c r="BUS1116" s="124"/>
      <c r="BUT1116" s="124"/>
      <c r="BUU1116" s="124"/>
      <c r="BUV1116" s="124"/>
      <c r="BUW1116" s="124"/>
      <c r="BUX1116" s="124"/>
      <c r="BUY1116" s="124"/>
      <c r="BUZ1116" s="124"/>
      <c r="BVA1116" s="124"/>
      <c r="BVB1116" s="124"/>
      <c r="BVC1116" s="124"/>
      <c r="BVD1116" s="124"/>
      <c r="BVE1116" s="124"/>
      <c r="BVF1116" s="124"/>
    </row>
    <row r="1117" spans="1:11 1916:1930" s="123" customFormat="1" x14ac:dyDescent="0.2">
      <c r="A1117" s="150" t="s">
        <v>104</v>
      </c>
      <c r="B1117" s="150" t="s">
        <v>1366</v>
      </c>
      <c r="C1117" s="151">
        <v>5.84</v>
      </c>
      <c r="D1117" s="152">
        <v>1.2740199999999999</v>
      </c>
      <c r="E1117" s="152">
        <v>1.2740199999999999</v>
      </c>
      <c r="F1117" s="151">
        <v>1</v>
      </c>
      <c r="G1117" s="152">
        <f t="shared" si="34"/>
        <v>1.2740199999999999</v>
      </c>
      <c r="H1117" s="151">
        <v>1.75</v>
      </c>
      <c r="I1117" s="152">
        <f t="shared" si="35"/>
        <v>2.2295400000000001</v>
      </c>
      <c r="J1117" s="153" t="s">
        <v>1268</v>
      </c>
      <c r="K1117" s="150" t="s">
        <v>1270</v>
      </c>
      <c r="BUR1117" s="124"/>
      <c r="BUS1117" s="124"/>
      <c r="BUT1117" s="124"/>
      <c r="BUU1117" s="124"/>
      <c r="BUV1117" s="124"/>
      <c r="BUW1117" s="124"/>
      <c r="BUX1117" s="124"/>
      <c r="BUY1117" s="124"/>
      <c r="BUZ1117" s="124"/>
      <c r="BVA1117" s="124"/>
      <c r="BVB1117" s="124"/>
      <c r="BVC1117" s="124"/>
      <c r="BVD1117" s="124"/>
      <c r="BVE1117" s="124"/>
      <c r="BVF1117" s="124"/>
    </row>
    <row r="1118" spans="1:11 1916:1930" s="123" customFormat="1" x14ac:dyDescent="0.2">
      <c r="A1118" s="142" t="s">
        <v>105</v>
      </c>
      <c r="B1118" s="142" t="s">
        <v>1367</v>
      </c>
      <c r="C1118" s="143">
        <v>2.09</v>
      </c>
      <c r="D1118" s="144">
        <v>0.33942</v>
      </c>
      <c r="E1118" s="144">
        <v>0.33942</v>
      </c>
      <c r="F1118" s="143">
        <v>1</v>
      </c>
      <c r="G1118" s="144">
        <f t="shared" si="34"/>
        <v>0.33942</v>
      </c>
      <c r="H1118" s="143">
        <v>1.75</v>
      </c>
      <c r="I1118" s="144">
        <f t="shared" si="35"/>
        <v>0.59399000000000002</v>
      </c>
      <c r="J1118" s="145" t="s">
        <v>1268</v>
      </c>
      <c r="K1118" s="142" t="s">
        <v>1270</v>
      </c>
      <c r="BUR1118" s="124"/>
      <c r="BUS1118" s="124"/>
      <c r="BUT1118" s="124"/>
      <c r="BUU1118" s="124"/>
      <c r="BUV1118" s="124"/>
      <c r="BUW1118" s="124"/>
      <c r="BUX1118" s="124"/>
      <c r="BUY1118" s="124"/>
      <c r="BUZ1118" s="124"/>
      <c r="BVA1118" s="124"/>
      <c r="BVB1118" s="124"/>
      <c r="BVC1118" s="124"/>
      <c r="BVD1118" s="124"/>
      <c r="BVE1118" s="124"/>
      <c r="BVF1118" s="124"/>
    </row>
    <row r="1119" spans="1:11 1916:1930" s="123" customFormat="1" x14ac:dyDescent="0.2">
      <c r="A1119" s="146" t="s">
        <v>106</v>
      </c>
      <c r="B1119" s="146" t="s">
        <v>1367</v>
      </c>
      <c r="C1119" s="147">
        <v>2.5</v>
      </c>
      <c r="D1119" s="148">
        <v>0.47764000000000001</v>
      </c>
      <c r="E1119" s="148">
        <v>0.47764000000000001</v>
      </c>
      <c r="F1119" s="147">
        <v>1</v>
      </c>
      <c r="G1119" s="148">
        <f t="shared" si="34"/>
        <v>0.47764000000000001</v>
      </c>
      <c r="H1119" s="147">
        <v>1.75</v>
      </c>
      <c r="I1119" s="148">
        <f t="shared" si="35"/>
        <v>0.83587</v>
      </c>
      <c r="J1119" s="149" t="s">
        <v>1268</v>
      </c>
      <c r="K1119" s="146" t="s">
        <v>1270</v>
      </c>
      <c r="BUR1119" s="124"/>
      <c r="BUS1119" s="124"/>
      <c r="BUT1119" s="124"/>
      <c r="BUU1119" s="124"/>
      <c r="BUV1119" s="124"/>
      <c r="BUW1119" s="124"/>
      <c r="BUX1119" s="124"/>
      <c r="BUY1119" s="124"/>
      <c r="BUZ1119" s="124"/>
      <c r="BVA1119" s="124"/>
      <c r="BVB1119" s="124"/>
      <c r="BVC1119" s="124"/>
      <c r="BVD1119" s="124"/>
      <c r="BVE1119" s="124"/>
      <c r="BVF1119" s="124"/>
    </row>
    <row r="1120" spans="1:11 1916:1930" s="123" customFormat="1" x14ac:dyDescent="0.2">
      <c r="A1120" s="146" t="s">
        <v>107</v>
      </c>
      <c r="B1120" s="146" t="s">
        <v>1367</v>
      </c>
      <c r="C1120" s="147">
        <v>4.25</v>
      </c>
      <c r="D1120" s="148">
        <v>0.75427</v>
      </c>
      <c r="E1120" s="148">
        <v>0.75427</v>
      </c>
      <c r="F1120" s="147">
        <v>1</v>
      </c>
      <c r="G1120" s="148">
        <f t="shared" si="34"/>
        <v>0.75427</v>
      </c>
      <c r="H1120" s="147">
        <v>1.75</v>
      </c>
      <c r="I1120" s="148">
        <f t="shared" si="35"/>
        <v>1.3199700000000001</v>
      </c>
      <c r="J1120" s="149" t="s">
        <v>1268</v>
      </c>
      <c r="K1120" s="146" t="s">
        <v>1270</v>
      </c>
      <c r="BUR1120" s="124"/>
      <c r="BUS1120" s="124"/>
      <c r="BUT1120" s="124"/>
      <c r="BUU1120" s="124"/>
      <c r="BUV1120" s="124"/>
      <c r="BUW1120" s="124"/>
      <c r="BUX1120" s="124"/>
      <c r="BUY1120" s="124"/>
      <c r="BUZ1120" s="124"/>
      <c r="BVA1120" s="124"/>
      <c r="BVB1120" s="124"/>
      <c r="BVC1120" s="124"/>
      <c r="BVD1120" s="124"/>
      <c r="BVE1120" s="124"/>
      <c r="BVF1120" s="124"/>
    </row>
    <row r="1121" spans="1:11 1916:1930" s="123" customFormat="1" x14ac:dyDescent="0.2">
      <c r="A1121" s="150" t="s">
        <v>108</v>
      </c>
      <c r="B1121" s="150" t="s">
        <v>1367</v>
      </c>
      <c r="C1121" s="151">
        <v>11.61</v>
      </c>
      <c r="D1121" s="152">
        <v>2.11415</v>
      </c>
      <c r="E1121" s="152">
        <v>2.11415</v>
      </c>
      <c r="F1121" s="151">
        <v>1</v>
      </c>
      <c r="G1121" s="152">
        <f t="shared" si="34"/>
        <v>2.11415</v>
      </c>
      <c r="H1121" s="151">
        <v>1.75</v>
      </c>
      <c r="I1121" s="152">
        <f t="shared" si="35"/>
        <v>3.6997599999999999</v>
      </c>
      <c r="J1121" s="153" t="s">
        <v>1268</v>
      </c>
      <c r="K1121" s="150" t="s">
        <v>1270</v>
      </c>
      <c r="BUR1121" s="124"/>
      <c r="BUS1121" s="124"/>
      <c r="BUT1121" s="124"/>
      <c r="BUU1121" s="124"/>
      <c r="BUV1121" s="124"/>
      <c r="BUW1121" s="124"/>
      <c r="BUX1121" s="124"/>
      <c r="BUY1121" s="124"/>
      <c r="BUZ1121" s="124"/>
      <c r="BVA1121" s="124"/>
      <c r="BVB1121" s="124"/>
      <c r="BVC1121" s="124"/>
      <c r="BVD1121" s="124"/>
      <c r="BVE1121" s="124"/>
      <c r="BVF1121" s="124"/>
    </row>
    <row r="1122" spans="1:11 1916:1930" s="123" customFormat="1" x14ac:dyDescent="0.2">
      <c r="A1122" s="142" t="s">
        <v>109</v>
      </c>
      <c r="B1122" s="142" t="s">
        <v>1698</v>
      </c>
      <c r="C1122" s="143">
        <v>2.87</v>
      </c>
      <c r="D1122" s="144">
        <v>0.59018000000000004</v>
      </c>
      <c r="E1122" s="144">
        <v>0.59018000000000004</v>
      </c>
      <c r="F1122" s="143">
        <v>1</v>
      </c>
      <c r="G1122" s="144">
        <f t="shared" si="34"/>
        <v>0.59018000000000004</v>
      </c>
      <c r="H1122" s="143">
        <v>1.75</v>
      </c>
      <c r="I1122" s="144">
        <f t="shared" si="35"/>
        <v>1.0328200000000001</v>
      </c>
      <c r="J1122" s="145" t="s">
        <v>1268</v>
      </c>
      <c r="K1122" s="142" t="s">
        <v>1270</v>
      </c>
      <c r="BUR1122" s="124"/>
      <c r="BUS1122" s="124"/>
      <c r="BUT1122" s="124"/>
      <c r="BUU1122" s="124"/>
      <c r="BUV1122" s="124"/>
      <c r="BUW1122" s="124"/>
      <c r="BUX1122" s="124"/>
      <c r="BUY1122" s="124"/>
      <c r="BUZ1122" s="124"/>
      <c r="BVA1122" s="124"/>
      <c r="BVB1122" s="124"/>
      <c r="BVC1122" s="124"/>
      <c r="BVD1122" s="124"/>
      <c r="BVE1122" s="124"/>
      <c r="BVF1122" s="124"/>
    </row>
    <row r="1123" spans="1:11 1916:1930" s="123" customFormat="1" x14ac:dyDescent="0.2">
      <c r="A1123" s="146" t="s">
        <v>110</v>
      </c>
      <c r="B1123" s="146" t="s">
        <v>1698</v>
      </c>
      <c r="C1123" s="147">
        <v>3.56</v>
      </c>
      <c r="D1123" s="148">
        <v>0.72499000000000002</v>
      </c>
      <c r="E1123" s="148">
        <v>0.72499000000000002</v>
      </c>
      <c r="F1123" s="147">
        <v>1</v>
      </c>
      <c r="G1123" s="148">
        <f t="shared" si="34"/>
        <v>0.72499000000000002</v>
      </c>
      <c r="H1123" s="147">
        <v>1.75</v>
      </c>
      <c r="I1123" s="148">
        <f t="shared" si="35"/>
        <v>1.2687299999999999</v>
      </c>
      <c r="J1123" s="149" t="s">
        <v>1268</v>
      </c>
      <c r="K1123" s="146" t="s">
        <v>1270</v>
      </c>
      <c r="BUR1123" s="124"/>
      <c r="BUS1123" s="124"/>
      <c r="BUT1123" s="124"/>
      <c r="BUU1123" s="124"/>
      <c r="BUV1123" s="124"/>
      <c r="BUW1123" s="124"/>
      <c r="BUX1123" s="124"/>
      <c r="BUY1123" s="124"/>
      <c r="BUZ1123" s="124"/>
      <c r="BVA1123" s="124"/>
      <c r="BVB1123" s="124"/>
      <c r="BVC1123" s="124"/>
      <c r="BVD1123" s="124"/>
      <c r="BVE1123" s="124"/>
      <c r="BVF1123" s="124"/>
    </row>
    <row r="1124" spans="1:11 1916:1930" s="123" customFormat="1" x14ac:dyDescent="0.2">
      <c r="A1124" s="146" t="s">
        <v>111</v>
      </c>
      <c r="B1124" s="146" t="s">
        <v>1698</v>
      </c>
      <c r="C1124" s="147">
        <v>5.87</v>
      </c>
      <c r="D1124" s="148">
        <v>1.1407700000000001</v>
      </c>
      <c r="E1124" s="148">
        <v>1.1407700000000001</v>
      </c>
      <c r="F1124" s="147">
        <v>1</v>
      </c>
      <c r="G1124" s="148">
        <f t="shared" si="34"/>
        <v>1.1407700000000001</v>
      </c>
      <c r="H1124" s="147">
        <v>1.75</v>
      </c>
      <c r="I1124" s="148">
        <f t="shared" si="35"/>
        <v>1.9963500000000001</v>
      </c>
      <c r="J1124" s="149" t="s">
        <v>1268</v>
      </c>
      <c r="K1124" s="146" t="s">
        <v>1270</v>
      </c>
      <c r="BUR1124" s="124"/>
      <c r="BUS1124" s="124"/>
      <c r="BUT1124" s="124"/>
      <c r="BUU1124" s="124"/>
      <c r="BUV1124" s="124"/>
      <c r="BUW1124" s="124"/>
      <c r="BUX1124" s="124"/>
      <c r="BUY1124" s="124"/>
      <c r="BUZ1124" s="124"/>
      <c r="BVA1124" s="124"/>
      <c r="BVB1124" s="124"/>
      <c r="BVC1124" s="124"/>
      <c r="BVD1124" s="124"/>
      <c r="BVE1124" s="124"/>
      <c r="BVF1124" s="124"/>
    </row>
    <row r="1125" spans="1:11 1916:1930" s="123" customFormat="1" x14ac:dyDescent="0.2">
      <c r="A1125" s="150" t="s">
        <v>112</v>
      </c>
      <c r="B1125" s="150" t="s">
        <v>1698</v>
      </c>
      <c r="C1125" s="151">
        <v>11.1</v>
      </c>
      <c r="D1125" s="152">
        <v>2.4371499999999999</v>
      </c>
      <c r="E1125" s="152">
        <v>2.4371499999999999</v>
      </c>
      <c r="F1125" s="151">
        <v>1</v>
      </c>
      <c r="G1125" s="152">
        <f t="shared" si="34"/>
        <v>2.4371499999999999</v>
      </c>
      <c r="H1125" s="151">
        <v>1.75</v>
      </c>
      <c r="I1125" s="152">
        <f t="shared" si="35"/>
        <v>4.2650100000000002</v>
      </c>
      <c r="J1125" s="153" t="s">
        <v>1268</v>
      </c>
      <c r="K1125" s="150" t="s">
        <v>1270</v>
      </c>
      <c r="BUR1125" s="124"/>
      <c r="BUS1125" s="124"/>
      <c r="BUT1125" s="124"/>
      <c r="BUU1125" s="124"/>
      <c r="BUV1125" s="124"/>
      <c r="BUW1125" s="124"/>
      <c r="BUX1125" s="124"/>
      <c r="BUY1125" s="124"/>
      <c r="BUZ1125" s="124"/>
      <c r="BVA1125" s="124"/>
      <c r="BVB1125" s="124"/>
      <c r="BVC1125" s="124"/>
      <c r="BVD1125" s="124"/>
      <c r="BVE1125" s="124"/>
      <c r="BVF1125" s="124"/>
    </row>
    <row r="1126" spans="1:11 1916:1930" s="123" customFormat="1" x14ac:dyDescent="0.2">
      <c r="A1126" s="142" t="s">
        <v>113</v>
      </c>
      <c r="B1126" s="142" t="s">
        <v>1699</v>
      </c>
      <c r="C1126" s="143">
        <v>4.3099999999999996</v>
      </c>
      <c r="D1126" s="144">
        <v>0.99002999999999997</v>
      </c>
      <c r="E1126" s="144">
        <v>0.99002999999999997</v>
      </c>
      <c r="F1126" s="143">
        <v>1</v>
      </c>
      <c r="G1126" s="144">
        <f t="shared" si="34"/>
        <v>0.99002999999999997</v>
      </c>
      <c r="H1126" s="143">
        <v>2</v>
      </c>
      <c r="I1126" s="144">
        <f t="shared" si="35"/>
        <v>1.9800599999999999</v>
      </c>
      <c r="J1126" s="145" t="s">
        <v>1274</v>
      </c>
      <c r="K1126" s="142" t="s">
        <v>1275</v>
      </c>
      <c r="BUR1126" s="124"/>
      <c r="BUS1126" s="124"/>
      <c r="BUT1126" s="124"/>
      <c r="BUU1126" s="124"/>
      <c r="BUV1126" s="124"/>
      <c r="BUW1126" s="124"/>
      <c r="BUX1126" s="124"/>
      <c r="BUY1126" s="124"/>
      <c r="BUZ1126" s="124"/>
      <c r="BVA1126" s="124"/>
      <c r="BVB1126" s="124"/>
      <c r="BVC1126" s="124"/>
      <c r="BVD1126" s="124"/>
      <c r="BVE1126" s="124"/>
      <c r="BVF1126" s="124"/>
    </row>
    <row r="1127" spans="1:11 1916:1930" s="123" customFormat="1" x14ac:dyDescent="0.2">
      <c r="A1127" s="146" t="s">
        <v>114</v>
      </c>
      <c r="B1127" s="146" t="s">
        <v>1699</v>
      </c>
      <c r="C1127" s="147">
        <v>10.02</v>
      </c>
      <c r="D1127" s="148">
        <v>1.3410500000000001</v>
      </c>
      <c r="E1127" s="148">
        <v>1.3410500000000001</v>
      </c>
      <c r="F1127" s="147">
        <v>1</v>
      </c>
      <c r="G1127" s="148">
        <f t="shared" si="34"/>
        <v>1.3410500000000001</v>
      </c>
      <c r="H1127" s="147">
        <v>2</v>
      </c>
      <c r="I1127" s="148">
        <f t="shared" si="35"/>
        <v>2.6821000000000002</v>
      </c>
      <c r="J1127" s="149" t="s">
        <v>1274</v>
      </c>
      <c r="K1127" s="146" t="s">
        <v>1275</v>
      </c>
      <c r="BUR1127" s="124"/>
      <c r="BUS1127" s="124"/>
      <c r="BUT1127" s="124"/>
      <c r="BUU1127" s="124"/>
      <c r="BUV1127" s="124"/>
      <c r="BUW1127" s="124"/>
      <c r="BUX1127" s="124"/>
      <c r="BUY1127" s="124"/>
      <c r="BUZ1127" s="124"/>
      <c r="BVA1127" s="124"/>
      <c r="BVB1127" s="124"/>
      <c r="BVC1127" s="124"/>
      <c r="BVD1127" s="124"/>
      <c r="BVE1127" s="124"/>
      <c r="BVF1127" s="124"/>
    </row>
    <row r="1128" spans="1:11 1916:1930" s="123" customFormat="1" x14ac:dyDescent="0.2">
      <c r="A1128" s="146" t="s">
        <v>115</v>
      </c>
      <c r="B1128" s="146" t="s">
        <v>1699</v>
      </c>
      <c r="C1128" s="147">
        <v>9.86</v>
      </c>
      <c r="D1128" s="148">
        <v>2.42177</v>
      </c>
      <c r="E1128" s="148">
        <v>2.42177</v>
      </c>
      <c r="F1128" s="147">
        <v>1</v>
      </c>
      <c r="G1128" s="148">
        <f t="shared" si="34"/>
        <v>2.42177</v>
      </c>
      <c r="H1128" s="147">
        <v>2</v>
      </c>
      <c r="I1128" s="148">
        <f t="shared" si="35"/>
        <v>4.84354</v>
      </c>
      <c r="J1128" s="149" t="s">
        <v>1274</v>
      </c>
      <c r="K1128" s="146" t="s">
        <v>1275</v>
      </c>
      <c r="BUR1128" s="124"/>
      <c r="BUS1128" s="124"/>
      <c r="BUT1128" s="124"/>
      <c r="BUU1128" s="124"/>
      <c r="BUV1128" s="124"/>
      <c r="BUW1128" s="124"/>
      <c r="BUX1128" s="124"/>
      <c r="BUY1128" s="124"/>
      <c r="BUZ1128" s="124"/>
      <c r="BVA1128" s="124"/>
      <c r="BVB1128" s="124"/>
      <c r="BVC1128" s="124"/>
      <c r="BVD1128" s="124"/>
      <c r="BVE1128" s="124"/>
      <c r="BVF1128" s="124"/>
    </row>
    <row r="1129" spans="1:11 1916:1930" s="123" customFormat="1" x14ac:dyDescent="0.2">
      <c r="A1129" s="150" t="s">
        <v>116</v>
      </c>
      <c r="B1129" s="150" t="s">
        <v>1699</v>
      </c>
      <c r="C1129" s="151">
        <v>35.67</v>
      </c>
      <c r="D1129" s="152">
        <v>5.0746599999999997</v>
      </c>
      <c r="E1129" s="152">
        <v>5.0746599999999997</v>
      </c>
      <c r="F1129" s="151">
        <v>1</v>
      </c>
      <c r="G1129" s="152">
        <f t="shared" si="34"/>
        <v>5.0746599999999997</v>
      </c>
      <c r="H1129" s="151">
        <v>2</v>
      </c>
      <c r="I1129" s="152">
        <f t="shared" si="35"/>
        <v>10.149319999999999</v>
      </c>
      <c r="J1129" s="153" t="s">
        <v>1274</v>
      </c>
      <c r="K1129" s="150" t="s">
        <v>1275</v>
      </c>
      <c r="BUR1129" s="124"/>
      <c r="BUS1129" s="124"/>
      <c r="BUT1129" s="124"/>
      <c r="BUU1129" s="124"/>
      <c r="BUV1129" s="124"/>
      <c r="BUW1129" s="124"/>
      <c r="BUX1129" s="124"/>
      <c r="BUY1129" s="124"/>
      <c r="BUZ1129" s="124"/>
      <c r="BVA1129" s="124"/>
      <c r="BVB1129" s="124"/>
      <c r="BVC1129" s="124"/>
      <c r="BVD1129" s="124"/>
      <c r="BVE1129" s="124"/>
      <c r="BVF1129" s="124"/>
    </row>
    <row r="1130" spans="1:11 1916:1930" s="123" customFormat="1" x14ac:dyDescent="0.2">
      <c r="A1130" s="142" t="s">
        <v>117</v>
      </c>
      <c r="B1130" s="142" t="s">
        <v>1368</v>
      </c>
      <c r="C1130" s="143">
        <v>8.25</v>
      </c>
      <c r="D1130" s="144">
        <v>0.51963999999999999</v>
      </c>
      <c r="E1130" s="144">
        <v>0.51963999999999999</v>
      </c>
      <c r="F1130" s="143">
        <v>1</v>
      </c>
      <c r="G1130" s="144">
        <f t="shared" si="34"/>
        <v>0.51963999999999999</v>
      </c>
      <c r="H1130" s="143">
        <v>2</v>
      </c>
      <c r="I1130" s="144">
        <f t="shared" si="35"/>
        <v>1.03928</v>
      </c>
      <c r="J1130" s="145" t="s">
        <v>1274</v>
      </c>
      <c r="K1130" s="142" t="s">
        <v>1275</v>
      </c>
      <c r="BUR1130" s="124"/>
      <c r="BUS1130" s="124"/>
      <c r="BUT1130" s="124"/>
      <c r="BUU1130" s="124"/>
      <c r="BUV1130" s="124"/>
      <c r="BUW1130" s="124"/>
      <c r="BUX1130" s="124"/>
      <c r="BUY1130" s="124"/>
      <c r="BUZ1130" s="124"/>
      <c r="BVA1130" s="124"/>
      <c r="BVB1130" s="124"/>
      <c r="BVC1130" s="124"/>
      <c r="BVD1130" s="124"/>
      <c r="BVE1130" s="124"/>
      <c r="BVF1130" s="124"/>
    </row>
    <row r="1131" spans="1:11 1916:1930" s="123" customFormat="1" x14ac:dyDescent="0.2">
      <c r="A1131" s="146" t="s">
        <v>118</v>
      </c>
      <c r="B1131" s="146" t="s">
        <v>1368</v>
      </c>
      <c r="C1131" s="147">
        <v>9.8699999999999992</v>
      </c>
      <c r="D1131" s="148">
        <v>0.63631000000000004</v>
      </c>
      <c r="E1131" s="148">
        <v>0.63631000000000004</v>
      </c>
      <c r="F1131" s="147">
        <v>1</v>
      </c>
      <c r="G1131" s="148">
        <f t="shared" si="34"/>
        <v>0.63631000000000004</v>
      </c>
      <c r="H1131" s="147">
        <v>2</v>
      </c>
      <c r="I1131" s="148">
        <f t="shared" si="35"/>
        <v>1.2726200000000001</v>
      </c>
      <c r="J1131" s="149" t="s">
        <v>1274</v>
      </c>
      <c r="K1131" s="146" t="s">
        <v>1275</v>
      </c>
      <c r="BUR1131" s="124"/>
      <c r="BUS1131" s="124"/>
      <c r="BUT1131" s="124"/>
      <c r="BUU1131" s="124"/>
      <c r="BUV1131" s="124"/>
      <c r="BUW1131" s="124"/>
      <c r="BUX1131" s="124"/>
      <c r="BUY1131" s="124"/>
      <c r="BUZ1131" s="124"/>
      <c r="BVA1131" s="124"/>
      <c r="BVB1131" s="124"/>
      <c r="BVC1131" s="124"/>
      <c r="BVD1131" s="124"/>
      <c r="BVE1131" s="124"/>
      <c r="BVF1131" s="124"/>
    </row>
    <row r="1132" spans="1:11 1916:1930" s="123" customFormat="1" x14ac:dyDescent="0.2">
      <c r="A1132" s="146" t="s">
        <v>119</v>
      </c>
      <c r="B1132" s="146" t="s">
        <v>1368</v>
      </c>
      <c r="C1132" s="147">
        <v>13.34</v>
      </c>
      <c r="D1132" s="148">
        <v>0.89581999999999995</v>
      </c>
      <c r="E1132" s="148">
        <v>0.89581999999999995</v>
      </c>
      <c r="F1132" s="147">
        <v>1</v>
      </c>
      <c r="G1132" s="148">
        <f t="shared" si="34"/>
        <v>0.89581999999999995</v>
      </c>
      <c r="H1132" s="147">
        <v>2</v>
      </c>
      <c r="I1132" s="148">
        <f t="shared" si="35"/>
        <v>1.7916399999999999</v>
      </c>
      <c r="J1132" s="149" t="s">
        <v>1274</v>
      </c>
      <c r="K1132" s="146" t="s">
        <v>1275</v>
      </c>
      <c r="BUR1132" s="124"/>
      <c r="BUS1132" s="124"/>
      <c r="BUT1132" s="124"/>
      <c r="BUU1132" s="124"/>
      <c r="BUV1132" s="124"/>
      <c r="BUW1132" s="124"/>
      <c r="BUX1132" s="124"/>
      <c r="BUY1132" s="124"/>
      <c r="BUZ1132" s="124"/>
      <c r="BVA1132" s="124"/>
      <c r="BVB1132" s="124"/>
      <c r="BVC1132" s="124"/>
      <c r="BVD1132" s="124"/>
      <c r="BVE1132" s="124"/>
      <c r="BVF1132" s="124"/>
    </row>
    <row r="1133" spans="1:11 1916:1930" s="123" customFormat="1" x14ac:dyDescent="0.2">
      <c r="A1133" s="150" t="s">
        <v>120</v>
      </c>
      <c r="B1133" s="150" t="s">
        <v>1368</v>
      </c>
      <c r="C1133" s="151">
        <v>36.799999999999997</v>
      </c>
      <c r="D1133" s="152">
        <v>1.98109</v>
      </c>
      <c r="E1133" s="152">
        <v>1.98109</v>
      </c>
      <c r="F1133" s="151">
        <v>1</v>
      </c>
      <c r="G1133" s="152">
        <f t="shared" si="34"/>
        <v>1.98109</v>
      </c>
      <c r="H1133" s="151">
        <v>2</v>
      </c>
      <c r="I1133" s="152">
        <f t="shared" si="35"/>
        <v>3.96218</v>
      </c>
      <c r="J1133" s="153" t="s">
        <v>1274</v>
      </c>
      <c r="K1133" s="150" t="s">
        <v>1275</v>
      </c>
      <c r="BUR1133" s="124"/>
      <c r="BUS1133" s="124"/>
      <c r="BUT1133" s="124"/>
      <c r="BUU1133" s="124"/>
      <c r="BUV1133" s="124"/>
      <c r="BUW1133" s="124"/>
      <c r="BUX1133" s="124"/>
      <c r="BUY1133" s="124"/>
      <c r="BUZ1133" s="124"/>
      <c r="BVA1133" s="124"/>
      <c r="BVB1133" s="124"/>
      <c r="BVC1133" s="124"/>
      <c r="BVD1133" s="124"/>
      <c r="BVE1133" s="124"/>
      <c r="BVF1133" s="124"/>
    </row>
    <row r="1134" spans="1:11 1916:1930" s="123" customFormat="1" x14ac:dyDescent="0.2">
      <c r="A1134" s="142" t="s">
        <v>121</v>
      </c>
      <c r="B1134" s="142" t="s">
        <v>1700</v>
      </c>
      <c r="C1134" s="143">
        <v>4.79</v>
      </c>
      <c r="D1134" s="144">
        <v>0.35642000000000001</v>
      </c>
      <c r="E1134" s="144">
        <v>0.35642000000000001</v>
      </c>
      <c r="F1134" s="143">
        <v>1</v>
      </c>
      <c r="G1134" s="144">
        <f t="shared" si="34"/>
        <v>0.35642000000000001</v>
      </c>
      <c r="H1134" s="143">
        <v>2</v>
      </c>
      <c r="I1134" s="144">
        <f t="shared" si="35"/>
        <v>0.71284000000000003</v>
      </c>
      <c r="J1134" s="145" t="s">
        <v>1274</v>
      </c>
      <c r="K1134" s="142" t="s">
        <v>1275</v>
      </c>
      <c r="BUR1134" s="124"/>
      <c r="BUS1134" s="124"/>
      <c r="BUT1134" s="124"/>
      <c r="BUU1134" s="124"/>
      <c r="BUV1134" s="124"/>
      <c r="BUW1134" s="124"/>
      <c r="BUX1134" s="124"/>
      <c r="BUY1134" s="124"/>
      <c r="BUZ1134" s="124"/>
      <c r="BVA1134" s="124"/>
      <c r="BVB1134" s="124"/>
      <c r="BVC1134" s="124"/>
      <c r="BVD1134" s="124"/>
      <c r="BVE1134" s="124"/>
      <c r="BVF1134" s="124"/>
    </row>
    <row r="1135" spans="1:11 1916:1930" s="123" customFormat="1" x14ac:dyDescent="0.2">
      <c r="A1135" s="146" t="s">
        <v>122</v>
      </c>
      <c r="B1135" s="146" t="s">
        <v>1700</v>
      </c>
      <c r="C1135" s="147">
        <v>6.27</v>
      </c>
      <c r="D1135" s="148">
        <v>0.47985</v>
      </c>
      <c r="E1135" s="148">
        <v>0.47985</v>
      </c>
      <c r="F1135" s="147">
        <v>1</v>
      </c>
      <c r="G1135" s="148">
        <f t="shared" si="34"/>
        <v>0.47985</v>
      </c>
      <c r="H1135" s="147">
        <v>2</v>
      </c>
      <c r="I1135" s="148">
        <f t="shared" si="35"/>
        <v>0.9597</v>
      </c>
      <c r="J1135" s="149" t="s">
        <v>1274</v>
      </c>
      <c r="K1135" s="146" t="s">
        <v>1275</v>
      </c>
      <c r="BUR1135" s="124"/>
      <c r="BUS1135" s="124"/>
      <c r="BUT1135" s="124"/>
      <c r="BUU1135" s="124"/>
      <c r="BUV1135" s="124"/>
      <c r="BUW1135" s="124"/>
      <c r="BUX1135" s="124"/>
      <c r="BUY1135" s="124"/>
      <c r="BUZ1135" s="124"/>
      <c r="BVA1135" s="124"/>
      <c r="BVB1135" s="124"/>
      <c r="BVC1135" s="124"/>
      <c r="BVD1135" s="124"/>
      <c r="BVE1135" s="124"/>
      <c r="BVF1135" s="124"/>
    </row>
    <row r="1136" spans="1:11 1916:1930" s="123" customFormat="1" x14ac:dyDescent="0.2">
      <c r="A1136" s="146" t="s">
        <v>123</v>
      </c>
      <c r="B1136" s="146" t="s">
        <v>1700</v>
      </c>
      <c r="C1136" s="147">
        <v>8.93</v>
      </c>
      <c r="D1136" s="148">
        <v>0.81637999999999999</v>
      </c>
      <c r="E1136" s="148">
        <v>0.81637999999999999</v>
      </c>
      <c r="F1136" s="147">
        <v>1</v>
      </c>
      <c r="G1136" s="148">
        <f t="shared" si="34"/>
        <v>0.81637999999999999</v>
      </c>
      <c r="H1136" s="147">
        <v>2</v>
      </c>
      <c r="I1136" s="148">
        <f t="shared" si="35"/>
        <v>1.63276</v>
      </c>
      <c r="J1136" s="149" t="s">
        <v>1274</v>
      </c>
      <c r="K1136" s="146" t="s">
        <v>1275</v>
      </c>
      <c r="BUR1136" s="124"/>
      <c r="BUS1136" s="124"/>
      <c r="BUT1136" s="124"/>
      <c r="BUU1136" s="124"/>
      <c r="BUV1136" s="124"/>
      <c r="BUW1136" s="124"/>
      <c r="BUX1136" s="124"/>
      <c r="BUY1136" s="124"/>
      <c r="BUZ1136" s="124"/>
      <c r="BVA1136" s="124"/>
      <c r="BVB1136" s="124"/>
      <c r="BVC1136" s="124"/>
      <c r="BVD1136" s="124"/>
      <c r="BVE1136" s="124"/>
      <c r="BVF1136" s="124"/>
    </row>
    <row r="1137" spans="1:11 1916:1930" s="123" customFormat="1" x14ac:dyDescent="0.2">
      <c r="A1137" s="150" t="s">
        <v>124</v>
      </c>
      <c r="B1137" s="150" t="s">
        <v>1700</v>
      </c>
      <c r="C1137" s="151">
        <v>22.95</v>
      </c>
      <c r="D1137" s="152">
        <v>1.66442</v>
      </c>
      <c r="E1137" s="152">
        <v>1.66442</v>
      </c>
      <c r="F1137" s="151">
        <v>1</v>
      </c>
      <c r="G1137" s="152">
        <f t="shared" si="34"/>
        <v>1.66442</v>
      </c>
      <c r="H1137" s="151">
        <v>2</v>
      </c>
      <c r="I1137" s="152">
        <f t="shared" si="35"/>
        <v>3.32884</v>
      </c>
      <c r="J1137" s="153" t="s">
        <v>1274</v>
      </c>
      <c r="K1137" s="150" t="s">
        <v>1275</v>
      </c>
      <c r="BUR1137" s="124"/>
      <c r="BUS1137" s="124"/>
      <c r="BUT1137" s="124"/>
      <c r="BUU1137" s="124"/>
      <c r="BUV1137" s="124"/>
      <c r="BUW1137" s="124"/>
      <c r="BUX1137" s="124"/>
      <c r="BUY1137" s="124"/>
      <c r="BUZ1137" s="124"/>
      <c r="BVA1137" s="124"/>
      <c r="BVB1137" s="124"/>
      <c r="BVC1137" s="124"/>
      <c r="BVD1137" s="124"/>
      <c r="BVE1137" s="124"/>
      <c r="BVF1137" s="124"/>
    </row>
    <row r="1138" spans="1:11 1916:1930" s="123" customFormat="1" x14ac:dyDescent="0.2">
      <c r="A1138" s="142" t="s">
        <v>125</v>
      </c>
      <c r="B1138" s="142" t="s">
        <v>1701</v>
      </c>
      <c r="C1138" s="143">
        <v>4.75</v>
      </c>
      <c r="D1138" s="144">
        <v>0.31801000000000001</v>
      </c>
      <c r="E1138" s="144">
        <v>0.31801000000000001</v>
      </c>
      <c r="F1138" s="143">
        <v>1</v>
      </c>
      <c r="G1138" s="144">
        <f t="shared" si="34"/>
        <v>0.31801000000000001</v>
      </c>
      <c r="H1138" s="143">
        <v>2</v>
      </c>
      <c r="I1138" s="144">
        <f t="shared" si="35"/>
        <v>0.63602000000000003</v>
      </c>
      <c r="J1138" s="145" t="s">
        <v>1274</v>
      </c>
      <c r="K1138" s="142" t="s">
        <v>1275</v>
      </c>
      <c r="BUR1138" s="124"/>
      <c r="BUS1138" s="124"/>
      <c r="BUT1138" s="124"/>
      <c r="BUU1138" s="124"/>
      <c r="BUV1138" s="124"/>
      <c r="BUW1138" s="124"/>
      <c r="BUX1138" s="124"/>
      <c r="BUY1138" s="124"/>
      <c r="BUZ1138" s="124"/>
      <c r="BVA1138" s="124"/>
      <c r="BVB1138" s="124"/>
      <c r="BVC1138" s="124"/>
      <c r="BVD1138" s="124"/>
      <c r="BVE1138" s="124"/>
      <c r="BVF1138" s="124"/>
    </row>
    <row r="1139" spans="1:11 1916:1930" s="123" customFormat="1" x14ac:dyDescent="0.2">
      <c r="A1139" s="146" t="s">
        <v>126</v>
      </c>
      <c r="B1139" s="146" t="s">
        <v>1701</v>
      </c>
      <c r="C1139" s="147">
        <v>4.91</v>
      </c>
      <c r="D1139" s="148">
        <v>0.42091000000000001</v>
      </c>
      <c r="E1139" s="148">
        <v>0.42091000000000001</v>
      </c>
      <c r="F1139" s="147">
        <v>1</v>
      </c>
      <c r="G1139" s="148">
        <f t="shared" si="34"/>
        <v>0.42091000000000001</v>
      </c>
      <c r="H1139" s="147">
        <v>2</v>
      </c>
      <c r="I1139" s="148">
        <f t="shared" si="35"/>
        <v>0.84182000000000001</v>
      </c>
      <c r="J1139" s="149" t="s">
        <v>1274</v>
      </c>
      <c r="K1139" s="146" t="s">
        <v>1275</v>
      </c>
      <c r="BUR1139" s="124"/>
      <c r="BUS1139" s="124"/>
      <c r="BUT1139" s="124"/>
      <c r="BUU1139" s="124"/>
      <c r="BUV1139" s="124"/>
      <c r="BUW1139" s="124"/>
      <c r="BUX1139" s="124"/>
      <c r="BUY1139" s="124"/>
      <c r="BUZ1139" s="124"/>
      <c r="BVA1139" s="124"/>
      <c r="BVB1139" s="124"/>
      <c r="BVC1139" s="124"/>
      <c r="BVD1139" s="124"/>
      <c r="BVE1139" s="124"/>
      <c r="BVF1139" s="124"/>
    </row>
    <row r="1140" spans="1:11 1916:1930" s="123" customFormat="1" x14ac:dyDescent="0.2">
      <c r="A1140" s="146" t="s">
        <v>127</v>
      </c>
      <c r="B1140" s="146" t="s">
        <v>1701</v>
      </c>
      <c r="C1140" s="147">
        <v>8.25</v>
      </c>
      <c r="D1140" s="148">
        <v>0.72058999999999995</v>
      </c>
      <c r="E1140" s="148">
        <v>0.72058999999999995</v>
      </c>
      <c r="F1140" s="147">
        <v>1</v>
      </c>
      <c r="G1140" s="148">
        <f t="shared" si="34"/>
        <v>0.72058999999999995</v>
      </c>
      <c r="H1140" s="147">
        <v>2</v>
      </c>
      <c r="I1140" s="148">
        <f t="shared" si="35"/>
        <v>1.4411799999999999</v>
      </c>
      <c r="J1140" s="149" t="s">
        <v>1274</v>
      </c>
      <c r="K1140" s="146" t="s">
        <v>1275</v>
      </c>
      <c r="BUR1140" s="124"/>
      <c r="BUS1140" s="124"/>
      <c r="BUT1140" s="124"/>
      <c r="BUU1140" s="124"/>
      <c r="BUV1140" s="124"/>
      <c r="BUW1140" s="124"/>
      <c r="BUX1140" s="124"/>
      <c r="BUY1140" s="124"/>
      <c r="BUZ1140" s="124"/>
      <c r="BVA1140" s="124"/>
      <c r="BVB1140" s="124"/>
      <c r="BVC1140" s="124"/>
      <c r="BVD1140" s="124"/>
      <c r="BVE1140" s="124"/>
      <c r="BVF1140" s="124"/>
    </row>
    <row r="1141" spans="1:11 1916:1930" s="123" customFormat="1" x14ac:dyDescent="0.2">
      <c r="A1141" s="150" t="s">
        <v>128</v>
      </c>
      <c r="B1141" s="150" t="s">
        <v>1701</v>
      </c>
      <c r="C1141" s="151">
        <v>20.5</v>
      </c>
      <c r="D1141" s="152">
        <v>1.18771</v>
      </c>
      <c r="E1141" s="152">
        <v>1.18771</v>
      </c>
      <c r="F1141" s="151">
        <v>1</v>
      </c>
      <c r="G1141" s="152">
        <f t="shared" si="34"/>
        <v>1.18771</v>
      </c>
      <c r="H1141" s="151">
        <v>2</v>
      </c>
      <c r="I1141" s="152">
        <f t="shared" si="35"/>
        <v>2.3754200000000001</v>
      </c>
      <c r="J1141" s="153" t="s">
        <v>1274</v>
      </c>
      <c r="K1141" s="150" t="s">
        <v>1275</v>
      </c>
      <c r="BUR1141" s="124"/>
      <c r="BUS1141" s="124"/>
      <c r="BUT1141" s="124"/>
      <c r="BUU1141" s="124"/>
      <c r="BUV1141" s="124"/>
      <c r="BUW1141" s="124"/>
      <c r="BUX1141" s="124"/>
      <c r="BUY1141" s="124"/>
      <c r="BUZ1141" s="124"/>
      <c r="BVA1141" s="124"/>
      <c r="BVB1141" s="124"/>
      <c r="BVC1141" s="124"/>
      <c r="BVD1141" s="124"/>
      <c r="BVE1141" s="124"/>
      <c r="BVF1141" s="124"/>
    </row>
    <row r="1142" spans="1:11 1916:1930" s="123" customFormat="1" x14ac:dyDescent="0.2">
      <c r="A1142" s="142" t="s">
        <v>129</v>
      </c>
      <c r="B1142" s="142" t="s">
        <v>1702</v>
      </c>
      <c r="C1142" s="143">
        <v>5.31</v>
      </c>
      <c r="D1142" s="144">
        <v>0.38582</v>
      </c>
      <c r="E1142" s="144">
        <v>0.38582</v>
      </c>
      <c r="F1142" s="143">
        <v>1</v>
      </c>
      <c r="G1142" s="144">
        <f t="shared" si="34"/>
        <v>0.38582</v>
      </c>
      <c r="H1142" s="143">
        <v>2</v>
      </c>
      <c r="I1142" s="144">
        <f t="shared" si="35"/>
        <v>0.77163999999999999</v>
      </c>
      <c r="J1142" s="145" t="s">
        <v>1274</v>
      </c>
      <c r="K1142" s="142" t="s">
        <v>1275</v>
      </c>
      <c r="BUR1142" s="124"/>
      <c r="BUS1142" s="124"/>
      <c r="BUT1142" s="124"/>
      <c r="BUU1142" s="124"/>
      <c r="BUV1142" s="124"/>
      <c r="BUW1142" s="124"/>
      <c r="BUX1142" s="124"/>
      <c r="BUY1142" s="124"/>
      <c r="BUZ1142" s="124"/>
      <c r="BVA1142" s="124"/>
      <c r="BVB1142" s="124"/>
      <c r="BVC1142" s="124"/>
      <c r="BVD1142" s="124"/>
      <c r="BVE1142" s="124"/>
      <c r="BVF1142" s="124"/>
    </row>
    <row r="1143" spans="1:11 1916:1930" s="123" customFormat="1" x14ac:dyDescent="0.2">
      <c r="A1143" s="146" t="s">
        <v>130</v>
      </c>
      <c r="B1143" s="146" t="s">
        <v>1702</v>
      </c>
      <c r="C1143" s="147">
        <v>6.55</v>
      </c>
      <c r="D1143" s="148">
        <v>0.51</v>
      </c>
      <c r="E1143" s="148">
        <v>0.51</v>
      </c>
      <c r="F1143" s="147">
        <v>1</v>
      </c>
      <c r="G1143" s="148">
        <f t="shared" si="34"/>
        <v>0.51</v>
      </c>
      <c r="H1143" s="147">
        <v>2</v>
      </c>
      <c r="I1143" s="148">
        <f t="shared" si="35"/>
        <v>1.02</v>
      </c>
      <c r="J1143" s="149" t="s">
        <v>1274</v>
      </c>
      <c r="K1143" s="146" t="s">
        <v>1275</v>
      </c>
      <c r="BUR1143" s="124"/>
      <c r="BUS1143" s="124"/>
      <c r="BUT1143" s="124"/>
      <c r="BUU1143" s="124"/>
      <c r="BUV1143" s="124"/>
      <c r="BUW1143" s="124"/>
      <c r="BUX1143" s="124"/>
      <c r="BUY1143" s="124"/>
      <c r="BUZ1143" s="124"/>
      <c r="BVA1143" s="124"/>
      <c r="BVB1143" s="124"/>
      <c r="BVC1143" s="124"/>
      <c r="BVD1143" s="124"/>
      <c r="BVE1143" s="124"/>
      <c r="BVF1143" s="124"/>
    </row>
    <row r="1144" spans="1:11 1916:1930" s="123" customFormat="1" x14ac:dyDescent="0.2">
      <c r="A1144" s="146" t="s">
        <v>131</v>
      </c>
      <c r="B1144" s="146" t="s">
        <v>1702</v>
      </c>
      <c r="C1144" s="147">
        <v>9.2100000000000009</v>
      </c>
      <c r="D1144" s="148">
        <v>0.78081999999999996</v>
      </c>
      <c r="E1144" s="148">
        <v>0.78081999999999996</v>
      </c>
      <c r="F1144" s="147">
        <v>1</v>
      </c>
      <c r="G1144" s="148">
        <f t="shared" si="34"/>
        <v>0.78081999999999996</v>
      </c>
      <c r="H1144" s="147">
        <v>2</v>
      </c>
      <c r="I1144" s="148">
        <f t="shared" si="35"/>
        <v>1.5616399999999999</v>
      </c>
      <c r="J1144" s="149" t="s">
        <v>1274</v>
      </c>
      <c r="K1144" s="146" t="s">
        <v>1275</v>
      </c>
      <c r="BUR1144" s="124"/>
      <c r="BUS1144" s="124"/>
      <c r="BUT1144" s="124"/>
      <c r="BUU1144" s="124"/>
      <c r="BUV1144" s="124"/>
      <c r="BUW1144" s="124"/>
      <c r="BUX1144" s="124"/>
      <c r="BUY1144" s="124"/>
      <c r="BUZ1144" s="124"/>
      <c r="BVA1144" s="124"/>
      <c r="BVB1144" s="124"/>
      <c r="BVC1144" s="124"/>
      <c r="BVD1144" s="124"/>
      <c r="BVE1144" s="124"/>
      <c r="BVF1144" s="124"/>
    </row>
    <row r="1145" spans="1:11 1916:1930" s="123" customFormat="1" x14ac:dyDescent="0.2">
      <c r="A1145" s="150" t="s">
        <v>132</v>
      </c>
      <c r="B1145" s="150" t="s">
        <v>1702</v>
      </c>
      <c r="C1145" s="151">
        <v>20.65</v>
      </c>
      <c r="D1145" s="152">
        <v>1.6809499999999999</v>
      </c>
      <c r="E1145" s="152">
        <v>1.6809499999999999</v>
      </c>
      <c r="F1145" s="151">
        <v>1</v>
      </c>
      <c r="G1145" s="152">
        <f t="shared" si="34"/>
        <v>1.6809499999999999</v>
      </c>
      <c r="H1145" s="151">
        <v>2</v>
      </c>
      <c r="I1145" s="152">
        <f t="shared" si="35"/>
        <v>3.3618999999999999</v>
      </c>
      <c r="J1145" s="153" t="s">
        <v>1274</v>
      </c>
      <c r="K1145" s="150" t="s">
        <v>1275</v>
      </c>
      <c r="BUR1145" s="124"/>
      <c r="BUS1145" s="124"/>
      <c r="BUT1145" s="124"/>
      <c r="BUU1145" s="124"/>
      <c r="BUV1145" s="124"/>
      <c r="BUW1145" s="124"/>
      <c r="BUX1145" s="124"/>
      <c r="BUY1145" s="124"/>
      <c r="BUZ1145" s="124"/>
      <c r="BVA1145" s="124"/>
      <c r="BVB1145" s="124"/>
      <c r="BVC1145" s="124"/>
      <c r="BVD1145" s="124"/>
      <c r="BVE1145" s="124"/>
      <c r="BVF1145" s="124"/>
    </row>
    <row r="1146" spans="1:11 1916:1930" s="123" customFormat="1" x14ac:dyDescent="0.2">
      <c r="A1146" s="142" t="s">
        <v>133</v>
      </c>
      <c r="B1146" s="142" t="s">
        <v>1703</v>
      </c>
      <c r="C1146" s="143">
        <v>4.03</v>
      </c>
      <c r="D1146" s="144">
        <v>0.29304000000000002</v>
      </c>
      <c r="E1146" s="144">
        <v>0.29304000000000002</v>
      </c>
      <c r="F1146" s="143">
        <v>1</v>
      </c>
      <c r="G1146" s="144">
        <f t="shared" si="34"/>
        <v>0.29304000000000002</v>
      </c>
      <c r="H1146" s="143">
        <v>2</v>
      </c>
      <c r="I1146" s="144">
        <f t="shared" si="35"/>
        <v>0.58608000000000005</v>
      </c>
      <c r="J1146" s="145" t="s">
        <v>1274</v>
      </c>
      <c r="K1146" s="142" t="s">
        <v>1275</v>
      </c>
      <c r="BUR1146" s="124"/>
      <c r="BUS1146" s="124"/>
      <c r="BUT1146" s="124"/>
      <c r="BUU1146" s="124"/>
      <c r="BUV1146" s="124"/>
      <c r="BUW1146" s="124"/>
      <c r="BUX1146" s="124"/>
      <c r="BUY1146" s="124"/>
      <c r="BUZ1146" s="124"/>
      <c r="BVA1146" s="124"/>
      <c r="BVB1146" s="124"/>
      <c r="BVC1146" s="124"/>
      <c r="BVD1146" s="124"/>
      <c r="BVE1146" s="124"/>
      <c r="BVF1146" s="124"/>
    </row>
    <row r="1147" spans="1:11 1916:1930" s="123" customFormat="1" x14ac:dyDescent="0.2">
      <c r="A1147" s="146" t="s">
        <v>134</v>
      </c>
      <c r="B1147" s="146" t="s">
        <v>1703</v>
      </c>
      <c r="C1147" s="147">
        <v>4.82</v>
      </c>
      <c r="D1147" s="148">
        <v>0.38708999999999999</v>
      </c>
      <c r="E1147" s="148">
        <v>0.38708999999999999</v>
      </c>
      <c r="F1147" s="147">
        <v>1</v>
      </c>
      <c r="G1147" s="148">
        <f t="shared" si="34"/>
        <v>0.38708999999999999</v>
      </c>
      <c r="H1147" s="147">
        <v>2</v>
      </c>
      <c r="I1147" s="148">
        <f t="shared" si="35"/>
        <v>0.77417999999999998</v>
      </c>
      <c r="J1147" s="149" t="s">
        <v>1274</v>
      </c>
      <c r="K1147" s="146" t="s">
        <v>1275</v>
      </c>
      <c r="BUR1147" s="124"/>
      <c r="BUS1147" s="124"/>
      <c r="BUT1147" s="124"/>
      <c r="BUU1147" s="124"/>
      <c r="BUV1147" s="124"/>
      <c r="BUW1147" s="124"/>
      <c r="BUX1147" s="124"/>
      <c r="BUY1147" s="124"/>
      <c r="BUZ1147" s="124"/>
      <c r="BVA1147" s="124"/>
      <c r="BVB1147" s="124"/>
      <c r="BVC1147" s="124"/>
      <c r="BVD1147" s="124"/>
      <c r="BVE1147" s="124"/>
      <c r="BVF1147" s="124"/>
    </row>
    <row r="1148" spans="1:11 1916:1930" s="123" customFormat="1" x14ac:dyDescent="0.2">
      <c r="A1148" s="146" t="s">
        <v>135</v>
      </c>
      <c r="B1148" s="146" t="s">
        <v>1703</v>
      </c>
      <c r="C1148" s="147">
        <v>6.14</v>
      </c>
      <c r="D1148" s="148">
        <v>0.59463999999999995</v>
      </c>
      <c r="E1148" s="148">
        <v>0.59463999999999995</v>
      </c>
      <c r="F1148" s="147">
        <v>1</v>
      </c>
      <c r="G1148" s="148">
        <f t="shared" si="34"/>
        <v>0.59463999999999995</v>
      </c>
      <c r="H1148" s="147">
        <v>2</v>
      </c>
      <c r="I1148" s="148">
        <f t="shared" si="35"/>
        <v>1.1892799999999999</v>
      </c>
      <c r="J1148" s="149" t="s">
        <v>1274</v>
      </c>
      <c r="K1148" s="146" t="s">
        <v>1275</v>
      </c>
      <c r="BUR1148" s="124"/>
      <c r="BUS1148" s="124"/>
      <c r="BUT1148" s="124"/>
      <c r="BUU1148" s="124"/>
      <c r="BUV1148" s="124"/>
      <c r="BUW1148" s="124"/>
      <c r="BUX1148" s="124"/>
      <c r="BUY1148" s="124"/>
      <c r="BUZ1148" s="124"/>
      <c r="BVA1148" s="124"/>
      <c r="BVB1148" s="124"/>
      <c r="BVC1148" s="124"/>
      <c r="BVD1148" s="124"/>
      <c r="BVE1148" s="124"/>
      <c r="BVF1148" s="124"/>
    </row>
    <row r="1149" spans="1:11 1916:1930" s="123" customFormat="1" x14ac:dyDescent="0.2">
      <c r="A1149" s="150" t="s">
        <v>136</v>
      </c>
      <c r="B1149" s="150" t="s">
        <v>1703</v>
      </c>
      <c r="C1149" s="151">
        <v>12.6</v>
      </c>
      <c r="D1149" s="152">
        <v>1.1056299999999999</v>
      </c>
      <c r="E1149" s="152">
        <v>1.1056299999999999</v>
      </c>
      <c r="F1149" s="151">
        <v>1</v>
      </c>
      <c r="G1149" s="152">
        <f t="shared" si="34"/>
        <v>1.1056299999999999</v>
      </c>
      <c r="H1149" s="151">
        <v>2</v>
      </c>
      <c r="I1149" s="152">
        <f t="shared" si="35"/>
        <v>2.2112599999999998</v>
      </c>
      <c r="J1149" s="153" t="s">
        <v>1274</v>
      </c>
      <c r="K1149" s="150" t="s">
        <v>1275</v>
      </c>
      <c r="BUR1149" s="124"/>
      <c r="BUS1149" s="124"/>
      <c r="BUT1149" s="124"/>
      <c r="BUU1149" s="124"/>
      <c r="BUV1149" s="124"/>
      <c r="BUW1149" s="124"/>
      <c r="BUX1149" s="124"/>
      <c r="BUY1149" s="124"/>
      <c r="BUZ1149" s="124"/>
      <c r="BVA1149" s="124"/>
      <c r="BVB1149" s="124"/>
      <c r="BVC1149" s="124"/>
      <c r="BVD1149" s="124"/>
      <c r="BVE1149" s="124"/>
      <c r="BVF1149" s="124"/>
    </row>
    <row r="1150" spans="1:11 1916:1930" s="123" customFormat="1" x14ac:dyDescent="0.2">
      <c r="A1150" s="142" t="s">
        <v>137</v>
      </c>
      <c r="B1150" s="142" t="s">
        <v>1704</v>
      </c>
      <c r="C1150" s="143">
        <v>3.48</v>
      </c>
      <c r="D1150" s="144">
        <v>0.26945000000000002</v>
      </c>
      <c r="E1150" s="144">
        <v>0.26945000000000002</v>
      </c>
      <c r="F1150" s="143">
        <v>1</v>
      </c>
      <c r="G1150" s="144">
        <f t="shared" si="34"/>
        <v>0.26945000000000002</v>
      </c>
      <c r="H1150" s="143">
        <v>2</v>
      </c>
      <c r="I1150" s="144">
        <f t="shared" si="35"/>
        <v>0.53890000000000005</v>
      </c>
      <c r="J1150" s="145" t="s">
        <v>1274</v>
      </c>
      <c r="K1150" s="142" t="s">
        <v>1275</v>
      </c>
      <c r="BUR1150" s="124"/>
      <c r="BUS1150" s="124"/>
      <c r="BUT1150" s="124"/>
      <c r="BUU1150" s="124"/>
      <c r="BUV1150" s="124"/>
      <c r="BUW1150" s="124"/>
      <c r="BUX1150" s="124"/>
      <c r="BUY1150" s="124"/>
      <c r="BUZ1150" s="124"/>
      <c r="BVA1150" s="124"/>
      <c r="BVB1150" s="124"/>
      <c r="BVC1150" s="124"/>
      <c r="BVD1150" s="124"/>
      <c r="BVE1150" s="124"/>
      <c r="BVF1150" s="124"/>
    </row>
    <row r="1151" spans="1:11 1916:1930" s="123" customFormat="1" x14ac:dyDescent="0.2">
      <c r="A1151" s="146" t="s">
        <v>138</v>
      </c>
      <c r="B1151" s="146" t="s">
        <v>1704</v>
      </c>
      <c r="C1151" s="147">
        <v>5.01</v>
      </c>
      <c r="D1151" s="148">
        <v>0.41697000000000001</v>
      </c>
      <c r="E1151" s="148">
        <v>0.41697000000000001</v>
      </c>
      <c r="F1151" s="147">
        <v>1</v>
      </c>
      <c r="G1151" s="148">
        <f t="shared" si="34"/>
        <v>0.41697000000000001</v>
      </c>
      <c r="H1151" s="147">
        <v>2</v>
      </c>
      <c r="I1151" s="148">
        <f t="shared" si="35"/>
        <v>0.83394000000000001</v>
      </c>
      <c r="J1151" s="149" t="s">
        <v>1274</v>
      </c>
      <c r="K1151" s="146" t="s">
        <v>1275</v>
      </c>
      <c r="BUR1151" s="124"/>
      <c r="BUS1151" s="124"/>
      <c r="BUT1151" s="124"/>
      <c r="BUU1151" s="124"/>
      <c r="BUV1151" s="124"/>
      <c r="BUW1151" s="124"/>
      <c r="BUX1151" s="124"/>
      <c r="BUY1151" s="124"/>
      <c r="BUZ1151" s="124"/>
      <c r="BVA1151" s="124"/>
      <c r="BVB1151" s="124"/>
      <c r="BVC1151" s="124"/>
      <c r="BVD1151" s="124"/>
      <c r="BVE1151" s="124"/>
      <c r="BVF1151" s="124"/>
    </row>
    <row r="1152" spans="1:11 1916:1930" s="123" customFormat="1" x14ac:dyDescent="0.2">
      <c r="A1152" s="146" t="s">
        <v>139</v>
      </c>
      <c r="B1152" s="146" t="s">
        <v>1704</v>
      </c>
      <c r="C1152" s="147">
        <v>7.8</v>
      </c>
      <c r="D1152" s="148">
        <v>0.56427000000000005</v>
      </c>
      <c r="E1152" s="148">
        <v>0.56427000000000005</v>
      </c>
      <c r="F1152" s="147">
        <v>1</v>
      </c>
      <c r="G1152" s="148">
        <f t="shared" si="34"/>
        <v>0.56427000000000005</v>
      </c>
      <c r="H1152" s="147">
        <v>2</v>
      </c>
      <c r="I1152" s="148">
        <f t="shared" si="35"/>
        <v>1.1285400000000001</v>
      </c>
      <c r="J1152" s="149" t="s">
        <v>1274</v>
      </c>
      <c r="K1152" s="146" t="s">
        <v>1275</v>
      </c>
      <c r="BUR1152" s="124"/>
      <c r="BUS1152" s="124"/>
      <c r="BUT1152" s="124"/>
      <c r="BUU1152" s="124"/>
      <c r="BUV1152" s="124"/>
      <c r="BUW1152" s="124"/>
      <c r="BUX1152" s="124"/>
      <c r="BUY1152" s="124"/>
      <c r="BUZ1152" s="124"/>
      <c r="BVA1152" s="124"/>
      <c r="BVB1152" s="124"/>
      <c r="BVC1152" s="124"/>
      <c r="BVD1152" s="124"/>
      <c r="BVE1152" s="124"/>
      <c r="BVF1152" s="124"/>
    </row>
    <row r="1153" spans="1:11 1916:1930" s="123" customFormat="1" x14ac:dyDescent="0.2">
      <c r="A1153" s="150" t="s">
        <v>140</v>
      </c>
      <c r="B1153" s="150" t="s">
        <v>1704</v>
      </c>
      <c r="C1153" s="151">
        <v>25</v>
      </c>
      <c r="D1153" s="152">
        <v>0.79464000000000001</v>
      </c>
      <c r="E1153" s="152">
        <v>0.79464000000000001</v>
      </c>
      <c r="F1153" s="151">
        <v>1</v>
      </c>
      <c r="G1153" s="152">
        <f t="shared" si="34"/>
        <v>0.79464000000000001</v>
      </c>
      <c r="H1153" s="151">
        <v>2</v>
      </c>
      <c r="I1153" s="152">
        <f t="shared" si="35"/>
        <v>1.58928</v>
      </c>
      <c r="J1153" s="153" t="s">
        <v>1274</v>
      </c>
      <c r="K1153" s="150" t="s">
        <v>1275</v>
      </c>
      <c r="BUR1153" s="124"/>
      <c r="BUS1153" s="124"/>
      <c r="BUT1153" s="124"/>
      <c r="BUU1153" s="124"/>
      <c r="BUV1153" s="124"/>
      <c r="BUW1153" s="124"/>
      <c r="BUX1153" s="124"/>
      <c r="BUY1153" s="124"/>
      <c r="BUZ1153" s="124"/>
      <c r="BVA1153" s="124"/>
      <c r="BVB1153" s="124"/>
      <c r="BVC1153" s="124"/>
      <c r="BVD1153" s="124"/>
      <c r="BVE1153" s="124"/>
      <c r="BVF1153" s="124"/>
    </row>
    <row r="1154" spans="1:11 1916:1930" s="123" customFormat="1" x14ac:dyDescent="0.2">
      <c r="A1154" s="142" t="s">
        <v>141</v>
      </c>
      <c r="B1154" s="142" t="s">
        <v>1369</v>
      </c>
      <c r="C1154" s="143">
        <v>3.44</v>
      </c>
      <c r="D1154" s="144">
        <v>0.39739000000000002</v>
      </c>
      <c r="E1154" s="144">
        <v>0.39739000000000002</v>
      </c>
      <c r="F1154" s="143">
        <v>1</v>
      </c>
      <c r="G1154" s="144">
        <f t="shared" si="34"/>
        <v>0.39739000000000002</v>
      </c>
      <c r="H1154" s="143">
        <v>2</v>
      </c>
      <c r="I1154" s="144">
        <f t="shared" si="35"/>
        <v>0.79478000000000004</v>
      </c>
      <c r="J1154" s="145" t="s">
        <v>1274</v>
      </c>
      <c r="K1154" s="142" t="s">
        <v>1275</v>
      </c>
      <c r="BUR1154" s="124"/>
      <c r="BUS1154" s="124"/>
      <c r="BUT1154" s="124"/>
      <c r="BUU1154" s="124"/>
      <c r="BUV1154" s="124"/>
      <c r="BUW1154" s="124"/>
      <c r="BUX1154" s="124"/>
      <c r="BUY1154" s="124"/>
      <c r="BUZ1154" s="124"/>
      <c r="BVA1154" s="124"/>
      <c r="BVB1154" s="124"/>
      <c r="BVC1154" s="124"/>
      <c r="BVD1154" s="124"/>
      <c r="BVE1154" s="124"/>
      <c r="BVF1154" s="124"/>
    </row>
    <row r="1155" spans="1:11 1916:1930" s="123" customFormat="1" x14ac:dyDescent="0.2">
      <c r="A1155" s="146" t="s">
        <v>142</v>
      </c>
      <c r="B1155" s="146" t="s">
        <v>1369</v>
      </c>
      <c r="C1155" s="147">
        <v>4.12</v>
      </c>
      <c r="D1155" s="148">
        <v>0.51285999999999998</v>
      </c>
      <c r="E1155" s="148">
        <v>0.51285999999999998</v>
      </c>
      <c r="F1155" s="147">
        <v>1</v>
      </c>
      <c r="G1155" s="148">
        <f t="shared" si="34"/>
        <v>0.51285999999999998</v>
      </c>
      <c r="H1155" s="147">
        <v>2</v>
      </c>
      <c r="I1155" s="148">
        <f t="shared" si="35"/>
        <v>1.02572</v>
      </c>
      <c r="J1155" s="149" t="s">
        <v>1274</v>
      </c>
      <c r="K1155" s="146" t="s">
        <v>1275</v>
      </c>
      <c r="BUR1155" s="124"/>
      <c r="BUS1155" s="124"/>
      <c r="BUT1155" s="124"/>
      <c r="BUU1155" s="124"/>
      <c r="BUV1155" s="124"/>
      <c r="BUW1155" s="124"/>
      <c r="BUX1155" s="124"/>
      <c r="BUY1155" s="124"/>
      <c r="BUZ1155" s="124"/>
      <c r="BVA1155" s="124"/>
      <c r="BVB1155" s="124"/>
      <c r="BVC1155" s="124"/>
      <c r="BVD1155" s="124"/>
      <c r="BVE1155" s="124"/>
      <c r="BVF1155" s="124"/>
    </row>
    <row r="1156" spans="1:11 1916:1930" s="123" customFormat="1" x14ac:dyDescent="0.2">
      <c r="A1156" s="146" t="s">
        <v>143</v>
      </c>
      <c r="B1156" s="146" t="s">
        <v>1369</v>
      </c>
      <c r="C1156" s="147">
        <v>4.3499999999999996</v>
      </c>
      <c r="D1156" s="148">
        <v>0.58950000000000002</v>
      </c>
      <c r="E1156" s="148">
        <v>0.58950000000000002</v>
      </c>
      <c r="F1156" s="147">
        <v>1</v>
      </c>
      <c r="G1156" s="148">
        <f t="shared" si="34"/>
        <v>0.58950000000000002</v>
      </c>
      <c r="H1156" s="147">
        <v>2</v>
      </c>
      <c r="I1156" s="148">
        <f t="shared" si="35"/>
        <v>1.179</v>
      </c>
      <c r="J1156" s="149" t="s">
        <v>1274</v>
      </c>
      <c r="K1156" s="146" t="s">
        <v>1275</v>
      </c>
      <c r="BUR1156" s="124"/>
      <c r="BUS1156" s="124"/>
      <c r="BUT1156" s="124"/>
      <c r="BUU1156" s="124"/>
      <c r="BUV1156" s="124"/>
      <c r="BUW1156" s="124"/>
      <c r="BUX1156" s="124"/>
      <c r="BUY1156" s="124"/>
      <c r="BUZ1156" s="124"/>
      <c r="BVA1156" s="124"/>
      <c r="BVB1156" s="124"/>
      <c r="BVC1156" s="124"/>
      <c r="BVD1156" s="124"/>
      <c r="BVE1156" s="124"/>
      <c r="BVF1156" s="124"/>
    </row>
    <row r="1157" spans="1:11 1916:1930" s="123" customFormat="1" x14ac:dyDescent="0.2">
      <c r="A1157" s="150" t="s">
        <v>144</v>
      </c>
      <c r="B1157" s="150" t="s">
        <v>1369</v>
      </c>
      <c r="C1157" s="151">
        <v>7.43</v>
      </c>
      <c r="D1157" s="152">
        <v>1.3179099999999999</v>
      </c>
      <c r="E1157" s="152">
        <v>1.3179099999999999</v>
      </c>
      <c r="F1157" s="151">
        <v>1</v>
      </c>
      <c r="G1157" s="152">
        <f t="shared" si="34"/>
        <v>1.3179099999999999</v>
      </c>
      <c r="H1157" s="151">
        <v>2</v>
      </c>
      <c r="I1157" s="152">
        <f t="shared" si="35"/>
        <v>2.6358199999999998</v>
      </c>
      <c r="J1157" s="153" t="s">
        <v>1274</v>
      </c>
      <c r="K1157" s="150" t="s">
        <v>1275</v>
      </c>
      <c r="BUR1157" s="124"/>
      <c r="BUS1157" s="124"/>
      <c r="BUT1157" s="124"/>
      <c r="BUU1157" s="124"/>
      <c r="BUV1157" s="124"/>
      <c r="BUW1157" s="124"/>
      <c r="BUX1157" s="124"/>
      <c r="BUY1157" s="124"/>
      <c r="BUZ1157" s="124"/>
      <c r="BVA1157" s="124"/>
      <c r="BVB1157" s="124"/>
      <c r="BVC1157" s="124"/>
      <c r="BVD1157" s="124"/>
      <c r="BVE1157" s="124"/>
      <c r="BVF1157" s="124"/>
    </row>
    <row r="1158" spans="1:11 1916:1930" s="123" customFormat="1" x14ac:dyDescent="0.2">
      <c r="A1158" s="142" t="s">
        <v>145</v>
      </c>
      <c r="B1158" s="142" t="s">
        <v>1705</v>
      </c>
      <c r="C1158" s="143">
        <v>7.46</v>
      </c>
      <c r="D1158" s="144">
        <v>0.60614000000000001</v>
      </c>
      <c r="E1158" s="144">
        <v>0.60614000000000001</v>
      </c>
      <c r="F1158" s="143">
        <v>1</v>
      </c>
      <c r="G1158" s="144">
        <f t="shared" si="34"/>
        <v>0.60614000000000001</v>
      </c>
      <c r="H1158" s="143">
        <v>2</v>
      </c>
      <c r="I1158" s="144">
        <f t="shared" si="35"/>
        <v>1.21228</v>
      </c>
      <c r="J1158" s="145" t="s">
        <v>1274</v>
      </c>
      <c r="K1158" s="142" t="s">
        <v>1275</v>
      </c>
      <c r="BUR1158" s="124"/>
      <c r="BUS1158" s="124"/>
      <c r="BUT1158" s="124"/>
      <c r="BUU1158" s="124"/>
      <c r="BUV1158" s="124"/>
      <c r="BUW1158" s="124"/>
      <c r="BUX1158" s="124"/>
      <c r="BUY1158" s="124"/>
      <c r="BUZ1158" s="124"/>
      <c r="BVA1158" s="124"/>
      <c r="BVB1158" s="124"/>
      <c r="BVC1158" s="124"/>
      <c r="BVD1158" s="124"/>
      <c r="BVE1158" s="124"/>
      <c r="BVF1158" s="124"/>
    </row>
    <row r="1159" spans="1:11 1916:1930" s="123" customFormat="1" x14ac:dyDescent="0.2">
      <c r="A1159" s="146" t="s">
        <v>146</v>
      </c>
      <c r="B1159" s="146" t="s">
        <v>1705</v>
      </c>
      <c r="C1159" s="147">
        <v>11.17</v>
      </c>
      <c r="D1159" s="148">
        <v>0.72243999999999997</v>
      </c>
      <c r="E1159" s="148">
        <v>0.72243999999999997</v>
      </c>
      <c r="F1159" s="147">
        <v>1</v>
      </c>
      <c r="G1159" s="148">
        <f t="shared" si="34"/>
        <v>0.72243999999999997</v>
      </c>
      <c r="H1159" s="147">
        <v>2</v>
      </c>
      <c r="I1159" s="148">
        <f t="shared" si="35"/>
        <v>1.4448799999999999</v>
      </c>
      <c r="J1159" s="149" t="s">
        <v>1274</v>
      </c>
      <c r="K1159" s="146" t="s">
        <v>1275</v>
      </c>
      <c r="BUR1159" s="124"/>
      <c r="BUS1159" s="124"/>
      <c r="BUT1159" s="124"/>
      <c r="BUU1159" s="124"/>
      <c r="BUV1159" s="124"/>
      <c r="BUW1159" s="124"/>
      <c r="BUX1159" s="124"/>
      <c r="BUY1159" s="124"/>
      <c r="BUZ1159" s="124"/>
      <c r="BVA1159" s="124"/>
      <c r="BVB1159" s="124"/>
      <c r="BVC1159" s="124"/>
      <c r="BVD1159" s="124"/>
      <c r="BVE1159" s="124"/>
      <c r="BVF1159" s="124"/>
    </row>
    <row r="1160" spans="1:11 1916:1930" s="123" customFormat="1" x14ac:dyDescent="0.2">
      <c r="A1160" s="146" t="s">
        <v>147</v>
      </c>
      <c r="B1160" s="146" t="s">
        <v>1705</v>
      </c>
      <c r="C1160" s="147">
        <v>10.75</v>
      </c>
      <c r="D1160" s="148">
        <v>0.89890999999999999</v>
      </c>
      <c r="E1160" s="148">
        <v>0.89890999999999999</v>
      </c>
      <c r="F1160" s="147">
        <v>1</v>
      </c>
      <c r="G1160" s="148">
        <f t="shared" si="34"/>
        <v>0.89890999999999999</v>
      </c>
      <c r="H1160" s="147">
        <v>2</v>
      </c>
      <c r="I1160" s="148">
        <f t="shared" si="35"/>
        <v>1.79782</v>
      </c>
      <c r="J1160" s="149" t="s">
        <v>1274</v>
      </c>
      <c r="K1160" s="146" t="s">
        <v>1275</v>
      </c>
      <c r="BUR1160" s="124"/>
      <c r="BUS1160" s="124"/>
      <c r="BUT1160" s="124"/>
      <c r="BUU1160" s="124"/>
      <c r="BUV1160" s="124"/>
      <c r="BUW1160" s="124"/>
      <c r="BUX1160" s="124"/>
      <c r="BUY1160" s="124"/>
      <c r="BUZ1160" s="124"/>
      <c r="BVA1160" s="124"/>
      <c r="BVB1160" s="124"/>
      <c r="BVC1160" s="124"/>
      <c r="BVD1160" s="124"/>
      <c r="BVE1160" s="124"/>
      <c r="BVF1160" s="124"/>
    </row>
    <row r="1161" spans="1:11 1916:1930" s="123" customFormat="1" x14ac:dyDescent="0.2">
      <c r="A1161" s="150" t="s">
        <v>148</v>
      </c>
      <c r="B1161" s="150" t="s">
        <v>1705</v>
      </c>
      <c r="C1161" s="151">
        <v>13.44</v>
      </c>
      <c r="D1161" s="152">
        <v>1.5660700000000001</v>
      </c>
      <c r="E1161" s="152">
        <v>1.5660700000000001</v>
      </c>
      <c r="F1161" s="151">
        <v>1</v>
      </c>
      <c r="G1161" s="152">
        <f t="shared" si="34"/>
        <v>1.5660700000000001</v>
      </c>
      <c r="H1161" s="151">
        <v>2</v>
      </c>
      <c r="I1161" s="152">
        <f t="shared" si="35"/>
        <v>3.1321400000000001</v>
      </c>
      <c r="J1161" s="153" t="s">
        <v>1274</v>
      </c>
      <c r="K1161" s="150" t="s">
        <v>1275</v>
      </c>
      <c r="BUR1161" s="124"/>
      <c r="BUS1161" s="124"/>
      <c r="BUT1161" s="124"/>
      <c r="BUU1161" s="124"/>
      <c r="BUV1161" s="124"/>
      <c r="BUW1161" s="124"/>
      <c r="BUX1161" s="124"/>
      <c r="BUY1161" s="124"/>
      <c r="BUZ1161" s="124"/>
      <c r="BVA1161" s="124"/>
      <c r="BVB1161" s="124"/>
      <c r="BVC1161" s="124"/>
      <c r="BVD1161" s="124"/>
      <c r="BVE1161" s="124"/>
      <c r="BVF1161" s="124"/>
    </row>
    <row r="1162" spans="1:11 1916:1930" s="123" customFormat="1" x14ac:dyDescent="0.2">
      <c r="A1162" s="142" t="s">
        <v>149</v>
      </c>
      <c r="B1162" s="142" t="s">
        <v>1706</v>
      </c>
      <c r="C1162" s="143">
        <v>5.5</v>
      </c>
      <c r="D1162" s="144">
        <v>0.36336000000000002</v>
      </c>
      <c r="E1162" s="144">
        <v>0.36336000000000002</v>
      </c>
      <c r="F1162" s="143">
        <v>1</v>
      </c>
      <c r="G1162" s="144">
        <f t="shared" si="34"/>
        <v>0.36336000000000002</v>
      </c>
      <c r="H1162" s="143">
        <v>2</v>
      </c>
      <c r="I1162" s="144">
        <f t="shared" si="35"/>
        <v>0.72672000000000003</v>
      </c>
      <c r="J1162" s="145" t="s">
        <v>1274</v>
      </c>
      <c r="K1162" s="142" t="s">
        <v>1275</v>
      </c>
      <c r="BUR1162" s="124"/>
      <c r="BUS1162" s="124"/>
      <c r="BUT1162" s="124"/>
      <c r="BUU1162" s="124"/>
      <c r="BUV1162" s="124"/>
      <c r="BUW1162" s="124"/>
      <c r="BUX1162" s="124"/>
      <c r="BUY1162" s="124"/>
      <c r="BUZ1162" s="124"/>
      <c r="BVA1162" s="124"/>
      <c r="BVB1162" s="124"/>
      <c r="BVC1162" s="124"/>
      <c r="BVD1162" s="124"/>
      <c r="BVE1162" s="124"/>
      <c r="BVF1162" s="124"/>
    </row>
    <row r="1163" spans="1:11 1916:1930" s="123" customFormat="1" x14ac:dyDescent="0.2">
      <c r="A1163" s="146" t="s">
        <v>150</v>
      </c>
      <c r="B1163" s="146" t="s">
        <v>1706</v>
      </c>
      <c r="C1163" s="147">
        <v>6.75</v>
      </c>
      <c r="D1163" s="148">
        <v>0.45362999999999998</v>
      </c>
      <c r="E1163" s="148">
        <v>0.45362999999999998</v>
      </c>
      <c r="F1163" s="147">
        <v>1</v>
      </c>
      <c r="G1163" s="148">
        <f t="shared" si="34"/>
        <v>0.45362999999999998</v>
      </c>
      <c r="H1163" s="147">
        <v>2</v>
      </c>
      <c r="I1163" s="148">
        <f t="shared" si="35"/>
        <v>0.90725999999999996</v>
      </c>
      <c r="J1163" s="149" t="s">
        <v>1274</v>
      </c>
      <c r="K1163" s="146" t="s">
        <v>1275</v>
      </c>
      <c r="BUR1163" s="124"/>
      <c r="BUS1163" s="124"/>
      <c r="BUT1163" s="124"/>
      <c r="BUU1163" s="124"/>
      <c r="BUV1163" s="124"/>
      <c r="BUW1163" s="124"/>
      <c r="BUX1163" s="124"/>
      <c r="BUY1163" s="124"/>
      <c r="BUZ1163" s="124"/>
      <c r="BVA1163" s="124"/>
      <c r="BVB1163" s="124"/>
      <c r="BVC1163" s="124"/>
      <c r="BVD1163" s="124"/>
      <c r="BVE1163" s="124"/>
      <c r="BVF1163" s="124"/>
    </row>
    <row r="1164" spans="1:11 1916:1930" s="123" customFormat="1" x14ac:dyDescent="0.2">
      <c r="A1164" s="146" t="s">
        <v>151</v>
      </c>
      <c r="B1164" s="146" t="s">
        <v>1706</v>
      </c>
      <c r="C1164" s="147">
        <v>8.44</v>
      </c>
      <c r="D1164" s="148">
        <v>0.63717999999999997</v>
      </c>
      <c r="E1164" s="148">
        <v>0.63717999999999997</v>
      </c>
      <c r="F1164" s="147">
        <v>1</v>
      </c>
      <c r="G1164" s="148">
        <f t="shared" si="34"/>
        <v>0.63717999999999997</v>
      </c>
      <c r="H1164" s="147">
        <v>2</v>
      </c>
      <c r="I1164" s="148">
        <f t="shared" si="35"/>
        <v>1.2743599999999999</v>
      </c>
      <c r="J1164" s="149" t="s">
        <v>1274</v>
      </c>
      <c r="K1164" s="146" t="s">
        <v>1275</v>
      </c>
      <c r="BUR1164" s="124"/>
      <c r="BUS1164" s="124"/>
      <c r="BUT1164" s="124"/>
      <c r="BUU1164" s="124"/>
      <c r="BUV1164" s="124"/>
      <c r="BUW1164" s="124"/>
      <c r="BUX1164" s="124"/>
      <c r="BUY1164" s="124"/>
      <c r="BUZ1164" s="124"/>
      <c r="BVA1164" s="124"/>
      <c r="BVB1164" s="124"/>
      <c r="BVC1164" s="124"/>
      <c r="BVD1164" s="124"/>
      <c r="BVE1164" s="124"/>
      <c r="BVF1164" s="124"/>
    </row>
    <row r="1165" spans="1:11 1916:1930" s="123" customFormat="1" x14ac:dyDescent="0.2">
      <c r="A1165" s="150" t="s">
        <v>152</v>
      </c>
      <c r="B1165" s="150" t="s">
        <v>1706</v>
      </c>
      <c r="C1165" s="151">
        <v>11.15</v>
      </c>
      <c r="D1165" s="152">
        <v>0.96009</v>
      </c>
      <c r="E1165" s="152">
        <v>0.96009</v>
      </c>
      <c r="F1165" s="151">
        <v>1</v>
      </c>
      <c r="G1165" s="152">
        <f t="shared" si="34"/>
        <v>0.96009</v>
      </c>
      <c r="H1165" s="151">
        <v>2</v>
      </c>
      <c r="I1165" s="152">
        <f t="shared" si="35"/>
        <v>1.92018</v>
      </c>
      <c r="J1165" s="153" t="s">
        <v>1274</v>
      </c>
      <c r="K1165" s="150" t="s">
        <v>1275</v>
      </c>
      <c r="BUR1165" s="124"/>
      <c r="BUS1165" s="124"/>
      <c r="BUT1165" s="124"/>
      <c r="BUU1165" s="124"/>
      <c r="BUV1165" s="124"/>
      <c r="BUW1165" s="124"/>
      <c r="BUX1165" s="124"/>
      <c r="BUY1165" s="124"/>
      <c r="BUZ1165" s="124"/>
      <c r="BVA1165" s="124"/>
      <c r="BVB1165" s="124"/>
      <c r="BVC1165" s="124"/>
      <c r="BVD1165" s="124"/>
      <c r="BVE1165" s="124"/>
      <c r="BVF1165" s="124"/>
    </row>
    <row r="1166" spans="1:11 1916:1930" s="123" customFormat="1" x14ac:dyDescent="0.2">
      <c r="A1166" s="142" t="s">
        <v>153</v>
      </c>
      <c r="B1166" s="142" t="s">
        <v>1707</v>
      </c>
      <c r="C1166" s="143">
        <v>17.75</v>
      </c>
      <c r="D1166" s="144">
        <v>0.69006000000000001</v>
      </c>
      <c r="E1166" s="144">
        <v>0.69006000000000001</v>
      </c>
      <c r="F1166" s="143">
        <v>1</v>
      </c>
      <c r="G1166" s="144">
        <f t="shared" ref="G1166:G1229" si="36">ROUND((F1166*E1166),5)</f>
        <v>0.69006000000000001</v>
      </c>
      <c r="H1166" s="143">
        <v>2</v>
      </c>
      <c r="I1166" s="144">
        <f t="shared" ref="I1166:I1229" si="37">ROUND((E1166*H1166),5)</f>
        <v>1.38012</v>
      </c>
      <c r="J1166" s="145" t="s">
        <v>1274</v>
      </c>
      <c r="K1166" s="142" t="s">
        <v>1275</v>
      </c>
      <c r="BUR1166" s="124"/>
      <c r="BUS1166" s="124"/>
      <c r="BUT1166" s="124"/>
      <c r="BUU1166" s="124"/>
      <c r="BUV1166" s="124"/>
      <c r="BUW1166" s="124"/>
      <c r="BUX1166" s="124"/>
      <c r="BUY1166" s="124"/>
      <c r="BUZ1166" s="124"/>
      <c r="BVA1166" s="124"/>
      <c r="BVB1166" s="124"/>
      <c r="BVC1166" s="124"/>
      <c r="BVD1166" s="124"/>
      <c r="BVE1166" s="124"/>
      <c r="BVF1166" s="124"/>
    </row>
    <row r="1167" spans="1:11 1916:1930" s="123" customFormat="1" x14ac:dyDescent="0.2">
      <c r="A1167" s="146" t="s">
        <v>154</v>
      </c>
      <c r="B1167" s="146" t="s">
        <v>1707</v>
      </c>
      <c r="C1167" s="147">
        <v>11.45</v>
      </c>
      <c r="D1167" s="148">
        <v>0.87444</v>
      </c>
      <c r="E1167" s="148">
        <v>0.87444</v>
      </c>
      <c r="F1167" s="147">
        <v>1</v>
      </c>
      <c r="G1167" s="148">
        <f t="shared" si="36"/>
        <v>0.87444</v>
      </c>
      <c r="H1167" s="147">
        <v>2</v>
      </c>
      <c r="I1167" s="148">
        <f t="shared" si="37"/>
        <v>1.74888</v>
      </c>
      <c r="J1167" s="149" t="s">
        <v>1274</v>
      </c>
      <c r="K1167" s="146" t="s">
        <v>1275</v>
      </c>
      <c r="BUR1167" s="124"/>
      <c r="BUS1167" s="124"/>
      <c r="BUT1167" s="124"/>
      <c r="BUU1167" s="124"/>
      <c r="BUV1167" s="124"/>
      <c r="BUW1167" s="124"/>
      <c r="BUX1167" s="124"/>
      <c r="BUY1167" s="124"/>
      <c r="BUZ1167" s="124"/>
      <c r="BVA1167" s="124"/>
      <c r="BVB1167" s="124"/>
      <c r="BVC1167" s="124"/>
      <c r="BVD1167" s="124"/>
      <c r="BVE1167" s="124"/>
      <c r="BVF1167" s="124"/>
    </row>
    <row r="1168" spans="1:11 1916:1930" s="123" customFormat="1" x14ac:dyDescent="0.2">
      <c r="A1168" s="146" t="s">
        <v>155</v>
      </c>
      <c r="B1168" s="146" t="s">
        <v>1707</v>
      </c>
      <c r="C1168" s="147">
        <v>15.3</v>
      </c>
      <c r="D1168" s="148">
        <v>1.0717000000000001</v>
      </c>
      <c r="E1168" s="148">
        <v>1.0717000000000001</v>
      </c>
      <c r="F1168" s="147">
        <v>1</v>
      </c>
      <c r="G1168" s="148">
        <f t="shared" si="36"/>
        <v>1.0717000000000001</v>
      </c>
      <c r="H1168" s="147">
        <v>2</v>
      </c>
      <c r="I1168" s="148">
        <f t="shared" si="37"/>
        <v>2.1434000000000002</v>
      </c>
      <c r="J1168" s="149" t="s">
        <v>1274</v>
      </c>
      <c r="K1168" s="146" t="s">
        <v>1275</v>
      </c>
      <c r="BUR1168" s="124"/>
      <c r="BUS1168" s="124"/>
      <c r="BUT1168" s="124"/>
      <c r="BUU1168" s="124"/>
      <c r="BUV1168" s="124"/>
      <c r="BUW1168" s="124"/>
      <c r="BUX1168" s="124"/>
      <c r="BUY1168" s="124"/>
      <c r="BUZ1168" s="124"/>
      <c r="BVA1168" s="124"/>
      <c r="BVB1168" s="124"/>
      <c r="BVC1168" s="124"/>
      <c r="BVD1168" s="124"/>
      <c r="BVE1168" s="124"/>
      <c r="BVF1168" s="124"/>
    </row>
    <row r="1169" spans="1:11 1916:1930" s="123" customFormat="1" x14ac:dyDescent="0.2">
      <c r="A1169" s="150" t="s">
        <v>156</v>
      </c>
      <c r="B1169" s="150" t="s">
        <v>1707</v>
      </c>
      <c r="C1169" s="151">
        <v>33.6</v>
      </c>
      <c r="D1169" s="152">
        <v>2.1444899999999998</v>
      </c>
      <c r="E1169" s="152">
        <v>2.1444899999999998</v>
      </c>
      <c r="F1169" s="151">
        <v>1</v>
      </c>
      <c r="G1169" s="152">
        <f t="shared" si="36"/>
        <v>2.1444899999999998</v>
      </c>
      <c r="H1169" s="151">
        <v>2</v>
      </c>
      <c r="I1169" s="152">
        <f t="shared" si="37"/>
        <v>4.2889799999999996</v>
      </c>
      <c r="J1169" s="153" t="s">
        <v>1274</v>
      </c>
      <c r="K1169" s="150" t="s">
        <v>1275</v>
      </c>
      <c r="BUR1169" s="124"/>
      <c r="BUS1169" s="124"/>
      <c r="BUT1169" s="124"/>
      <c r="BUU1169" s="124"/>
      <c r="BUV1169" s="124"/>
      <c r="BUW1169" s="124"/>
      <c r="BUX1169" s="124"/>
      <c r="BUY1169" s="124"/>
      <c r="BUZ1169" s="124"/>
      <c r="BVA1169" s="124"/>
      <c r="BVB1169" s="124"/>
      <c r="BVC1169" s="124"/>
      <c r="BVD1169" s="124"/>
      <c r="BVE1169" s="124"/>
      <c r="BVF1169" s="124"/>
    </row>
    <row r="1170" spans="1:11 1916:1930" s="123" customFormat="1" x14ac:dyDescent="0.2">
      <c r="A1170" s="142" t="s">
        <v>157</v>
      </c>
      <c r="B1170" s="142" t="s">
        <v>1708</v>
      </c>
      <c r="C1170" s="143">
        <v>4.24</v>
      </c>
      <c r="D1170" s="144">
        <v>0.44274999999999998</v>
      </c>
      <c r="E1170" s="144">
        <v>0.44274999999999998</v>
      </c>
      <c r="F1170" s="143">
        <v>1</v>
      </c>
      <c r="G1170" s="144">
        <f t="shared" si="36"/>
        <v>0.44274999999999998</v>
      </c>
      <c r="H1170" s="143">
        <v>2</v>
      </c>
      <c r="I1170" s="144">
        <f t="shared" si="37"/>
        <v>0.88549999999999995</v>
      </c>
      <c r="J1170" s="145" t="s">
        <v>1274</v>
      </c>
      <c r="K1170" s="142" t="s">
        <v>1275</v>
      </c>
      <c r="BUR1170" s="124"/>
      <c r="BUS1170" s="124"/>
      <c r="BUT1170" s="124"/>
      <c r="BUU1170" s="124"/>
      <c r="BUV1170" s="124"/>
      <c r="BUW1170" s="124"/>
      <c r="BUX1170" s="124"/>
      <c r="BUY1170" s="124"/>
      <c r="BUZ1170" s="124"/>
      <c r="BVA1170" s="124"/>
      <c r="BVB1170" s="124"/>
      <c r="BVC1170" s="124"/>
      <c r="BVD1170" s="124"/>
      <c r="BVE1170" s="124"/>
      <c r="BVF1170" s="124"/>
    </row>
    <row r="1171" spans="1:11 1916:1930" s="123" customFormat="1" x14ac:dyDescent="0.2">
      <c r="A1171" s="146" t="s">
        <v>158</v>
      </c>
      <c r="B1171" s="146" t="s">
        <v>1708</v>
      </c>
      <c r="C1171" s="147">
        <v>6.9</v>
      </c>
      <c r="D1171" s="148">
        <v>0.58945999999999998</v>
      </c>
      <c r="E1171" s="148">
        <v>0.58945999999999998</v>
      </c>
      <c r="F1171" s="147">
        <v>1</v>
      </c>
      <c r="G1171" s="148">
        <f t="shared" si="36"/>
        <v>0.58945999999999998</v>
      </c>
      <c r="H1171" s="147">
        <v>2</v>
      </c>
      <c r="I1171" s="148">
        <f t="shared" si="37"/>
        <v>1.17892</v>
      </c>
      <c r="J1171" s="149" t="s">
        <v>1274</v>
      </c>
      <c r="K1171" s="146" t="s">
        <v>1275</v>
      </c>
      <c r="BUR1171" s="124"/>
      <c r="BUS1171" s="124"/>
      <c r="BUT1171" s="124"/>
      <c r="BUU1171" s="124"/>
      <c r="BUV1171" s="124"/>
      <c r="BUW1171" s="124"/>
      <c r="BUX1171" s="124"/>
      <c r="BUY1171" s="124"/>
      <c r="BUZ1171" s="124"/>
      <c r="BVA1171" s="124"/>
      <c r="BVB1171" s="124"/>
      <c r="BVC1171" s="124"/>
      <c r="BVD1171" s="124"/>
      <c r="BVE1171" s="124"/>
      <c r="BVF1171" s="124"/>
    </row>
    <row r="1172" spans="1:11 1916:1930" s="123" customFormat="1" x14ac:dyDescent="0.2">
      <c r="A1172" s="146" t="s">
        <v>159</v>
      </c>
      <c r="B1172" s="146" t="s">
        <v>1708</v>
      </c>
      <c r="C1172" s="147">
        <v>7.79</v>
      </c>
      <c r="D1172" s="148">
        <v>0.84989000000000003</v>
      </c>
      <c r="E1172" s="148">
        <v>0.84989000000000003</v>
      </c>
      <c r="F1172" s="147">
        <v>1</v>
      </c>
      <c r="G1172" s="148">
        <f t="shared" si="36"/>
        <v>0.84989000000000003</v>
      </c>
      <c r="H1172" s="147">
        <v>2</v>
      </c>
      <c r="I1172" s="148">
        <f t="shared" si="37"/>
        <v>1.6997800000000001</v>
      </c>
      <c r="J1172" s="149" t="s">
        <v>1274</v>
      </c>
      <c r="K1172" s="146" t="s">
        <v>1275</v>
      </c>
      <c r="BUR1172" s="124"/>
      <c r="BUS1172" s="124"/>
      <c r="BUT1172" s="124"/>
      <c r="BUU1172" s="124"/>
      <c r="BUV1172" s="124"/>
      <c r="BUW1172" s="124"/>
      <c r="BUX1172" s="124"/>
      <c r="BUY1172" s="124"/>
      <c r="BUZ1172" s="124"/>
      <c r="BVA1172" s="124"/>
      <c r="BVB1172" s="124"/>
      <c r="BVC1172" s="124"/>
      <c r="BVD1172" s="124"/>
      <c r="BVE1172" s="124"/>
      <c r="BVF1172" s="124"/>
    </row>
    <row r="1173" spans="1:11 1916:1930" s="123" customFormat="1" x14ac:dyDescent="0.2">
      <c r="A1173" s="150" t="s">
        <v>160</v>
      </c>
      <c r="B1173" s="150" t="s">
        <v>1708</v>
      </c>
      <c r="C1173" s="151">
        <v>21</v>
      </c>
      <c r="D1173" s="152">
        <v>1.9042300000000001</v>
      </c>
      <c r="E1173" s="152">
        <v>1.9042300000000001</v>
      </c>
      <c r="F1173" s="151">
        <v>1</v>
      </c>
      <c r="G1173" s="152">
        <f t="shared" si="36"/>
        <v>1.9042300000000001</v>
      </c>
      <c r="H1173" s="151">
        <v>2</v>
      </c>
      <c r="I1173" s="152">
        <f t="shared" si="37"/>
        <v>3.8084600000000002</v>
      </c>
      <c r="J1173" s="153" t="s">
        <v>1274</v>
      </c>
      <c r="K1173" s="150" t="s">
        <v>1275</v>
      </c>
      <c r="BUR1173" s="124"/>
      <c r="BUS1173" s="124"/>
      <c r="BUT1173" s="124"/>
      <c r="BUU1173" s="124"/>
      <c r="BUV1173" s="124"/>
      <c r="BUW1173" s="124"/>
      <c r="BUX1173" s="124"/>
      <c r="BUY1173" s="124"/>
      <c r="BUZ1173" s="124"/>
      <c r="BVA1173" s="124"/>
      <c r="BVB1173" s="124"/>
      <c r="BVC1173" s="124"/>
      <c r="BVD1173" s="124"/>
      <c r="BVE1173" s="124"/>
      <c r="BVF1173" s="124"/>
    </row>
    <row r="1174" spans="1:11 1916:1930" s="123" customFormat="1" x14ac:dyDescent="0.2">
      <c r="A1174" s="142" t="s">
        <v>161</v>
      </c>
      <c r="B1174" s="142" t="s">
        <v>1709</v>
      </c>
      <c r="C1174" s="143">
        <v>2.48</v>
      </c>
      <c r="D1174" s="144">
        <v>0.22661999999999999</v>
      </c>
      <c r="E1174" s="144">
        <v>0.22661999999999999</v>
      </c>
      <c r="F1174" s="143">
        <v>1</v>
      </c>
      <c r="G1174" s="144">
        <f t="shared" si="36"/>
        <v>0.22661999999999999</v>
      </c>
      <c r="H1174" s="143">
        <v>2</v>
      </c>
      <c r="I1174" s="144">
        <f t="shared" si="37"/>
        <v>0.45323999999999998</v>
      </c>
      <c r="J1174" s="145" t="s">
        <v>1274</v>
      </c>
      <c r="K1174" s="142" t="s">
        <v>1275</v>
      </c>
      <c r="BUR1174" s="124"/>
      <c r="BUS1174" s="124"/>
      <c r="BUT1174" s="124"/>
      <c r="BUU1174" s="124"/>
      <c r="BUV1174" s="124"/>
      <c r="BUW1174" s="124"/>
      <c r="BUX1174" s="124"/>
      <c r="BUY1174" s="124"/>
      <c r="BUZ1174" s="124"/>
      <c r="BVA1174" s="124"/>
      <c r="BVB1174" s="124"/>
      <c r="BVC1174" s="124"/>
      <c r="BVD1174" s="124"/>
      <c r="BVE1174" s="124"/>
      <c r="BVF1174" s="124"/>
    </row>
    <row r="1175" spans="1:11 1916:1930" s="123" customFormat="1" x14ac:dyDescent="0.2">
      <c r="A1175" s="146" t="s">
        <v>162</v>
      </c>
      <c r="B1175" s="146" t="s">
        <v>1709</v>
      </c>
      <c r="C1175" s="147">
        <v>2.6</v>
      </c>
      <c r="D1175" s="148">
        <v>0.28473999999999999</v>
      </c>
      <c r="E1175" s="148">
        <v>0.28473999999999999</v>
      </c>
      <c r="F1175" s="147">
        <v>1</v>
      </c>
      <c r="G1175" s="148">
        <f t="shared" si="36"/>
        <v>0.28473999999999999</v>
      </c>
      <c r="H1175" s="147">
        <v>2</v>
      </c>
      <c r="I1175" s="148">
        <f t="shared" si="37"/>
        <v>0.56947999999999999</v>
      </c>
      <c r="J1175" s="149" t="s">
        <v>1274</v>
      </c>
      <c r="K1175" s="146" t="s">
        <v>1275</v>
      </c>
      <c r="BUR1175" s="124"/>
      <c r="BUS1175" s="124"/>
      <c r="BUT1175" s="124"/>
      <c r="BUU1175" s="124"/>
      <c r="BUV1175" s="124"/>
      <c r="BUW1175" s="124"/>
      <c r="BUX1175" s="124"/>
      <c r="BUY1175" s="124"/>
      <c r="BUZ1175" s="124"/>
      <c r="BVA1175" s="124"/>
      <c r="BVB1175" s="124"/>
      <c r="BVC1175" s="124"/>
      <c r="BVD1175" s="124"/>
      <c r="BVE1175" s="124"/>
      <c r="BVF1175" s="124"/>
    </row>
    <row r="1176" spans="1:11 1916:1930" s="123" customFormat="1" x14ac:dyDescent="0.2">
      <c r="A1176" s="146" t="s">
        <v>163</v>
      </c>
      <c r="B1176" s="146" t="s">
        <v>1709</v>
      </c>
      <c r="C1176" s="147">
        <v>2.68</v>
      </c>
      <c r="D1176" s="148">
        <v>0.56503999999999999</v>
      </c>
      <c r="E1176" s="148">
        <v>0.56503999999999999</v>
      </c>
      <c r="F1176" s="147">
        <v>1</v>
      </c>
      <c r="G1176" s="148">
        <f t="shared" si="36"/>
        <v>0.56503999999999999</v>
      </c>
      <c r="H1176" s="147">
        <v>2</v>
      </c>
      <c r="I1176" s="148">
        <f t="shared" si="37"/>
        <v>1.13008</v>
      </c>
      <c r="J1176" s="149" t="s">
        <v>1274</v>
      </c>
      <c r="K1176" s="146" t="s">
        <v>1275</v>
      </c>
      <c r="BUR1176" s="124"/>
      <c r="BUS1176" s="124"/>
      <c r="BUT1176" s="124"/>
      <c r="BUU1176" s="124"/>
      <c r="BUV1176" s="124"/>
      <c r="BUW1176" s="124"/>
      <c r="BUX1176" s="124"/>
      <c r="BUY1176" s="124"/>
      <c r="BUZ1176" s="124"/>
      <c r="BVA1176" s="124"/>
      <c r="BVB1176" s="124"/>
      <c r="BVC1176" s="124"/>
      <c r="BVD1176" s="124"/>
      <c r="BVE1176" s="124"/>
      <c r="BVF1176" s="124"/>
    </row>
    <row r="1177" spans="1:11 1916:1930" s="123" customFormat="1" x14ac:dyDescent="0.2">
      <c r="A1177" s="150" t="s">
        <v>164</v>
      </c>
      <c r="B1177" s="150" t="s">
        <v>1709</v>
      </c>
      <c r="C1177" s="151">
        <v>6.29</v>
      </c>
      <c r="D1177" s="152">
        <v>1.6143799999999999</v>
      </c>
      <c r="E1177" s="152">
        <v>1.6143799999999999</v>
      </c>
      <c r="F1177" s="151">
        <v>1</v>
      </c>
      <c r="G1177" s="152">
        <f t="shared" si="36"/>
        <v>1.6143799999999999</v>
      </c>
      <c r="H1177" s="151">
        <v>2</v>
      </c>
      <c r="I1177" s="152">
        <f t="shared" si="37"/>
        <v>3.2287599999999999</v>
      </c>
      <c r="J1177" s="153" t="s">
        <v>1274</v>
      </c>
      <c r="K1177" s="150" t="s">
        <v>1275</v>
      </c>
      <c r="BUR1177" s="124"/>
      <c r="BUS1177" s="124"/>
      <c r="BUT1177" s="124"/>
      <c r="BUU1177" s="124"/>
      <c r="BUV1177" s="124"/>
      <c r="BUW1177" s="124"/>
      <c r="BUX1177" s="124"/>
      <c r="BUY1177" s="124"/>
      <c r="BUZ1177" s="124"/>
      <c r="BVA1177" s="124"/>
      <c r="BVB1177" s="124"/>
      <c r="BVC1177" s="124"/>
      <c r="BVD1177" s="124"/>
      <c r="BVE1177" s="124"/>
      <c r="BVF1177" s="124"/>
    </row>
    <row r="1178" spans="1:11 1916:1930" s="123" customFormat="1" x14ac:dyDescent="0.2">
      <c r="A1178" s="142" t="s">
        <v>165</v>
      </c>
      <c r="B1178" s="142" t="s">
        <v>1710</v>
      </c>
      <c r="C1178" s="143">
        <v>10.96</v>
      </c>
      <c r="D1178" s="144">
        <v>0.53519000000000005</v>
      </c>
      <c r="E1178" s="144">
        <v>0.53519000000000005</v>
      </c>
      <c r="F1178" s="143">
        <v>1</v>
      </c>
      <c r="G1178" s="144">
        <f t="shared" si="36"/>
        <v>0.53519000000000005</v>
      </c>
      <c r="H1178" s="143">
        <v>2</v>
      </c>
      <c r="I1178" s="144">
        <f t="shared" si="37"/>
        <v>1.0703800000000001</v>
      </c>
      <c r="J1178" s="145" t="s">
        <v>1274</v>
      </c>
      <c r="K1178" s="142" t="s">
        <v>1275</v>
      </c>
      <c r="BUR1178" s="124"/>
      <c r="BUS1178" s="124"/>
      <c r="BUT1178" s="124"/>
      <c r="BUU1178" s="124"/>
      <c r="BUV1178" s="124"/>
      <c r="BUW1178" s="124"/>
      <c r="BUX1178" s="124"/>
      <c r="BUY1178" s="124"/>
      <c r="BUZ1178" s="124"/>
      <c r="BVA1178" s="124"/>
      <c r="BVB1178" s="124"/>
      <c r="BVC1178" s="124"/>
      <c r="BVD1178" s="124"/>
      <c r="BVE1178" s="124"/>
      <c r="BVF1178" s="124"/>
    </row>
    <row r="1179" spans="1:11 1916:1930" s="123" customFormat="1" x14ac:dyDescent="0.2">
      <c r="A1179" s="146" t="s">
        <v>166</v>
      </c>
      <c r="B1179" s="146" t="s">
        <v>1710</v>
      </c>
      <c r="C1179" s="147">
        <v>12.64</v>
      </c>
      <c r="D1179" s="148">
        <v>0.61845000000000006</v>
      </c>
      <c r="E1179" s="148">
        <v>0.61845000000000006</v>
      </c>
      <c r="F1179" s="147">
        <v>1</v>
      </c>
      <c r="G1179" s="148">
        <f t="shared" si="36"/>
        <v>0.61845000000000006</v>
      </c>
      <c r="H1179" s="147">
        <v>2</v>
      </c>
      <c r="I1179" s="148">
        <f t="shared" si="37"/>
        <v>1.2369000000000001</v>
      </c>
      <c r="J1179" s="149" t="s">
        <v>1274</v>
      </c>
      <c r="K1179" s="146" t="s">
        <v>1275</v>
      </c>
      <c r="BUR1179" s="124"/>
      <c r="BUS1179" s="124"/>
      <c r="BUT1179" s="124"/>
      <c r="BUU1179" s="124"/>
      <c r="BUV1179" s="124"/>
      <c r="BUW1179" s="124"/>
      <c r="BUX1179" s="124"/>
      <c r="BUY1179" s="124"/>
      <c r="BUZ1179" s="124"/>
      <c r="BVA1179" s="124"/>
      <c r="BVB1179" s="124"/>
      <c r="BVC1179" s="124"/>
      <c r="BVD1179" s="124"/>
      <c r="BVE1179" s="124"/>
      <c r="BVF1179" s="124"/>
    </row>
    <row r="1180" spans="1:11 1916:1930" s="123" customFormat="1" x14ac:dyDescent="0.2">
      <c r="A1180" s="146" t="s">
        <v>167</v>
      </c>
      <c r="B1180" s="146" t="s">
        <v>1710</v>
      </c>
      <c r="C1180" s="147">
        <v>9.7799999999999994</v>
      </c>
      <c r="D1180" s="148">
        <v>0.74965999999999999</v>
      </c>
      <c r="E1180" s="148">
        <v>0.74965999999999999</v>
      </c>
      <c r="F1180" s="147">
        <v>1</v>
      </c>
      <c r="G1180" s="148">
        <f t="shared" si="36"/>
        <v>0.74965999999999999</v>
      </c>
      <c r="H1180" s="147">
        <v>2</v>
      </c>
      <c r="I1180" s="148">
        <f t="shared" si="37"/>
        <v>1.49932</v>
      </c>
      <c r="J1180" s="149" t="s">
        <v>1274</v>
      </c>
      <c r="K1180" s="146" t="s">
        <v>1275</v>
      </c>
      <c r="BUR1180" s="124"/>
      <c r="BUS1180" s="124"/>
      <c r="BUT1180" s="124"/>
      <c r="BUU1180" s="124"/>
      <c r="BUV1180" s="124"/>
      <c r="BUW1180" s="124"/>
      <c r="BUX1180" s="124"/>
      <c r="BUY1180" s="124"/>
      <c r="BUZ1180" s="124"/>
      <c r="BVA1180" s="124"/>
      <c r="BVB1180" s="124"/>
      <c r="BVC1180" s="124"/>
      <c r="BVD1180" s="124"/>
      <c r="BVE1180" s="124"/>
      <c r="BVF1180" s="124"/>
    </row>
    <row r="1181" spans="1:11 1916:1930" s="123" customFormat="1" x14ac:dyDescent="0.2">
      <c r="A1181" s="150" t="s">
        <v>168</v>
      </c>
      <c r="B1181" s="150" t="s">
        <v>1710</v>
      </c>
      <c r="C1181" s="151">
        <v>11.75</v>
      </c>
      <c r="D1181" s="152">
        <v>2.6237900000000001</v>
      </c>
      <c r="E1181" s="152">
        <v>2.6237900000000001</v>
      </c>
      <c r="F1181" s="151">
        <v>1</v>
      </c>
      <c r="G1181" s="152">
        <f t="shared" si="36"/>
        <v>2.6237900000000001</v>
      </c>
      <c r="H1181" s="151">
        <v>2</v>
      </c>
      <c r="I1181" s="152">
        <f t="shared" si="37"/>
        <v>5.2475800000000001</v>
      </c>
      <c r="J1181" s="153" t="s">
        <v>1274</v>
      </c>
      <c r="K1181" s="150" t="s">
        <v>1275</v>
      </c>
      <c r="BUR1181" s="124"/>
      <c r="BUS1181" s="124"/>
      <c r="BUT1181" s="124"/>
      <c r="BUU1181" s="124"/>
      <c r="BUV1181" s="124"/>
      <c r="BUW1181" s="124"/>
      <c r="BUX1181" s="124"/>
      <c r="BUY1181" s="124"/>
      <c r="BUZ1181" s="124"/>
      <c r="BVA1181" s="124"/>
      <c r="BVB1181" s="124"/>
      <c r="BVC1181" s="124"/>
      <c r="BVD1181" s="124"/>
      <c r="BVE1181" s="124"/>
      <c r="BVF1181" s="124"/>
    </row>
    <row r="1182" spans="1:11 1916:1930" s="123" customFormat="1" x14ac:dyDescent="0.2">
      <c r="A1182" s="142" t="s">
        <v>169</v>
      </c>
      <c r="B1182" s="142" t="s">
        <v>1370</v>
      </c>
      <c r="C1182" s="143">
        <v>3.48</v>
      </c>
      <c r="D1182" s="144">
        <v>0.28416999999999998</v>
      </c>
      <c r="E1182" s="144">
        <v>0.28416999999999998</v>
      </c>
      <c r="F1182" s="143">
        <v>1</v>
      </c>
      <c r="G1182" s="144">
        <f t="shared" si="36"/>
        <v>0.28416999999999998</v>
      </c>
      <c r="H1182" s="143">
        <v>2</v>
      </c>
      <c r="I1182" s="144">
        <f t="shared" si="37"/>
        <v>0.56833999999999996</v>
      </c>
      <c r="J1182" s="145" t="s">
        <v>1274</v>
      </c>
      <c r="K1182" s="142" t="s">
        <v>1275</v>
      </c>
      <c r="BUR1182" s="124"/>
      <c r="BUS1182" s="124"/>
      <c r="BUT1182" s="124"/>
      <c r="BUU1182" s="124"/>
      <c r="BUV1182" s="124"/>
      <c r="BUW1182" s="124"/>
      <c r="BUX1182" s="124"/>
      <c r="BUY1182" s="124"/>
      <c r="BUZ1182" s="124"/>
      <c r="BVA1182" s="124"/>
      <c r="BVB1182" s="124"/>
      <c r="BVC1182" s="124"/>
      <c r="BVD1182" s="124"/>
      <c r="BVE1182" s="124"/>
      <c r="BVF1182" s="124"/>
    </row>
    <row r="1183" spans="1:11 1916:1930" s="123" customFormat="1" x14ac:dyDescent="0.2">
      <c r="A1183" s="146" t="s">
        <v>170</v>
      </c>
      <c r="B1183" s="146" t="s">
        <v>1370</v>
      </c>
      <c r="C1183" s="147">
        <v>4</v>
      </c>
      <c r="D1183" s="148">
        <v>0.36325000000000002</v>
      </c>
      <c r="E1183" s="148">
        <v>0.36325000000000002</v>
      </c>
      <c r="F1183" s="147">
        <v>1</v>
      </c>
      <c r="G1183" s="148">
        <f t="shared" si="36"/>
        <v>0.36325000000000002</v>
      </c>
      <c r="H1183" s="147">
        <v>2</v>
      </c>
      <c r="I1183" s="148">
        <f t="shared" si="37"/>
        <v>0.72650000000000003</v>
      </c>
      <c r="J1183" s="149" t="s">
        <v>1274</v>
      </c>
      <c r="K1183" s="146" t="s">
        <v>1275</v>
      </c>
      <c r="BUR1183" s="124"/>
      <c r="BUS1183" s="124"/>
      <c r="BUT1183" s="124"/>
      <c r="BUU1183" s="124"/>
      <c r="BUV1183" s="124"/>
      <c r="BUW1183" s="124"/>
      <c r="BUX1183" s="124"/>
      <c r="BUY1183" s="124"/>
      <c r="BUZ1183" s="124"/>
      <c r="BVA1183" s="124"/>
      <c r="BVB1183" s="124"/>
      <c r="BVC1183" s="124"/>
      <c r="BVD1183" s="124"/>
      <c r="BVE1183" s="124"/>
      <c r="BVF1183" s="124"/>
    </row>
    <row r="1184" spans="1:11 1916:1930" s="123" customFormat="1" x14ac:dyDescent="0.2">
      <c r="A1184" s="146" t="s">
        <v>171</v>
      </c>
      <c r="B1184" s="146" t="s">
        <v>1370</v>
      </c>
      <c r="C1184" s="147">
        <v>4.51</v>
      </c>
      <c r="D1184" s="148">
        <v>0.65905000000000002</v>
      </c>
      <c r="E1184" s="148">
        <v>0.65905000000000002</v>
      </c>
      <c r="F1184" s="147">
        <v>1</v>
      </c>
      <c r="G1184" s="148">
        <f t="shared" si="36"/>
        <v>0.65905000000000002</v>
      </c>
      <c r="H1184" s="147">
        <v>2</v>
      </c>
      <c r="I1184" s="148">
        <f t="shared" si="37"/>
        <v>1.3181</v>
      </c>
      <c r="J1184" s="149" t="s">
        <v>1274</v>
      </c>
      <c r="K1184" s="146" t="s">
        <v>1275</v>
      </c>
      <c r="BUR1184" s="124"/>
      <c r="BUS1184" s="124"/>
      <c r="BUT1184" s="124"/>
      <c r="BUU1184" s="124"/>
      <c r="BUV1184" s="124"/>
      <c r="BUW1184" s="124"/>
      <c r="BUX1184" s="124"/>
      <c r="BUY1184" s="124"/>
      <c r="BUZ1184" s="124"/>
      <c r="BVA1184" s="124"/>
      <c r="BVB1184" s="124"/>
      <c r="BVC1184" s="124"/>
      <c r="BVD1184" s="124"/>
      <c r="BVE1184" s="124"/>
      <c r="BVF1184" s="124"/>
    </row>
    <row r="1185" spans="1:11 1916:1930" s="123" customFormat="1" x14ac:dyDescent="0.2">
      <c r="A1185" s="150" t="s">
        <v>172</v>
      </c>
      <c r="B1185" s="150" t="s">
        <v>1370</v>
      </c>
      <c r="C1185" s="151">
        <v>7.56</v>
      </c>
      <c r="D1185" s="152">
        <v>2.1460699999999999</v>
      </c>
      <c r="E1185" s="152">
        <v>2.1460699999999999</v>
      </c>
      <c r="F1185" s="151">
        <v>1</v>
      </c>
      <c r="G1185" s="152">
        <f t="shared" si="36"/>
        <v>2.1460699999999999</v>
      </c>
      <c r="H1185" s="151">
        <v>2</v>
      </c>
      <c r="I1185" s="152">
        <f t="shared" si="37"/>
        <v>4.2921399999999998</v>
      </c>
      <c r="J1185" s="153" t="s">
        <v>1274</v>
      </c>
      <c r="K1185" s="150" t="s">
        <v>1275</v>
      </c>
      <c r="BUR1185" s="124"/>
      <c r="BUS1185" s="124"/>
      <c r="BUT1185" s="124"/>
      <c r="BUU1185" s="124"/>
      <c r="BUV1185" s="124"/>
      <c r="BUW1185" s="124"/>
      <c r="BUX1185" s="124"/>
      <c r="BUY1185" s="124"/>
      <c r="BUZ1185" s="124"/>
      <c r="BVA1185" s="124"/>
      <c r="BVB1185" s="124"/>
      <c r="BVC1185" s="124"/>
      <c r="BVD1185" s="124"/>
      <c r="BVE1185" s="124"/>
      <c r="BVF1185" s="124"/>
    </row>
    <row r="1186" spans="1:11 1916:1930" s="123" customFormat="1" x14ac:dyDescent="0.2">
      <c r="A1186" s="142" t="s">
        <v>173</v>
      </c>
      <c r="B1186" s="142" t="s">
        <v>1371</v>
      </c>
      <c r="C1186" s="143">
        <v>6.49</v>
      </c>
      <c r="D1186" s="144">
        <v>0.31485000000000002</v>
      </c>
      <c r="E1186" s="144">
        <v>0.31485000000000002</v>
      </c>
      <c r="F1186" s="143">
        <v>1</v>
      </c>
      <c r="G1186" s="144">
        <f t="shared" si="36"/>
        <v>0.31485000000000002</v>
      </c>
      <c r="H1186" s="143">
        <v>2</v>
      </c>
      <c r="I1186" s="144">
        <f t="shared" si="37"/>
        <v>0.62970000000000004</v>
      </c>
      <c r="J1186" s="145" t="s">
        <v>1274</v>
      </c>
      <c r="K1186" s="142" t="s">
        <v>1275</v>
      </c>
      <c r="BUR1186" s="124"/>
      <c r="BUS1186" s="124"/>
      <c r="BUT1186" s="124"/>
      <c r="BUU1186" s="124"/>
      <c r="BUV1186" s="124"/>
      <c r="BUW1186" s="124"/>
      <c r="BUX1186" s="124"/>
      <c r="BUY1186" s="124"/>
      <c r="BUZ1186" s="124"/>
      <c r="BVA1186" s="124"/>
      <c r="BVB1186" s="124"/>
      <c r="BVC1186" s="124"/>
      <c r="BVD1186" s="124"/>
      <c r="BVE1186" s="124"/>
      <c r="BVF1186" s="124"/>
    </row>
    <row r="1187" spans="1:11 1916:1930" s="123" customFormat="1" x14ac:dyDescent="0.2">
      <c r="A1187" s="146" t="s">
        <v>174</v>
      </c>
      <c r="B1187" s="146" t="s">
        <v>1371</v>
      </c>
      <c r="C1187" s="147">
        <v>4.26</v>
      </c>
      <c r="D1187" s="148">
        <v>0.35942000000000002</v>
      </c>
      <c r="E1187" s="148">
        <v>0.35942000000000002</v>
      </c>
      <c r="F1187" s="147">
        <v>1</v>
      </c>
      <c r="G1187" s="148">
        <f t="shared" si="36"/>
        <v>0.35942000000000002</v>
      </c>
      <c r="H1187" s="147">
        <v>2</v>
      </c>
      <c r="I1187" s="148">
        <f t="shared" si="37"/>
        <v>0.71884000000000003</v>
      </c>
      <c r="J1187" s="149" t="s">
        <v>1274</v>
      </c>
      <c r="K1187" s="146" t="s">
        <v>1275</v>
      </c>
      <c r="BUR1187" s="124"/>
      <c r="BUS1187" s="124"/>
      <c r="BUT1187" s="124"/>
      <c r="BUU1187" s="124"/>
      <c r="BUV1187" s="124"/>
      <c r="BUW1187" s="124"/>
      <c r="BUX1187" s="124"/>
      <c r="BUY1187" s="124"/>
      <c r="BUZ1187" s="124"/>
      <c r="BVA1187" s="124"/>
      <c r="BVB1187" s="124"/>
      <c r="BVC1187" s="124"/>
      <c r="BVD1187" s="124"/>
      <c r="BVE1187" s="124"/>
      <c r="BVF1187" s="124"/>
    </row>
    <row r="1188" spans="1:11 1916:1930" s="123" customFormat="1" x14ac:dyDescent="0.2">
      <c r="A1188" s="146" t="s">
        <v>175</v>
      </c>
      <c r="B1188" s="146" t="s">
        <v>1371</v>
      </c>
      <c r="C1188" s="147">
        <v>4.1100000000000003</v>
      </c>
      <c r="D1188" s="148">
        <v>0.66774</v>
      </c>
      <c r="E1188" s="148">
        <v>0.66774</v>
      </c>
      <c r="F1188" s="147">
        <v>1</v>
      </c>
      <c r="G1188" s="148">
        <f t="shared" si="36"/>
        <v>0.66774</v>
      </c>
      <c r="H1188" s="147">
        <v>2</v>
      </c>
      <c r="I1188" s="148">
        <f t="shared" si="37"/>
        <v>1.33548</v>
      </c>
      <c r="J1188" s="149" t="s">
        <v>1274</v>
      </c>
      <c r="K1188" s="146" t="s">
        <v>1275</v>
      </c>
      <c r="BUR1188" s="124"/>
      <c r="BUS1188" s="124"/>
      <c r="BUT1188" s="124"/>
      <c r="BUU1188" s="124"/>
      <c r="BUV1188" s="124"/>
      <c r="BUW1188" s="124"/>
      <c r="BUX1188" s="124"/>
      <c r="BUY1188" s="124"/>
      <c r="BUZ1188" s="124"/>
      <c r="BVA1188" s="124"/>
      <c r="BVB1188" s="124"/>
      <c r="BVC1188" s="124"/>
      <c r="BVD1188" s="124"/>
      <c r="BVE1188" s="124"/>
      <c r="BVF1188" s="124"/>
    </row>
    <row r="1189" spans="1:11 1916:1930" s="123" customFormat="1" x14ac:dyDescent="0.2">
      <c r="A1189" s="150" t="s">
        <v>176</v>
      </c>
      <c r="B1189" s="150" t="s">
        <v>1371</v>
      </c>
      <c r="C1189" s="151">
        <v>8.67</v>
      </c>
      <c r="D1189" s="152">
        <v>2.3388499999999999</v>
      </c>
      <c r="E1189" s="152">
        <v>2.3388499999999999</v>
      </c>
      <c r="F1189" s="151">
        <v>1</v>
      </c>
      <c r="G1189" s="152">
        <f t="shared" si="36"/>
        <v>2.3388499999999999</v>
      </c>
      <c r="H1189" s="151">
        <v>2</v>
      </c>
      <c r="I1189" s="152">
        <f t="shared" si="37"/>
        <v>4.6776999999999997</v>
      </c>
      <c r="J1189" s="153" t="s">
        <v>1274</v>
      </c>
      <c r="K1189" s="150" t="s">
        <v>1275</v>
      </c>
      <c r="BUR1189" s="124"/>
      <c r="BUS1189" s="124"/>
      <c r="BUT1189" s="124"/>
      <c r="BUU1189" s="124"/>
      <c r="BUV1189" s="124"/>
      <c r="BUW1189" s="124"/>
      <c r="BUX1189" s="124"/>
      <c r="BUY1189" s="124"/>
      <c r="BUZ1189" s="124"/>
      <c r="BVA1189" s="124"/>
      <c r="BVB1189" s="124"/>
      <c r="BVC1189" s="124"/>
      <c r="BVD1189" s="124"/>
      <c r="BVE1189" s="124"/>
      <c r="BVF1189" s="124"/>
    </row>
    <row r="1190" spans="1:11 1916:1930" s="123" customFormat="1" x14ac:dyDescent="0.2">
      <c r="A1190" s="142" t="s">
        <v>177</v>
      </c>
      <c r="B1190" s="142" t="s">
        <v>1372</v>
      </c>
      <c r="C1190" s="143">
        <v>3.52</v>
      </c>
      <c r="D1190" s="144">
        <v>0.33492</v>
      </c>
      <c r="E1190" s="144">
        <v>0.33492</v>
      </c>
      <c r="F1190" s="143">
        <v>1</v>
      </c>
      <c r="G1190" s="144">
        <f t="shared" si="36"/>
        <v>0.33492</v>
      </c>
      <c r="H1190" s="143">
        <v>2</v>
      </c>
      <c r="I1190" s="144">
        <f t="shared" si="37"/>
        <v>0.66983999999999999</v>
      </c>
      <c r="J1190" s="145" t="s">
        <v>1274</v>
      </c>
      <c r="K1190" s="142" t="s">
        <v>1275</v>
      </c>
      <c r="BUR1190" s="124"/>
      <c r="BUS1190" s="124"/>
      <c r="BUT1190" s="124"/>
      <c r="BUU1190" s="124"/>
      <c r="BUV1190" s="124"/>
      <c r="BUW1190" s="124"/>
      <c r="BUX1190" s="124"/>
      <c r="BUY1190" s="124"/>
      <c r="BUZ1190" s="124"/>
      <c r="BVA1190" s="124"/>
      <c r="BVB1190" s="124"/>
      <c r="BVC1190" s="124"/>
      <c r="BVD1190" s="124"/>
      <c r="BVE1190" s="124"/>
      <c r="BVF1190" s="124"/>
    </row>
    <row r="1191" spans="1:11 1916:1930" s="123" customFormat="1" x14ac:dyDescent="0.2">
      <c r="A1191" s="146" t="s">
        <v>178</v>
      </c>
      <c r="B1191" s="146" t="s">
        <v>1372</v>
      </c>
      <c r="C1191" s="147">
        <v>3.56</v>
      </c>
      <c r="D1191" s="148">
        <v>0.46139999999999998</v>
      </c>
      <c r="E1191" s="148">
        <v>0.46139999999999998</v>
      </c>
      <c r="F1191" s="147">
        <v>1</v>
      </c>
      <c r="G1191" s="148">
        <f t="shared" si="36"/>
        <v>0.46139999999999998</v>
      </c>
      <c r="H1191" s="147">
        <v>2</v>
      </c>
      <c r="I1191" s="148">
        <f t="shared" si="37"/>
        <v>0.92279999999999995</v>
      </c>
      <c r="J1191" s="149" t="s">
        <v>1274</v>
      </c>
      <c r="K1191" s="146" t="s">
        <v>1275</v>
      </c>
      <c r="BUR1191" s="124"/>
      <c r="BUS1191" s="124"/>
      <c r="BUT1191" s="124"/>
      <c r="BUU1191" s="124"/>
      <c r="BUV1191" s="124"/>
      <c r="BUW1191" s="124"/>
      <c r="BUX1191" s="124"/>
      <c r="BUY1191" s="124"/>
      <c r="BUZ1191" s="124"/>
      <c r="BVA1191" s="124"/>
      <c r="BVB1191" s="124"/>
      <c r="BVC1191" s="124"/>
      <c r="BVD1191" s="124"/>
      <c r="BVE1191" s="124"/>
      <c r="BVF1191" s="124"/>
    </row>
    <row r="1192" spans="1:11 1916:1930" s="123" customFormat="1" x14ac:dyDescent="0.2">
      <c r="A1192" s="146" t="s">
        <v>179</v>
      </c>
      <c r="B1192" s="146" t="s">
        <v>1372</v>
      </c>
      <c r="C1192" s="147">
        <v>4.87</v>
      </c>
      <c r="D1192" s="148">
        <v>0.84613000000000005</v>
      </c>
      <c r="E1192" s="148">
        <v>0.84613000000000005</v>
      </c>
      <c r="F1192" s="147">
        <v>1</v>
      </c>
      <c r="G1192" s="148">
        <f t="shared" si="36"/>
        <v>0.84613000000000005</v>
      </c>
      <c r="H1192" s="147">
        <v>2</v>
      </c>
      <c r="I1192" s="148">
        <f t="shared" si="37"/>
        <v>1.6922600000000001</v>
      </c>
      <c r="J1192" s="149" t="s">
        <v>1274</v>
      </c>
      <c r="K1192" s="146" t="s">
        <v>1275</v>
      </c>
      <c r="BUR1192" s="124"/>
      <c r="BUS1192" s="124"/>
      <c r="BUT1192" s="124"/>
      <c r="BUU1192" s="124"/>
      <c r="BUV1192" s="124"/>
      <c r="BUW1192" s="124"/>
      <c r="BUX1192" s="124"/>
      <c r="BUY1192" s="124"/>
      <c r="BUZ1192" s="124"/>
      <c r="BVA1192" s="124"/>
      <c r="BVB1192" s="124"/>
      <c r="BVC1192" s="124"/>
      <c r="BVD1192" s="124"/>
      <c r="BVE1192" s="124"/>
      <c r="BVF1192" s="124"/>
    </row>
    <row r="1193" spans="1:11 1916:1930" s="123" customFormat="1" x14ac:dyDescent="0.2">
      <c r="A1193" s="150" t="s">
        <v>180</v>
      </c>
      <c r="B1193" s="150" t="s">
        <v>1372</v>
      </c>
      <c r="C1193" s="151">
        <v>11.48</v>
      </c>
      <c r="D1193" s="152">
        <v>2.4579800000000001</v>
      </c>
      <c r="E1193" s="152">
        <v>2.4579800000000001</v>
      </c>
      <c r="F1193" s="151">
        <v>1</v>
      </c>
      <c r="G1193" s="152">
        <f t="shared" si="36"/>
        <v>2.4579800000000001</v>
      </c>
      <c r="H1193" s="151">
        <v>2</v>
      </c>
      <c r="I1193" s="152">
        <f t="shared" si="37"/>
        <v>4.9159600000000001</v>
      </c>
      <c r="J1193" s="153" t="s">
        <v>1274</v>
      </c>
      <c r="K1193" s="150" t="s">
        <v>1275</v>
      </c>
      <c r="BUR1193" s="124"/>
      <c r="BUS1193" s="124"/>
      <c r="BUT1193" s="124"/>
      <c r="BUU1193" s="124"/>
      <c r="BUV1193" s="124"/>
      <c r="BUW1193" s="124"/>
      <c r="BUX1193" s="124"/>
      <c r="BUY1193" s="124"/>
      <c r="BUZ1193" s="124"/>
      <c r="BVA1193" s="124"/>
      <c r="BVB1193" s="124"/>
      <c r="BVC1193" s="124"/>
      <c r="BVD1193" s="124"/>
      <c r="BVE1193" s="124"/>
      <c r="BVF1193" s="124"/>
    </row>
    <row r="1194" spans="1:11 1916:1930" s="123" customFormat="1" x14ac:dyDescent="0.2">
      <c r="A1194" s="142" t="s">
        <v>181</v>
      </c>
      <c r="B1194" s="142" t="s">
        <v>1711</v>
      </c>
      <c r="C1194" s="143">
        <v>5.97</v>
      </c>
      <c r="D1194" s="144">
        <v>0.30885000000000001</v>
      </c>
      <c r="E1194" s="144">
        <v>0.30885000000000001</v>
      </c>
      <c r="F1194" s="143">
        <v>1</v>
      </c>
      <c r="G1194" s="144">
        <f t="shared" si="36"/>
        <v>0.30885000000000001</v>
      </c>
      <c r="H1194" s="143">
        <v>2</v>
      </c>
      <c r="I1194" s="144">
        <f t="shared" si="37"/>
        <v>0.61770000000000003</v>
      </c>
      <c r="J1194" s="145" t="s">
        <v>1274</v>
      </c>
      <c r="K1194" s="142" t="s">
        <v>1275</v>
      </c>
      <c r="BUR1194" s="124"/>
      <c r="BUS1194" s="124"/>
      <c r="BUT1194" s="124"/>
      <c r="BUU1194" s="124"/>
      <c r="BUV1194" s="124"/>
      <c r="BUW1194" s="124"/>
      <c r="BUX1194" s="124"/>
      <c r="BUY1194" s="124"/>
      <c r="BUZ1194" s="124"/>
      <c r="BVA1194" s="124"/>
      <c r="BVB1194" s="124"/>
      <c r="BVC1194" s="124"/>
      <c r="BVD1194" s="124"/>
      <c r="BVE1194" s="124"/>
      <c r="BVF1194" s="124"/>
    </row>
    <row r="1195" spans="1:11 1916:1930" s="123" customFormat="1" x14ac:dyDescent="0.2">
      <c r="A1195" s="146" t="s">
        <v>182</v>
      </c>
      <c r="B1195" s="146" t="s">
        <v>1711</v>
      </c>
      <c r="C1195" s="147">
        <v>4.6399999999999997</v>
      </c>
      <c r="D1195" s="148">
        <v>0.43523000000000001</v>
      </c>
      <c r="E1195" s="148">
        <v>0.43523000000000001</v>
      </c>
      <c r="F1195" s="147">
        <v>1</v>
      </c>
      <c r="G1195" s="148">
        <f t="shared" si="36"/>
        <v>0.43523000000000001</v>
      </c>
      <c r="H1195" s="147">
        <v>2</v>
      </c>
      <c r="I1195" s="148">
        <f t="shared" si="37"/>
        <v>0.87046000000000001</v>
      </c>
      <c r="J1195" s="149" t="s">
        <v>1274</v>
      </c>
      <c r="K1195" s="146" t="s">
        <v>1275</v>
      </c>
      <c r="BUR1195" s="124"/>
      <c r="BUS1195" s="124"/>
      <c r="BUT1195" s="124"/>
      <c r="BUU1195" s="124"/>
      <c r="BUV1195" s="124"/>
      <c r="BUW1195" s="124"/>
      <c r="BUX1195" s="124"/>
      <c r="BUY1195" s="124"/>
      <c r="BUZ1195" s="124"/>
      <c r="BVA1195" s="124"/>
      <c r="BVB1195" s="124"/>
      <c r="BVC1195" s="124"/>
      <c r="BVD1195" s="124"/>
      <c r="BVE1195" s="124"/>
      <c r="BVF1195" s="124"/>
    </row>
    <row r="1196" spans="1:11 1916:1930" s="123" customFormat="1" x14ac:dyDescent="0.2">
      <c r="A1196" s="146" t="s">
        <v>183</v>
      </c>
      <c r="B1196" s="146" t="s">
        <v>1711</v>
      </c>
      <c r="C1196" s="147">
        <v>3.85</v>
      </c>
      <c r="D1196" s="148">
        <v>0.76265000000000005</v>
      </c>
      <c r="E1196" s="148">
        <v>0.76265000000000005</v>
      </c>
      <c r="F1196" s="147">
        <v>1</v>
      </c>
      <c r="G1196" s="148">
        <f t="shared" si="36"/>
        <v>0.76265000000000005</v>
      </c>
      <c r="H1196" s="147">
        <v>2</v>
      </c>
      <c r="I1196" s="148">
        <f t="shared" si="37"/>
        <v>1.5253000000000001</v>
      </c>
      <c r="J1196" s="149" t="s">
        <v>1274</v>
      </c>
      <c r="K1196" s="146" t="s">
        <v>1275</v>
      </c>
      <c r="BUR1196" s="124"/>
      <c r="BUS1196" s="124"/>
      <c r="BUT1196" s="124"/>
      <c r="BUU1196" s="124"/>
      <c r="BUV1196" s="124"/>
      <c r="BUW1196" s="124"/>
      <c r="BUX1196" s="124"/>
      <c r="BUY1196" s="124"/>
      <c r="BUZ1196" s="124"/>
      <c r="BVA1196" s="124"/>
      <c r="BVB1196" s="124"/>
      <c r="BVC1196" s="124"/>
      <c r="BVD1196" s="124"/>
      <c r="BVE1196" s="124"/>
      <c r="BVF1196" s="124"/>
    </row>
    <row r="1197" spans="1:11 1916:1930" s="123" customFormat="1" x14ac:dyDescent="0.2">
      <c r="A1197" s="150" t="s">
        <v>184</v>
      </c>
      <c r="B1197" s="150" t="s">
        <v>1711</v>
      </c>
      <c r="C1197" s="151">
        <v>7.63</v>
      </c>
      <c r="D1197" s="152">
        <v>1.8555999999999999</v>
      </c>
      <c r="E1197" s="152">
        <v>1.8555999999999999</v>
      </c>
      <c r="F1197" s="151">
        <v>1</v>
      </c>
      <c r="G1197" s="152">
        <f t="shared" si="36"/>
        <v>1.8555999999999999</v>
      </c>
      <c r="H1197" s="151">
        <v>2</v>
      </c>
      <c r="I1197" s="152">
        <f t="shared" si="37"/>
        <v>3.7111999999999998</v>
      </c>
      <c r="J1197" s="153" t="s">
        <v>1274</v>
      </c>
      <c r="K1197" s="150" t="s">
        <v>1275</v>
      </c>
      <c r="BUR1197" s="124"/>
      <c r="BUS1197" s="124"/>
      <c r="BUT1197" s="124"/>
      <c r="BUU1197" s="124"/>
      <c r="BUV1197" s="124"/>
      <c r="BUW1197" s="124"/>
      <c r="BUX1197" s="124"/>
      <c r="BUY1197" s="124"/>
      <c r="BUZ1197" s="124"/>
      <c r="BVA1197" s="124"/>
      <c r="BVB1197" s="124"/>
      <c r="BVC1197" s="124"/>
      <c r="BVD1197" s="124"/>
      <c r="BVE1197" s="124"/>
      <c r="BVF1197" s="124"/>
    </row>
    <row r="1198" spans="1:11 1916:1930" s="123" customFormat="1" x14ac:dyDescent="0.2">
      <c r="A1198" s="142" t="s">
        <v>1712</v>
      </c>
      <c r="B1198" s="142" t="s">
        <v>1713</v>
      </c>
      <c r="C1198" s="143">
        <v>3.24</v>
      </c>
      <c r="D1198" s="144">
        <v>0.91152</v>
      </c>
      <c r="E1198" s="144">
        <v>0.91152</v>
      </c>
      <c r="F1198" s="143">
        <v>1</v>
      </c>
      <c r="G1198" s="144">
        <f t="shared" si="36"/>
        <v>0.91152</v>
      </c>
      <c r="H1198" s="143">
        <v>1.75</v>
      </c>
      <c r="I1198" s="144">
        <f t="shared" si="37"/>
        <v>1.5951599999999999</v>
      </c>
      <c r="J1198" s="145" t="s">
        <v>1268</v>
      </c>
      <c r="K1198" s="142" t="s">
        <v>1270</v>
      </c>
      <c r="BUR1198" s="124"/>
      <c r="BUS1198" s="124"/>
      <c r="BUT1198" s="124"/>
      <c r="BUU1198" s="124"/>
      <c r="BUV1198" s="124"/>
      <c r="BUW1198" s="124"/>
      <c r="BUX1198" s="124"/>
      <c r="BUY1198" s="124"/>
      <c r="BUZ1198" s="124"/>
      <c r="BVA1198" s="124"/>
      <c r="BVB1198" s="124"/>
      <c r="BVC1198" s="124"/>
      <c r="BVD1198" s="124"/>
      <c r="BVE1198" s="124"/>
      <c r="BVF1198" s="124"/>
    </row>
    <row r="1199" spans="1:11 1916:1930" s="123" customFormat="1" x14ac:dyDescent="0.2">
      <c r="A1199" s="146" t="s">
        <v>1714</v>
      </c>
      <c r="B1199" s="146" t="s">
        <v>1713</v>
      </c>
      <c r="C1199" s="147">
        <v>4.34</v>
      </c>
      <c r="D1199" s="148">
        <v>1.3376999999999999</v>
      </c>
      <c r="E1199" s="148">
        <v>1.3376999999999999</v>
      </c>
      <c r="F1199" s="147">
        <v>1</v>
      </c>
      <c r="G1199" s="148">
        <f t="shared" si="36"/>
        <v>1.3376999999999999</v>
      </c>
      <c r="H1199" s="147">
        <v>1.75</v>
      </c>
      <c r="I1199" s="148">
        <f t="shared" si="37"/>
        <v>2.3409800000000001</v>
      </c>
      <c r="J1199" s="149" t="s">
        <v>1268</v>
      </c>
      <c r="K1199" s="146" t="s">
        <v>1270</v>
      </c>
      <c r="BUR1199" s="124"/>
      <c r="BUS1199" s="124"/>
      <c r="BUT1199" s="124"/>
      <c r="BUU1199" s="124"/>
      <c r="BUV1199" s="124"/>
      <c r="BUW1199" s="124"/>
      <c r="BUX1199" s="124"/>
      <c r="BUY1199" s="124"/>
      <c r="BUZ1199" s="124"/>
      <c r="BVA1199" s="124"/>
      <c r="BVB1199" s="124"/>
      <c r="BVC1199" s="124"/>
      <c r="BVD1199" s="124"/>
      <c r="BVE1199" s="124"/>
      <c r="BVF1199" s="124"/>
    </row>
    <row r="1200" spans="1:11 1916:1930" s="123" customFormat="1" x14ac:dyDescent="0.2">
      <c r="A1200" s="146" t="s">
        <v>1715</v>
      </c>
      <c r="B1200" s="146" t="s">
        <v>1713</v>
      </c>
      <c r="C1200" s="147">
        <v>7.91</v>
      </c>
      <c r="D1200" s="148">
        <v>2.1642299999999999</v>
      </c>
      <c r="E1200" s="148">
        <v>2.1642299999999999</v>
      </c>
      <c r="F1200" s="147">
        <v>1</v>
      </c>
      <c r="G1200" s="148">
        <f t="shared" si="36"/>
        <v>2.1642299999999999</v>
      </c>
      <c r="H1200" s="147">
        <v>1.75</v>
      </c>
      <c r="I1200" s="148">
        <f t="shared" si="37"/>
        <v>3.7873999999999999</v>
      </c>
      <c r="J1200" s="149" t="s">
        <v>1268</v>
      </c>
      <c r="K1200" s="146" t="s">
        <v>1270</v>
      </c>
      <c r="BUR1200" s="124"/>
      <c r="BUS1200" s="124"/>
      <c r="BUT1200" s="124"/>
      <c r="BUU1200" s="124"/>
      <c r="BUV1200" s="124"/>
      <c r="BUW1200" s="124"/>
      <c r="BUX1200" s="124"/>
      <c r="BUY1200" s="124"/>
      <c r="BUZ1200" s="124"/>
      <c r="BVA1200" s="124"/>
      <c r="BVB1200" s="124"/>
      <c r="BVC1200" s="124"/>
      <c r="BVD1200" s="124"/>
      <c r="BVE1200" s="124"/>
      <c r="BVF1200" s="124"/>
    </row>
    <row r="1201" spans="1:11 1916:1930" s="123" customFormat="1" x14ac:dyDescent="0.2">
      <c r="A1201" s="150" t="s">
        <v>1716</v>
      </c>
      <c r="B1201" s="150" t="s">
        <v>1713</v>
      </c>
      <c r="C1201" s="151">
        <v>15.31</v>
      </c>
      <c r="D1201" s="152">
        <v>4.8173899999999996</v>
      </c>
      <c r="E1201" s="152">
        <v>4.8173899999999996</v>
      </c>
      <c r="F1201" s="151">
        <v>1</v>
      </c>
      <c r="G1201" s="152">
        <f t="shared" si="36"/>
        <v>4.8173899999999996</v>
      </c>
      <c r="H1201" s="151">
        <v>1.75</v>
      </c>
      <c r="I1201" s="152">
        <f t="shared" si="37"/>
        <v>8.4304299999999994</v>
      </c>
      <c r="J1201" s="153" t="s">
        <v>1268</v>
      </c>
      <c r="K1201" s="150" t="s">
        <v>1270</v>
      </c>
      <c r="BUR1201" s="124"/>
      <c r="BUS1201" s="124"/>
      <c r="BUT1201" s="124"/>
      <c r="BUU1201" s="124"/>
      <c r="BUV1201" s="124"/>
      <c r="BUW1201" s="124"/>
      <c r="BUX1201" s="124"/>
      <c r="BUY1201" s="124"/>
      <c r="BUZ1201" s="124"/>
      <c r="BVA1201" s="124"/>
      <c r="BVB1201" s="124"/>
      <c r="BVC1201" s="124"/>
      <c r="BVD1201" s="124"/>
      <c r="BVE1201" s="124"/>
      <c r="BVF1201" s="124"/>
    </row>
    <row r="1202" spans="1:11 1916:1930" s="123" customFormat="1" x14ac:dyDescent="0.2">
      <c r="A1202" s="142" t="s">
        <v>1717</v>
      </c>
      <c r="B1202" s="142" t="s">
        <v>1718</v>
      </c>
      <c r="C1202" s="143">
        <v>2.4</v>
      </c>
      <c r="D1202" s="144">
        <v>0.87888999999999995</v>
      </c>
      <c r="E1202" s="144">
        <v>0.87888999999999995</v>
      </c>
      <c r="F1202" s="143">
        <v>1</v>
      </c>
      <c r="G1202" s="144">
        <f t="shared" si="36"/>
        <v>0.87888999999999995</v>
      </c>
      <c r="H1202" s="143">
        <v>1.75</v>
      </c>
      <c r="I1202" s="144">
        <f t="shared" si="37"/>
        <v>1.53806</v>
      </c>
      <c r="J1202" s="145" t="s">
        <v>1268</v>
      </c>
      <c r="K1202" s="142" t="s">
        <v>1270</v>
      </c>
      <c r="BUR1202" s="124"/>
      <c r="BUS1202" s="124"/>
      <c r="BUT1202" s="124"/>
      <c r="BUU1202" s="124"/>
      <c r="BUV1202" s="124"/>
      <c r="BUW1202" s="124"/>
      <c r="BUX1202" s="124"/>
      <c r="BUY1202" s="124"/>
      <c r="BUZ1202" s="124"/>
      <c r="BVA1202" s="124"/>
      <c r="BVB1202" s="124"/>
      <c r="BVC1202" s="124"/>
      <c r="BVD1202" s="124"/>
      <c r="BVE1202" s="124"/>
      <c r="BVF1202" s="124"/>
    </row>
    <row r="1203" spans="1:11 1916:1930" s="123" customFormat="1" x14ac:dyDescent="0.2">
      <c r="A1203" s="146" t="s">
        <v>1719</v>
      </c>
      <c r="B1203" s="146" t="s">
        <v>1718</v>
      </c>
      <c r="C1203" s="147">
        <v>4.12</v>
      </c>
      <c r="D1203" s="148">
        <v>1.28356</v>
      </c>
      <c r="E1203" s="148">
        <v>1.28356</v>
      </c>
      <c r="F1203" s="147">
        <v>1</v>
      </c>
      <c r="G1203" s="148">
        <f t="shared" si="36"/>
        <v>1.28356</v>
      </c>
      <c r="H1203" s="147">
        <v>1.75</v>
      </c>
      <c r="I1203" s="148">
        <f t="shared" si="37"/>
        <v>2.2462300000000002</v>
      </c>
      <c r="J1203" s="149" t="s">
        <v>1268</v>
      </c>
      <c r="K1203" s="146" t="s">
        <v>1270</v>
      </c>
      <c r="BUR1203" s="124"/>
      <c r="BUS1203" s="124"/>
      <c r="BUT1203" s="124"/>
      <c r="BUU1203" s="124"/>
      <c r="BUV1203" s="124"/>
      <c r="BUW1203" s="124"/>
      <c r="BUX1203" s="124"/>
      <c r="BUY1203" s="124"/>
      <c r="BUZ1203" s="124"/>
      <c r="BVA1203" s="124"/>
      <c r="BVB1203" s="124"/>
      <c r="BVC1203" s="124"/>
      <c r="BVD1203" s="124"/>
      <c r="BVE1203" s="124"/>
      <c r="BVF1203" s="124"/>
    </row>
    <row r="1204" spans="1:11 1916:1930" s="123" customFormat="1" x14ac:dyDescent="0.2">
      <c r="A1204" s="146" t="s">
        <v>1720</v>
      </c>
      <c r="B1204" s="146" t="s">
        <v>1718</v>
      </c>
      <c r="C1204" s="147">
        <v>6.88</v>
      </c>
      <c r="D1204" s="148">
        <v>2.0742600000000002</v>
      </c>
      <c r="E1204" s="148">
        <v>2.0742600000000002</v>
      </c>
      <c r="F1204" s="147">
        <v>1</v>
      </c>
      <c r="G1204" s="148">
        <f t="shared" si="36"/>
        <v>2.0742600000000002</v>
      </c>
      <c r="H1204" s="147">
        <v>1.75</v>
      </c>
      <c r="I1204" s="148">
        <f t="shared" si="37"/>
        <v>3.6299600000000001</v>
      </c>
      <c r="J1204" s="149" t="s">
        <v>1268</v>
      </c>
      <c r="K1204" s="146" t="s">
        <v>1270</v>
      </c>
      <c r="BUR1204" s="124"/>
      <c r="BUS1204" s="124"/>
      <c r="BUT1204" s="124"/>
      <c r="BUU1204" s="124"/>
      <c r="BUV1204" s="124"/>
      <c r="BUW1204" s="124"/>
      <c r="BUX1204" s="124"/>
      <c r="BUY1204" s="124"/>
      <c r="BUZ1204" s="124"/>
      <c r="BVA1204" s="124"/>
      <c r="BVB1204" s="124"/>
      <c r="BVC1204" s="124"/>
      <c r="BVD1204" s="124"/>
      <c r="BVE1204" s="124"/>
      <c r="BVF1204" s="124"/>
    </row>
    <row r="1205" spans="1:11 1916:1930" s="123" customFormat="1" x14ac:dyDescent="0.2">
      <c r="A1205" s="150" t="s">
        <v>1721</v>
      </c>
      <c r="B1205" s="150" t="s">
        <v>1718</v>
      </c>
      <c r="C1205" s="151">
        <v>16.64</v>
      </c>
      <c r="D1205" s="152">
        <v>4.3311200000000003</v>
      </c>
      <c r="E1205" s="152">
        <v>4.3311200000000003</v>
      </c>
      <c r="F1205" s="151">
        <v>1</v>
      </c>
      <c r="G1205" s="152">
        <f t="shared" si="36"/>
        <v>4.3311200000000003</v>
      </c>
      <c r="H1205" s="151">
        <v>1.75</v>
      </c>
      <c r="I1205" s="152">
        <f t="shared" si="37"/>
        <v>7.5794600000000001</v>
      </c>
      <c r="J1205" s="153" t="s">
        <v>1268</v>
      </c>
      <c r="K1205" s="150" t="s">
        <v>1270</v>
      </c>
      <c r="BUR1205" s="124"/>
      <c r="BUS1205" s="124"/>
      <c r="BUT1205" s="124"/>
      <c r="BUU1205" s="124"/>
      <c r="BUV1205" s="124"/>
      <c r="BUW1205" s="124"/>
      <c r="BUX1205" s="124"/>
      <c r="BUY1205" s="124"/>
      <c r="BUZ1205" s="124"/>
      <c r="BVA1205" s="124"/>
      <c r="BVB1205" s="124"/>
      <c r="BVC1205" s="124"/>
      <c r="BVD1205" s="124"/>
      <c r="BVE1205" s="124"/>
      <c r="BVF1205" s="124"/>
    </row>
    <row r="1206" spans="1:11 1916:1930" s="123" customFormat="1" x14ac:dyDescent="0.2">
      <c r="A1206" s="142" t="s">
        <v>1722</v>
      </c>
      <c r="B1206" s="142" t="s">
        <v>1723</v>
      </c>
      <c r="C1206" s="143">
        <v>2.5</v>
      </c>
      <c r="D1206" s="144">
        <v>0.84811999999999999</v>
      </c>
      <c r="E1206" s="144">
        <v>0.84811999999999999</v>
      </c>
      <c r="F1206" s="143">
        <v>1</v>
      </c>
      <c r="G1206" s="144">
        <f t="shared" si="36"/>
        <v>0.84811999999999999</v>
      </c>
      <c r="H1206" s="143">
        <v>1.75</v>
      </c>
      <c r="I1206" s="144">
        <f t="shared" si="37"/>
        <v>1.48421</v>
      </c>
      <c r="J1206" s="145" t="s">
        <v>1268</v>
      </c>
      <c r="K1206" s="142" t="s">
        <v>1270</v>
      </c>
      <c r="BUR1206" s="124"/>
      <c r="BUS1206" s="124"/>
      <c r="BUT1206" s="124"/>
      <c r="BUU1206" s="124"/>
      <c r="BUV1206" s="124"/>
      <c r="BUW1206" s="124"/>
      <c r="BUX1206" s="124"/>
      <c r="BUY1206" s="124"/>
      <c r="BUZ1206" s="124"/>
      <c r="BVA1206" s="124"/>
      <c r="BVB1206" s="124"/>
      <c r="BVC1206" s="124"/>
      <c r="BVD1206" s="124"/>
      <c r="BVE1206" s="124"/>
      <c r="BVF1206" s="124"/>
    </row>
    <row r="1207" spans="1:11 1916:1930" s="123" customFormat="1" x14ac:dyDescent="0.2">
      <c r="A1207" s="146" t="s">
        <v>1724</v>
      </c>
      <c r="B1207" s="146" t="s">
        <v>1723</v>
      </c>
      <c r="C1207" s="147">
        <v>3.73</v>
      </c>
      <c r="D1207" s="148">
        <v>1.22342</v>
      </c>
      <c r="E1207" s="148">
        <v>1.22342</v>
      </c>
      <c r="F1207" s="147">
        <v>1</v>
      </c>
      <c r="G1207" s="148">
        <f t="shared" si="36"/>
        <v>1.22342</v>
      </c>
      <c r="H1207" s="147">
        <v>1.75</v>
      </c>
      <c r="I1207" s="148">
        <f t="shared" si="37"/>
        <v>2.1409899999999999</v>
      </c>
      <c r="J1207" s="149" t="s">
        <v>1268</v>
      </c>
      <c r="K1207" s="146" t="s">
        <v>1270</v>
      </c>
      <c r="BUR1207" s="124"/>
      <c r="BUS1207" s="124"/>
      <c r="BUT1207" s="124"/>
      <c r="BUU1207" s="124"/>
      <c r="BUV1207" s="124"/>
      <c r="BUW1207" s="124"/>
      <c r="BUX1207" s="124"/>
      <c r="BUY1207" s="124"/>
      <c r="BUZ1207" s="124"/>
      <c r="BVA1207" s="124"/>
      <c r="BVB1207" s="124"/>
      <c r="BVC1207" s="124"/>
      <c r="BVD1207" s="124"/>
      <c r="BVE1207" s="124"/>
      <c r="BVF1207" s="124"/>
    </row>
    <row r="1208" spans="1:11 1916:1930" s="123" customFormat="1" x14ac:dyDescent="0.2">
      <c r="A1208" s="146" t="s">
        <v>1725</v>
      </c>
      <c r="B1208" s="146" t="s">
        <v>1723</v>
      </c>
      <c r="C1208" s="147">
        <v>6.32</v>
      </c>
      <c r="D1208" s="148">
        <v>1.9987699999999999</v>
      </c>
      <c r="E1208" s="148">
        <v>1.9987699999999999</v>
      </c>
      <c r="F1208" s="147">
        <v>1</v>
      </c>
      <c r="G1208" s="148">
        <f t="shared" si="36"/>
        <v>1.9987699999999999</v>
      </c>
      <c r="H1208" s="147">
        <v>1.75</v>
      </c>
      <c r="I1208" s="148">
        <f t="shared" si="37"/>
        <v>3.4978500000000001</v>
      </c>
      <c r="J1208" s="149" t="s">
        <v>1268</v>
      </c>
      <c r="K1208" s="146" t="s">
        <v>1270</v>
      </c>
      <c r="BUR1208" s="124"/>
      <c r="BUS1208" s="124"/>
      <c r="BUT1208" s="124"/>
      <c r="BUU1208" s="124"/>
      <c r="BUV1208" s="124"/>
      <c r="BUW1208" s="124"/>
      <c r="BUX1208" s="124"/>
      <c r="BUY1208" s="124"/>
      <c r="BUZ1208" s="124"/>
      <c r="BVA1208" s="124"/>
      <c r="BVB1208" s="124"/>
      <c r="BVC1208" s="124"/>
      <c r="BVD1208" s="124"/>
      <c r="BVE1208" s="124"/>
      <c r="BVF1208" s="124"/>
    </row>
    <row r="1209" spans="1:11 1916:1930" s="123" customFormat="1" x14ac:dyDescent="0.2">
      <c r="A1209" s="150" t="s">
        <v>1726</v>
      </c>
      <c r="B1209" s="150" t="s">
        <v>1723</v>
      </c>
      <c r="C1209" s="151">
        <v>17.5</v>
      </c>
      <c r="D1209" s="152">
        <v>3.734</v>
      </c>
      <c r="E1209" s="152">
        <v>3.734</v>
      </c>
      <c r="F1209" s="151">
        <v>1</v>
      </c>
      <c r="G1209" s="152">
        <f t="shared" si="36"/>
        <v>3.734</v>
      </c>
      <c r="H1209" s="151">
        <v>1.75</v>
      </c>
      <c r="I1209" s="152">
        <f t="shared" si="37"/>
        <v>6.5345000000000004</v>
      </c>
      <c r="J1209" s="153" t="s">
        <v>1268</v>
      </c>
      <c r="K1209" s="150" t="s">
        <v>1270</v>
      </c>
      <c r="BUR1209" s="124"/>
      <c r="BUS1209" s="124"/>
      <c r="BUT1209" s="124"/>
      <c r="BUU1209" s="124"/>
      <c r="BUV1209" s="124"/>
      <c r="BUW1209" s="124"/>
      <c r="BUX1209" s="124"/>
      <c r="BUY1209" s="124"/>
      <c r="BUZ1209" s="124"/>
      <c r="BVA1209" s="124"/>
      <c r="BVB1209" s="124"/>
      <c r="BVC1209" s="124"/>
      <c r="BVD1209" s="124"/>
      <c r="BVE1209" s="124"/>
      <c r="BVF1209" s="124"/>
    </row>
    <row r="1210" spans="1:11 1916:1930" s="123" customFormat="1" x14ac:dyDescent="0.2">
      <c r="A1210" s="142" t="s">
        <v>1727</v>
      </c>
      <c r="B1210" s="142" t="s">
        <v>1728</v>
      </c>
      <c r="C1210" s="143">
        <v>2.2000000000000002</v>
      </c>
      <c r="D1210" s="144">
        <v>0.47663</v>
      </c>
      <c r="E1210" s="144">
        <v>0.47663</v>
      </c>
      <c r="F1210" s="143">
        <v>1</v>
      </c>
      <c r="G1210" s="144">
        <f t="shared" si="36"/>
        <v>0.47663</v>
      </c>
      <c r="H1210" s="143">
        <v>1.75</v>
      </c>
      <c r="I1210" s="144">
        <f t="shared" si="37"/>
        <v>0.83409999999999995</v>
      </c>
      <c r="J1210" s="145" t="s">
        <v>1268</v>
      </c>
      <c r="K1210" s="142" t="s">
        <v>1270</v>
      </c>
      <c r="BUR1210" s="124"/>
      <c r="BUS1210" s="124"/>
      <c r="BUT1210" s="124"/>
      <c r="BUU1210" s="124"/>
      <c r="BUV1210" s="124"/>
      <c r="BUW1210" s="124"/>
      <c r="BUX1210" s="124"/>
      <c r="BUY1210" s="124"/>
      <c r="BUZ1210" s="124"/>
      <c r="BVA1210" s="124"/>
      <c r="BVB1210" s="124"/>
      <c r="BVC1210" s="124"/>
      <c r="BVD1210" s="124"/>
      <c r="BVE1210" s="124"/>
      <c r="BVF1210" s="124"/>
    </row>
    <row r="1211" spans="1:11 1916:1930" s="123" customFormat="1" x14ac:dyDescent="0.2">
      <c r="A1211" s="146" t="s">
        <v>1729</v>
      </c>
      <c r="B1211" s="146" t="s">
        <v>1728</v>
      </c>
      <c r="C1211" s="147">
        <v>2.97</v>
      </c>
      <c r="D1211" s="148">
        <v>0.62331000000000003</v>
      </c>
      <c r="E1211" s="148">
        <v>0.62331000000000003</v>
      </c>
      <c r="F1211" s="147">
        <v>1</v>
      </c>
      <c r="G1211" s="148">
        <f t="shared" si="36"/>
        <v>0.62331000000000003</v>
      </c>
      <c r="H1211" s="147">
        <v>1.75</v>
      </c>
      <c r="I1211" s="148">
        <f t="shared" si="37"/>
        <v>1.0907899999999999</v>
      </c>
      <c r="J1211" s="149" t="s">
        <v>1268</v>
      </c>
      <c r="K1211" s="146" t="s">
        <v>1270</v>
      </c>
      <c r="BUR1211" s="124"/>
      <c r="BUS1211" s="124"/>
      <c r="BUT1211" s="124"/>
      <c r="BUU1211" s="124"/>
      <c r="BUV1211" s="124"/>
      <c r="BUW1211" s="124"/>
      <c r="BUX1211" s="124"/>
      <c r="BUY1211" s="124"/>
      <c r="BUZ1211" s="124"/>
      <c r="BVA1211" s="124"/>
      <c r="BVB1211" s="124"/>
      <c r="BVC1211" s="124"/>
      <c r="BVD1211" s="124"/>
      <c r="BVE1211" s="124"/>
      <c r="BVF1211" s="124"/>
    </row>
    <row r="1212" spans="1:11 1916:1930" s="123" customFormat="1" x14ac:dyDescent="0.2">
      <c r="A1212" s="146" t="s">
        <v>1730</v>
      </c>
      <c r="B1212" s="146" t="s">
        <v>1728</v>
      </c>
      <c r="C1212" s="147">
        <v>4.8899999999999997</v>
      </c>
      <c r="D1212" s="148">
        <v>0.94838</v>
      </c>
      <c r="E1212" s="148">
        <v>0.94838</v>
      </c>
      <c r="F1212" s="147">
        <v>1</v>
      </c>
      <c r="G1212" s="148">
        <f t="shared" si="36"/>
        <v>0.94838</v>
      </c>
      <c r="H1212" s="147">
        <v>1.75</v>
      </c>
      <c r="I1212" s="148">
        <f t="shared" si="37"/>
        <v>1.65967</v>
      </c>
      <c r="J1212" s="149" t="s">
        <v>1268</v>
      </c>
      <c r="K1212" s="146" t="s">
        <v>1270</v>
      </c>
      <c r="BUR1212" s="124"/>
      <c r="BUS1212" s="124"/>
      <c r="BUT1212" s="124"/>
      <c r="BUU1212" s="124"/>
      <c r="BUV1212" s="124"/>
      <c r="BUW1212" s="124"/>
      <c r="BUX1212" s="124"/>
      <c r="BUY1212" s="124"/>
      <c r="BUZ1212" s="124"/>
      <c r="BVA1212" s="124"/>
      <c r="BVB1212" s="124"/>
      <c r="BVC1212" s="124"/>
      <c r="BVD1212" s="124"/>
      <c r="BVE1212" s="124"/>
      <c r="BVF1212" s="124"/>
    </row>
    <row r="1213" spans="1:11 1916:1930" s="123" customFormat="1" x14ac:dyDescent="0.2">
      <c r="A1213" s="150" t="s">
        <v>1731</v>
      </c>
      <c r="B1213" s="150" t="s">
        <v>1728</v>
      </c>
      <c r="C1213" s="151">
        <v>11.93</v>
      </c>
      <c r="D1213" s="152">
        <v>2.1049199999999999</v>
      </c>
      <c r="E1213" s="152">
        <v>2.1049199999999999</v>
      </c>
      <c r="F1213" s="151">
        <v>1</v>
      </c>
      <c r="G1213" s="152">
        <f t="shared" si="36"/>
        <v>2.1049199999999999</v>
      </c>
      <c r="H1213" s="151">
        <v>1.75</v>
      </c>
      <c r="I1213" s="152">
        <f t="shared" si="37"/>
        <v>3.6836099999999998</v>
      </c>
      <c r="J1213" s="153" t="s">
        <v>1268</v>
      </c>
      <c r="K1213" s="150" t="s">
        <v>1270</v>
      </c>
      <c r="BUR1213" s="124"/>
      <c r="BUS1213" s="124"/>
      <c r="BUT1213" s="124"/>
      <c r="BUU1213" s="124"/>
      <c r="BUV1213" s="124"/>
      <c r="BUW1213" s="124"/>
      <c r="BUX1213" s="124"/>
      <c r="BUY1213" s="124"/>
      <c r="BUZ1213" s="124"/>
      <c r="BVA1213" s="124"/>
      <c r="BVB1213" s="124"/>
      <c r="BVC1213" s="124"/>
      <c r="BVD1213" s="124"/>
      <c r="BVE1213" s="124"/>
      <c r="BVF1213" s="124"/>
    </row>
    <row r="1214" spans="1:11 1916:1930" s="123" customFormat="1" x14ac:dyDescent="0.2">
      <c r="A1214" s="142" t="s">
        <v>185</v>
      </c>
      <c r="B1214" s="142" t="s">
        <v>1373</v>
      </c>
      <c r="C1214" s="143">
        <v>1.44</v>
      </c>
      <c r="D1214" s="144">
        <v>0.27213999999999999</v>
      </c>
      <c r="E1214" s="144">
        <v>0.27213999999999999</v>
      </c>
      <c r="F1214" s="143">
        <v>1</v>
      </c>
      <c r="G1214" s="144">
        <f t="shared" si="36"/>
        <v>0.27213999999999999</v>
      </c>
      <c r="H1214" s="143">
        <v>1.75</v>
      </c>
      <c r="I1214" s="144">
        <f t="shared" si="37"/>
        <v>0.47625000000000001</v>
      </c>
      <c r="J1214" s="145" t="s">
        <v>1268</v>
      </c>
      <c r="K1214" s="142" t="s">
        <v>1270</v>
      </c>
      <c r="BUR1214" s="124"/>
      <c r="BUS1214" s="124"/>
      <c r="BUT1214" s="124"/>
      <c r="BUU1214" s="124"/>
      <c r="BUV1214" s="124"/>
      <c r="BUW1214" s="124"/>
      <c r="BUX1214" s="124"/>
      <c r="BUY1214" s="124"/>
      <c r="BUZ1214" s="124"/>
      <c r="BVA1214" s="124"/>
      <c r="BVB1214" s="124"/>
      <c r="BVC1214" s="124"/>
      <c r="BVD1214" s="124"/>
      <c r="BVE1214" s="124"/>
      <c r="BVF1214" s="124"/>
    </row>
    <row r="1215" spans="1:11 1916:1930" s="123" customFormat="1" x14ac:dyDescent="0.2">
      <c r="A1215" s="146" t="s">
        <v>186</v>
      </c>
      <c r="B1215" s="146" t="s">
        <v>1373</v>
      </c>
      <c r="C1215" s="147">
        <v>1.88</v>
      </c>
      <c r="D1215" s="148">
        <v>0.39827000000000001</v>
      </c>
      <c r="E1215" s="148">
        <v>0.39827000000000001</v>
      </c>
      <c r="F1215" s="147">
        <v>1</v>
      </c>
      <c r="G1215" s="148">
        <f t="shared" si="36"/>
        <v>0.39827000000000001</v>
      </c>
      <c r="H1215" s="147">
        <v>1.75</v>
      </c>
      <c r="I1215" s="148">
        <f t="shared" si="37"/>
        <v>0.69696999999999998</v>
      </c>
      <c r="J1215" s="149" t="s">
        <v>1268</v>
      </c>
      <c r="K1215" s="146" t="s">
        <v>1270</v>
      </c>
      <c r="BUR1215" s="124"/>
      <c r="BUS1215" s="124"/>
      <c r="BUT1215" s="124"/>
      <c r="BUU1215" s="124"/>
      <c r="BUV1215" s="124"/>
      <c r="BUW1215" s="124"/>
      <c r="BUX1215" s="124"/>
      <c r="BUY1215" s="124"/>
      <c r="BUZ1215" s="124"/>
      <c r="BVA1215" s="124"/>
      <c r="BVB1215" s="124"/>
      <c r="BVC1215" s="124"/>
      <c r="BVD1215" s="124"/>
      <c r="BVE1215" s="124"/>
      <c r="BVF1215" s="124"/>
    </row>
    <row r="1216" spans="1:11 1916:1930" s="123" customFormat="1" x14ac:dyDescent="0.2">
      <c r="A1216" s="146" t="s">
        <v>187</v>
      </c>
      <c r="B1216" s="146" t="s">
        <v>1373</v>
      </c>
      <c r="C1216" s="147">
        <v>3.31</v>
      </c>
      <c r="D1216" s="148">
        <v>0.84792000000000001</v>
      </c>
      <c r="E1216" s="148">
        <v>0.84792000000000001</v>
      </c>
      <c r="F1216" s="147">
        <v>1</v>
      </c>
      <c r="G1216" s="148">
        <f t="shared" si="36"/>
        <v>0.84792000000000001</v>
      </c>
      <c r="H1216" s="147">
        <v>1.75</v>
      </c>
      <c r="I1216" s="148">
        <f t="shared" si="37"/>
        <v>1.48386</v>
      </c>
      <c r="J1216" s="149" t="s">
        <v>1268</v>
      </c>
      <c r="K1216" s="146" t="s">
        <v>1270</v>
      </c>
      <c r="BUR1216" s="124"/>
      <c r="BUS1216" s="124"/>
      <c r="BUT1216" s="124"/>
      <c r="BUU1216" s="124"/>
      <c r="BUV1216" s="124"/>
      <c r="BUW1216" s="124"/>
      <c r="BUX1216" s="124"/>
      <c r="BUY1216" s="124"/>
      <c r="BUZ1216" s="124"/>
      <c r="BVA1216" s="124"/>
      <c r="BVB1216" s="124"/>
      <c r="BVC1216" s="124"/>
      <c r="BVD1216" s="124"/>
      <c r="BVE1216" s="124"/>
      <c r="BVF1216" s="124"/>
    </row>
    <row r="1217" spans="1:11 1916:1930" s="123" customFormat="1" x14ac:dyDescent="0.2">
      <c r="A1217" s="150" t="s">
        <v>188</v>
      </c>
      <c r="B1217" s="150" t="s">
        <v>1373</v>
      </c>
      <c r="C1217" s="151">
        <v>8.1300000000000008</v>
      </c>
      <c r="D1217" s="152">
        <v>1.9992399999999999</v>
      </c>
      <c r="E1217" s="152">
        <v>1.9992399999999999</v>
      </c>
      <c r="F1217" s="151">
        <v>1</v>
      </c>
      <c r="G1217" s="152">
        <f t="shared" si="36"/>
        <v>1.9992399999999999</v>
      </c>
      <c r="H1217" s="151">
        <v>1.75</v>
      </c>
      <c r="I1217" s="152">
        <f t="shared" si="37"/>
        <v>3.4986700000000002</v>
      </c>
      <c r="J1217" s="153" t="s">
        <v>1268</v>
      </c>
      <c r="K1217" s="150" t="s">
        <v>1270</v>
      </c>
      <c r="BUR1217" s="124"/>
      <c r="BUS1217" s="124"/>
      <c r="BUT1217" s="124"/>
      <c r="BUU1217" s="124"/>
      <c r="BUV1217" s="124"/>
      <c r="BUW1217" s="124"/>
      <c r="BUX1217" s="124"/>
      <c r="BUY1217" s="124"/>
      <c r="BUZ1217" s="124"/>
      <c r="BVA1217" s="124"/>
      <c r="BVB1217" s="124"/>
      <c r="BVC1217" s="124"/>
      <c r="BVD1217" s="124"/>
      <c r="BVE1217" s="124"/>
      <c r="BVF1217" s="124"/>
    </row>
    <row r="1218" spans="1:11 1916:1930" s="123" customFormat="1" x14ac:dyDescent="0.2">
      <c r="A1218" s="142" t="s">
        <v>189</v>
      </c>
      <c r="B1218" s="142" t="s">
        <v>1374</v>
      </c>
      <c r="C1218" s="143">
        <v>1.69</v>
      </c>
      <c r="D1218" s="144">
        <v>0.34043000000000001</v>
      </c>
      <c r="E1218" s="144">
        <v>0.34043000000000001</v>
      </c>
      <c r="F1218" s="143">
        <v>1</v>
      </c>
      <c r="G1218" s="144">
        <f t="shared" si="36"/>
        <v>0.34043000000000001</v>
      </c>
      <c r="H1218" s="143">
        <v>1.75</v>
      </c>
      <c r="I1218" s="144">
        <f t="shared" si="37"/>
        <v>0.59575</v>
      </c>
      <c r="J1218" s="145" t="s">
        <v>1268</v>
      </c>
      <c r="K1218" s="142" t="s">
        <v>1270</v>
      </c>
      <c r="BUR1218" s="124"/>
      <c r="BUS1218" s="124"/>
      <c r="BUT1218" s="124"/>
      <c r="BUU1218" s="124"/>
      <c r="BUV1218" s="124"/>
      <c r="BUW1218" s="124"/>
      <c r="BUX1218" s="124"/>
      <c r="BUY1218" s="124"/>
      <c r="BUZ1218" s="124"/>
      <c r="BVA1218" s="124"/>
      <c r="BVB1218" s="124"/>
      <c r="BVC1218" s="124"/>
      <c r="BVD1218" s="124"/>
      <c r="BVE1218" s="124"/>
      <c r="BVF1218" s="124"/>
    </row>
    <row r="1219" spans="1:11 1916:1930" s="123" customFormat="1" x14ac:dyDescent="0.2">
      <c r="A1219" s="146" t="s">
        <v>190</v>
      </c>
      <c r="B1219" s="146" t="s">
        <v>1374</v>
      </c>
      <c r="C1219" s="147">
        <v>2.39</v>
      </c>
      <c r="D1219" s="148">
        <v>0.42673</v>
      </c>
      <c r="E1219" s="148">
        <v>0.42673</v>
      </c>
      <c r="F1219" s="147">
        <v>1</v>
      </c>
      <c r="G1219" s="148">
        <f t="shared" si="36"/>
        <v>0.42673</v>
      </c>
      <c r="H1219" s="147">
        <v>1.75</v>
      </c>
      <c r="I1219" s="148">
        <f t="shared" si="37"/>
        <v>0.74678</v>
      </c>
      <c r="J1219" s="149" t="s">
        <v>1268</v>
      </c>
      <c r="K1219" s="146" t="s">
        <v>1270</v>
      </c>
      <c r="BUR1219" s="124"/>
      <c r="BUS1219" s="124"/>
      <c r="BUT1219" s="124"/>
      <c r="BUU1219" s="124"/>
      <c r="BUV1219" s="124"/>
      <c r="BUW1219" s="124"/>
      <c r="BUX1219" s="124"/>
      <c r="BUY1219" s="124"/>
      <c r="BUZ1219" s="124"/>
      <c r="BVA1219" s="124"/>
      <c r="BVB1219" s="124"/>
      <c r="BVC1219" s="124"/>
      <c r="BVD1219" s="124"/>
      <c r="BVE1219" s="124"/>
      <c r="BVF1219" s="124"/>
    </row>
    <row r="1220" spans="1:11 1916:1930" s="123" customFormat="1" x14ac:dyDescent="0.2">
      <c r="A1220" s="146" t="s">
        <v>191</v>
      </c>
      <c r="B1220" s="146" t="s">
        <v>1374</v>
      </c>
      <c r="C1220" s="147">
        <v>3.29</v>
      </c>
      <c r="D1220" s="148">
        <v>0.75624000000000002</v>
      </c>
      <c r="E1220" s="148">
        <v>0.75624000000000002</v>
      </c>
      <c r="F1220" s="147">
        <v>1</v>
      </c>
      <c r="G1220" s="148">
        <f t="shared" si="36"/>
        <v>0.75624000000000002</v>
      </c>
      <c r="H1220" s="147">
        <v>1.75</v>
      </c>
      <c r="I1220" s="148">
        <f t="shared" si="37"/>
        <v>1.32342</v>
      </c>
      <c r="J1220" s="149" t="s">
        <v>1268</v>
      </c>
      <c r="K1220" s="146" t="s">
        <v>1270</v>
      </c>
      <c r="BUR1220" s="124"/>
      <c r="BUS1220" s="124"/>
      <c r="BUT1220" s="124"/>
      <c r="BUU1220" s="124"/>
      <c r="BUV1220" s="124"/>
      <c r="BUW1220" s="124"/>
      <c r="BUX1220" s="124"/>
      <c r="BUY1220" s="124"/>
      <c r="BUZ1220" s="124"/>
      <c r="BVA1220" s="124"/>
      <c r="BVB1220" s="124"/>
      <c r="BVC1220" s="124"/>
      <c r="BVD1220" s="124"/>
      <c r="BVE1220" s="124"/>
      <c r="BVF1220" s="124"/>
    </row>
    <row r="1221" spans="1:11 1916:1930" s="123" customFormat="1" x14ac:dyDescent="0.2">
      <c r="A1221" s="150" t="s">
        <v>192</v>
      </c>
      <c r="B1221" s="150" t="s">
        <v>1374</v>
      </c>
      <c r="C1221" s="151">
        <v>6.15</v>
      </c>
      <c r="D1221" s="152">
        <v>1.7552700000000001</v>
      </c>
      <c r="E1221" s="152">
        <v>1.7552700000000001</v>
      </c>
      <c r="F1221" s="151">
        <v>1</v>
      </c>
      <c r="G1221" s="152">
        <f t="shared" si="36"/>
        <v>1.7552700000000001</v>
      </c>
      <c r="H1221" s="151">
        <v>1.75</v>
      </c>
      <c r="I1221" s="152">
        <f t="shared" si="37"/>
        <v>3.07172</v>
      </c>
      <c r="J1221" s="153" t="s">
        <v>1268</v>
      </c>
      <c r="K1221" s="150" t="s">
        <v>1270</v>
      </c>
      <c r="BUR1221" s="124"/>
      <c r="BUS1221" s="124"/>
      <c r="BUT1221" s="124"/>
      <c r="BUU1221" s="124"/>
      <c r="BUV1221" s="124"/>
      <c r="BUW1221" s="124"/>
      <c r="BUX1221" s="124"/>
      <c r="BUY1221" s="124"/>
      <c r="BUZ1221" s="124"/>
      <c r="BVA1221" s="124"/>
      <c r="BVB1221" s="124"/>
      <c r="BVC1221" s="124"/>
      <c r="BVD1221" s="124"/>
      <c r="BVE1221" s="124"/>
      <c r="BVF1221" s="124"/>
    </row>
    <row r="1222" spans="1:11 1916:1930" s="123" customFormat="1" x14ac:dyDescent="0.2">
      <c r="A1222" s="142" t="s">
        <v>193</v>
      </c>
      <c r="B1222" s="142" t="s">
        <v>1732</v>
      </c>
      <c r="C1222" s="143">
        <v>2.4700000000000002</v>
      </c>
      <c r="D1222" s="144">
        <v>0.49662000000000001</v>
      </c>
      <c r="E1222" s="144">
        <v>0.49662000000000001</v>
      </c>
      <c r="F1222" s="143">
        <v>1</v>
      </c>
      <c r="G1222" s="144">
        <f t="shared" si="36"/>
        <v>0.49662000000000001</v>
      </c>
      <c r="H1222" s="143">
        <v>1.75</v>
      </c>
      <c r="I1222" s="144">
        <f t="shared" si="37"/>
        <v>0.86909000000000003</v>
      </c>
      <c r="J1222" s="145" t="s">
        <v>1268</v>
      </c>
      <c r="K1222" s="142" t="s">
        <v>1270</v>
      </c>
      <c r="BUR1222" s="124"/>
      <c r="BUS1222" s="124"/>
      <c r="BUT1222" s="124"/>
      <c r="BUU1222" s="124"/>
      <c r="BUV1222" s="124"/>
      <c r="BUW1222" s="124"/>
      <c r="BUX1222" s="124"/>
      <c r="BUY1222" s="124"/>
      <c r="BUZ1222" s="124"/>
      <c r="BVA1222" s="124"/>
      <c r="BVB1222" s="124"/>
      <c r="BVC1222" s="124"/>
      <c r="BVD1222" s="124"/>
      <c r="BVE1222" s="124"/>
      <c r="BVF1222" s="124"/>
    </row>
    <row r="1223" spans="1:11 1916:1930" s="123" customFormat="1" x14ac:dyDescent="0.2">
      <c r="A1223" s="146" t="s">
        <v>194</v>
      </c>
      <c r="B1223" s="146" t="s">
        <v>1732</v>
      </c>
      <c r="C1223" s="147">
        <v>3.28</v>
      </c>
      <c r="D1223" s="148">
        <v>0.66510999999999998</v>
      </c>
      <c r="E1223" s="148">
        <v>0.66510999999999998</v>
      </c>
      <c r="F1223" s="147">
        <v>1</v>
      </c>
      <c r="G1223" s="148">
        <f t="shared" si="36"/>
        <v>0.66510999999999998</v>
      </c>
      <c r="H1223" s="147">
        <v>1.75</v>
      </c>
      <c r="I1223" s="148">
        <f t="shared" si="37"/>
        <v>1.16394</v>
      </c>
      <c r="J1223" s="149" t="s">
        <v>1268</v>
      </c>
      <c r="K1223" s="146" t="s">
        <v>1270</v>
      </c>
      <c r="BUR1223" s="124"/>
      <c r="BUS1223" s="124"/>
      <c r="BUT1223" s="124"/>
      <c r="BUU1223" s="124"/>
      <c r="BUV1223" s="124"/>
      <c r="BUW1223" s="124"/>
      <c r="BUX1223" s="124"/>
      <c r="BUY1223" s="124"/>
      <c r="BUZ1223" s="124"/>
      <c r="BVA1223" s="124"/>
      <c r="BVB1223" s="124"/>
      <c r="BVC1223" s="124"/>
      <c r="BVD1223" s="124"/>
      <c r="BVE1223" s="124"/>
      <c r="BVF1223" s="124"/>
    </row>
    <row r="1224" spans="1:11 1916:1930" s="123" customFormat="1" x14ac:dyDescent="0.2">
      <c r="A1224" s="146" t="s">
        <v>195</v>
      </c>
      <c r="B1224" s="146" t="s">
        <v>1732</v>
      </c>
      <c r="C1224" s="147">
        <v>4.43</v>
      </c>
      <c r="D1224" s="148">
        <v>1.0895300000000001</v>
      </c>
      <c r="E1224" s="148">
        <v>1.0895300000000001</v>
      </c>
      <c r="F1224" s="147">
        <v>1</v>
      </c>
      <c r="G1224" s="148">
        <f t="shared" si="36"/>
        <v>1.0895300000000001</v>
      </c>
      <c r="H1224" s="147">
        <v>1.75</v>
      </c>
      <c r="I1224" s="148">
        <f t="shared" si="37"/>
        <v>1.9066799999999999</v>
      </c>
      <c r="J1224" s="149" t="s">
        <v>1268</v>
      </c>
      <c r="K1224" s="146" t="s">
        <v>1270</v>
      </c>
      <c r="BUR1224" s="124"/>
      <c r="BUS1224" s="124"/>
      <c r="BUT1224" s="124"/>
      <c r="BUU1224" s="124"/>
      <c r="BUV1224" s="124"/>
      <c r="BUW1224" s="124"/>
      <c r="BUX1224" s="124"/>
      <c r="BUY1224" s="124"/>
      <c r="BUZ1224" s="124"/>
      <c r="BVA1224" s="124"/>
      <c r="BVB1224" s="124"/>
      <c r="BVC1224" s="124"/>
      <c r="BVD1224" s="124"/>
      <c r="BVE1224" s="124"/>
      <c r="BVF1224" s="124"/>
    </row>
    <row r="1225" spans="1:11 1916:1930" s="123" customFormat="1" x14ac:dyDescent="0.2">
      <c r="A1225" s="150" t="s">
        <v>196</v>
      </c>
      <c r="B1225" s="150" t="s">
        <v>1732</v>
      </c>
      <c r="C1225" s="151">
        <v>8.98</v>
      </c>
      <c r="D1225" s="152">
        <v>2.5104299999999999</v>
      </c>
      <c r="E1225" s="152">
        <v>2.5104299999999999</v>
      </c>
      <c r="F1225" s="151">
        <v>1</v>
      </c>
      <c r="G1225" s="152">
        <f t="shared" si="36"/>
        <v>2.5104299999999999</v>
      </c>
      <c r="H1225" s="151">
        <v>1.75</v>
      </c>
      <c r="I1225" s="152">
        <f t="shared" si="37"/>
        <v>4.3932500000000001</v>
      </c>
      <c r="J1225" s="153" t="s">
        <v>1268</v>
      </c>
      <c r="K1225" s="150" t="s">
        <v>1270</v>
      </c>
      <c r="BUR1225" s="124"/>
      <c r="BUS1225" s="124"/>
      <c r="BUT1225" s="124"/>
      <c r="BUU1225" s="124"/>
      <c r="BUV1225" s="124"/>
      <c r="BUW1225" s="124"/>
      <c r="BUX1225" s="124"/>
      <c r="BUY1225" s="124"/>
      <c r="BUZ1225" s="124"/>
      <c r="BVA1225" s="124"/>
      <c r="BVB1225" s="124"/>
      <c r="BVC1225" s="124"/>
      <c r="BVD1225" s="124"/>
      <c r="BVE1225" s="124"/>
      <c r="BVF1225" s="124"/>
    </row>
    <row r="1226" spans="1:11 1916:1930" s="123" customFormat="1" x14ac:dyDescent="0.2">
      <c r="A1226" s="142" t="s">
        <v>197</v>
      </c>
      <c r="B1226" s="142" t="s">
        <v>1733</v>
      </c>
      <c r="C1226" s="143">
        <v>2.2200000000000002</v>
      </c>
      <c r="D1226" s="144">
        <v>0.40181</v>
      </c>
      <c r="E1226" s="144">
        <v>0.40181</v>
      </c>
      <c r="F1226" s="143">
        <v>1</v>
      </c>
      <c r="G1226" s="144">
        <f t="shared" si="36"/>
        <v>0.40181</v>
      </c>
      <c r="H1226" s="143">
        <v>1.75</v>
      </c>
      <c r="I1226" s="144">
        <f t="shared" si="37"/>
        <v>0.70316999999999996</v>
      </c>
      <c r="J1226" s="145" t="s">
        <v>1268</v>
      </c>
      <c r="K1226" s="142" t="s">
        <v>1270</v>
      </c>
      <c r="BUR1226" s="124"/>
      <c r="BUS1226" s="124"/>
      <c r="BUT1226" s="124"/>
      <c r="BUU1226" s="124"/>
      <c r="BUV1226" s="124"/>
      <c r="BUW1226" s="124"/>
      <c r="BUX1226" s="124"/>
      <c r="BUY1226" s="124"/>
      <c r="BUZ1226" s="124"/>
      <c r="BVA1226" s="124"/>
      <c r="BVB1226" s="124"/>
      <c r="BVC1226" s="124"/>
      <c r="BVD1226" s="124"/>
      <c r="BVE1226" s="124"/>
      <c r="BVF1226" s="124"/>
    </row>
    <row r="1227" spans="1:11 1916:1930" s="123" customFormat="1" x14ac:dyDescent="0.2">
      <c r="A1227" s="146" t="s">
        <v>198</v>
      </c>
      <c r="B1227" s="146" t="s">
        <v>1733</v>
      </c>
      <c r="C1227" s="147">
        <v>2.9</v>
      </c>
      <c r="D1227" s="148">
        <v>0.48535</v>
      </c>
      <c r="E1227" s="148">
        <v>0.48535</v>
      </c>
      <c r="F1227" s="147">
        <v>1</v>
      </c>
      <c r="G1227" s="148">
        <f t="shared" si="36"/>
        <v>0.48535</v>
      </c>
      <c r="H1227" s="147">
        <v>1.75</v>
      </c>
      <c r="I1227" s="148">
        <f t="shared" si="37"/>
        <v>0.84936</v>
      </c>
      <c r="J1227" s="149" t="s">
        <v>1268</v>
      </c>
      <c r="K1227" s="146" t="s">
        <v>1270</v>
      </c>
      <c r="BUR1227" s="124"/>
      <c r="BUS1227" s="124"/>
      <c r="BUT1227" s="124"/>
      <c r="BUU1227" s="124"/>
      <c r="BUV1227" s="124"/>
      <c r="BUW1227" s="124"/>
      <c r="BUX1227" s="124"/>
      <c r="BUY1227" s="124"/>
      <c r="BUZ1227" s="124"/>
      <c r="BVA1227" s="124"/>
      <c r="BVB1227" s="124"/>
      <c r="BVC1227" s="124"/>
      <c r="BVD1227" s="124"/>
      <c r="BVE1227" s="124"/>
      <c r="BVF1227" s="124"/>
    </row>
    <row r="1228" spans="1:11 1916:1930" s="123" customFormat="1" x14ac:dyDescent="0.2">
      <c r="A1228" s="146" t="s">
        <v>199</v>
      </c>
      <c r="B1228" s="146" t="s">
        <v>1733</v>
      </c>
      <c r="C1228" s="147">
        <v>4.55</v>
      </c>
      <c r="D1228" s="148">
        <v>0.79251000000000005</v>
      </c>
      <c r="E1228" s="148">
        <v>0.79251000000000005</v>
      </c>
      <c r="F1228" s="147">
        <v>1</v>
      </c>
      <c r="G1228" s="148">
        <f t="shared" si="36"/>
        <v>0.79251000000000005</v>
      </c>
      <c r="H1228" s="147">
        <v>1.75</v>
      </c>
      <c r="I1228" s="148">
        <f t="shared" si="37"/>
        <v>1.38689</v>
      </c>
      <c r="J1228" s="149" t="s">
        <v>1268</v>
      </c>
      <c r="K1228" s="146" t="s">
        <v>1270</v>
      </c>
      <c r="BUR1228" s="124"/>
      <c r="BUS1228" s="124"/>
      <c r="BUT1228" s="124"/>
      <c r="BUU1228" s="124"/>
      <c r="BUV1228" s="124"/>
      <c r="BUW1228" s="124"/>
      <c r="BUX1228" s="124"/>
      <c r="BUY1228" s="124"/>
      <c r="BUZ1228" s="124"/>
      <c r="BVA1228" s="124"/>
      <c r="BVB1228" s="124"/>
      <c r="BVC1228" s="124"/>
      <c r="BVD1228" s="124"/>
      <c r="BVE1228" s="124"/>
      <c r="BVF1228" s="124"/>
    </row>
    <row r="1229" spans="1:11 1916:1930" s="123" customFormat="1" x14ac:dyDescent="0.2">
      <c r="A1229" s="150" t="s">
        <v>200</v>
      </c>
      <c r="B1229" s="150" t="s">
        <v>1733</v>
      </c>
      <c r="C1229" s="151">
        <v>7.18</v>
      </c>
      <c r="D1229" s="152">
        <v>2.3070200000000001</v>
      </c>
      <c r="E1229" s="152">
        <v>2.3070200000000001</v>
      </c>
      <c r="F1229" s="151">
        <v>1</v>
      </c>
      <c r="G1229" s="152">
        <f t="shared" si="36"/>
        <v>2.3070200000000001</v>
      </c>
      <c r="H1229" s="151">
        <v>1.75</v>
      </c>
      <c r="I1229" s="152">
        <f t="shared" si="37"/>
        <v>4.0372899999999996</v>
      </c>
      <c r="J1229" s="153" t="s">
        <v>1268</v>
      </c>
      <c r="K1229" s="150" t="s">
        <v>1270</v>
      </c>
      <c r="BUR1229" s="124"/>
      <c r="BUS1229" s="124"/>
      <c r="BUT1229" s="124"/>
      <c r="BUU1229" s="124"/>
      <c r="BUV1229" s="124"/>
      <c r="BUW1229" s="124"/>
      <c r="BUX1229" s="124"/>
      <c r="BUY1229" s="124"/>
      <c r="BUZ1229" s="124"/>
      <c r="BVA1229" s="124"/>
      <c r="BVB1229" s="124"/>
      <c r="BVC1229" s="124"/>
      <c r="BVD1229" s="124"/>
      <c r="BVE1229" s="124"/>
      <c r="BVF1229" s="124"/>
    </row>
    <row r="1230" spans="1:11 1916:1930" s="123" customFormat="1" x14ac:dyDescent="0.2">
      <c r="A1230" s="142" t="s">
        <v>201</v>
      </c>
      <c r="B1230" s="142" t="s">
        <v>1734</v>
      </c>
      <c r="C1230" s="143">
        <v>1.77</v>
      </c>
      <c r="D1230" s="144">
        <v>0.44111</v>
      </c>
      <c r="E1230" s="144">
        <v>0.44111</v>
      </c>
      <c r="F1230" s="143">
        <v>1</v>
      </c>
      <c r="G1230" s="144">
        <f t="shared" ref="G1230:G1293" si="38">ROUND((F1230*E1230),5)</f>
        <v>0.44111</v>
      </c>
      <c r="H1230" s="143">
        <v>1.75</v>
      </c>
      <c r="I1230" s="144">
        <f t="shared" ref="I1230:I1293" si="39">ROUND((E1230*H1230),5)</f>
        <v>0.77193999999999996</v>
      </c>
      <c r="J1230" s="145" t="s">
        <v>1268</v>
      </c>
      <c r="K1230" s="142" t="s">
        <v>1270</v>
      </c>
      <c r="BUR1230" s="124"/>
      <c r="BUS1230" s="124"/>
      <c r="BUT1230" s="124"/>
      <c r="BUU1230" s="124"/>
      <c r="BUV1230" s="124"/>
      <c r="BUW1230" s="124"/>
      <c r="BUX1230" s="124"/>
      <c r="BUY1230" s="124"/>
      <c r="BUZ1230" s="124"/>
      <c r="BVA1230" s="124"/>
      <c r="BVB1230" s="124"/>
      <c r="BVC1230" s="124"/>
      <c r="BVD1230" s="124"/>
      <c r="BVE1230" s="124"/>
      <c r="BVF1230" s="124"/>
    </row>
    <row r="1231" spans="1:11 1916:1930" s="123" customFormat="1" x14ac:dyDescent="0.2">
      <c r="A1231" s="146" t="s">
        <v>202</v>
      </c>
      <c r="B1231" s="146" t="s">
        <v>1734</v>
      </c>
      <c r="C1231" s="147">
        <v>2.29</v>
      </c>
      <c r="D1231" s="148">
        <v>0.49653999999999998</v>
      </c>
      <c r="E1231" s="148">
        <v>0.49653999999999998</v>
      </c>
      <c r="F1231" s="147">
        <v>1</v>
      </c>
      <c r="G1231" s="148">
        <f t="shared" si="38"/>
        <v>0.49653999999999998</v>
      </c>
      <c r="H1231" s="147">
        <v>1.75</v>
      </c>
      <c r="I1231" s="148">
        <f t="shared" si="39"/>
        <v>0.86895</v>
      </c>
      <c r="J1231" s="149" t="s">
        <v>1268</v>
      </c>
      <c r="K1231" s="146" t="s">
        <v>1270</v>
      </c>
      <c r="BUR1231" s="124"/>
      <c r="BUS1231" s="124"/>
      <c r="BUT1231" s="124"/>
      <c r="BUU1231" s="124"/>
      <c r="BUV1231" s="124"/>
      <c r="BUW1231" s="124"/>
      <c r="BUX1231" s="124"/>
      <c r="BUY1231" s="124"/>
      <c r="BUZ1231" s="124"/>
      <c r="BVA1231" s="124"/>
      <c r="BVB1231" s="124"/>
      <c r="BVC1231" s="124"/>
      <c r="BVD1231" s="124"/>
      <c r="BVE1231" s="124"/>
      <c r="BVF1231" s="124"/>
    </row>
    <row r="1232" spans="1:11 1916:1930" s="123" customFormat="1" x14ac:dyDescent="0.2">
      <c r="A1232" s="146" t="s">
        <v>203</v>
      </c>
      <c r="B1232" s="146" t="s">
        <v>1734</v>
      </c>
      <c r="C1232" s="147">
        <v>3.09</v>
      </c>
      <c r="D1232" s="148">
        <v>0.76070000000000004</v>
      </c>
      <c r="E1232" s="148">
        <v>0.76070000000000004</v>
      </c>
      <c r="F1232" s="147">
        <v>1</v>
      </c>
      <c r="G1232" s="148">
        <f t="shared" si="38"/>
        <v>0.76070000000000004</v>
      </c>
      <c r="H1232" s="147">
        <v>1.75</v>
      </c>
      <c r="I1232" s="148">
        <f t="shared" si="39"/>
        <v>1.3312299999999999</v>
      </c>
      <c r="J1232" s="149" t="s">
        <v>1268</v>
      </c>
      <c r="K1232" s="146" t="s">
        <v>1270</v>
      </c>
      <c r="BUR1232" s="124"/>
      <c r="BUS1232" s="124"/>
      <c r="BUT1232" s="124"/>
      <c r="BUU1232" s="124"/>
      <c r="BUV1232" s="124"/>
      <c r="BUW1232" s="124"/>
      <c r="BUX1232" s="124"/>
      <c r="BUY1232" s="124"/>
      <c r="BUZ1232" s="124"/>
      <c r="BVA1232" s="124"/>
      <c r="BVB1232" s="124"/>
      <c r="BVC1232" s="124"/>
      <c r="BVD1232" s="124"/>
      <c r="BVE1232" s="124"/>
      <c r="BVF1232" s="124"/>
    </row>
    <row r="1233" spans="1:11 1916:1930" s="123" customFormat="1" x14ac:dyDescent="0.2">
      <c r="A1233" s="150" t="s">
        <v>204</v>
      </c>
      <c r="B1233" s="150" t="s">
        <v>1734</v>
      </c>
      <c r="C1233" s="151">
        <v>5.5</v>
      </c>
      <c r="D1233" s="152">
        <v>1.7384200000000001</v>
      </c>
      <c r="E1233" s="152">
        <v>1.7384200000000001</v>
      </c>
      <c r="F1233" s="151">
        <v>1</v>
      </c>
      <c r="G1233" s="152">
        <f t="shared" si="38"/>
        <v>1.7384200000000001</v>
      </c>
      <c r="H1233" s="151">
        <v>1.75</v>
      </c>
      <c r="I1233" s="152">
        <f t="shared" si="39"/>
        <v>3.0422400000000001</v>
      </c>
      <c r="J1233" s="153" t="s">
        <v>1268</v>
      </c>
      <c r="K1233" s="150" t="s">
        <v>1270</v>
      </c>
      <c r="BUR1233" s="124"/>
      <c r="BUS1233" s="124"/>
      <c r="BUT1233" s="124"/>
      <c r="BUU1233" s="124"/>
      <c r="BUV1233" s="124"/>
      <c r="BUW1233" s="124"/>
      <c r="BUX1233" s="124"/>
      <c r="BUY1233" s="124"/>
      <c r="BUZ1233" s="124"/>
      <c r="BVA1233" s="124"/>
      <c r="BVB1233" s="124"/>
      <c r="BVC1233" s="124"/>
      <c r="BVD1233" s="124"/>
      <c r="BVE1233" s="124"/>
      <c r="BVF1233" s="124"/>
    </row>
    <row r="1234" spans="1:11 1916:1930" s="123" customFormat="1" x14ac:dyDescent="0.2">
      <c r="A1234" s="142" t="s">
        <v>1735</v>
      </c>
      <c r="B1234" s="142" t="s">
        <v>1736</v>
      </c>
      <c r="C1234" s="143">
        <v>2.0699999999999998</v>
      </c>
      <c r="D1234" s="144">
        <v>0.36423</v>
      </c>
      <c r="E1234" s="144">
        <v>0.36423</v>
      </c>
      <c r="F1234" s="143">
        <v>1</v>
      </c>
      <c r="G1234" s="144">
        <f t="shared" si="38"/>
        <v>0.36423</v>
      </c>
      <c r="H1234" s="143">
        <v>1.75</v>
      </c>
      <c r="I1234" s="144">
        <f t="shared" si="39"/>
        <v>0.63739999999999997</v>
      </c>
      <c r="J1234" s="145" t="s">
        <v>1268</v>
      </c>
      <c r="K1234" s="142" t="s">
        <v>1270</v>
      </c>
      <c r="BUR1234" s="124"/>
      <c r="BUS1234" s="124"/>
      <c r="BUT1234" s="124"/>
      <c r="BUU1234" s="124"/>
      <c r="BUV1234" s="124"/>
      <c r="BUW1234" s="124"/>
      <c r="BUX1234" s="124"/>
      <c r="BUY1234" s="124"/>
      <c r="BUZ1234" s="124"/>
      <c r="BVA1234" s="124"/>
      <c r="BVB1234" s="124"/>
      <c r="BVC1234" s="124"/>
      <c r="BVD1234" s="124"/>
      <c r="BVE1234" s="124"/>
      <c r="BVF1234" s="124"/>
    </row>
    <row r="1235" spans="1:11 1916:1930" s="123" customFormat="1" x14ac:dyDescent="0.2">
      <c r="A1235" s="146" t="s">
        <v>1737</v>
      </c>
      <c r="B1235" s="146" t="s">
        <v>1736</v>
      </c>
      <c r="C1235" s="147">
        <v>2.48</v>
      </c>
      <c r="D1235" s="148">
        <v>0.45215</v>
      </c>
      <c r="E1235" s="148">
        <v>0.45215</v>
      </c>
      <c r="F1235" s="147">
        <v>1</v>
      </c>
      <c r="G1235" s="148">
        <f t="shared" si="38"/>
        <v>0.45215</v>
      </c>
      <c r="H1235" s="147">
        <v>1.75</v>
      </c>
      <c r="I1235" s="148">
        <f t="shared" si="39"/>
        <v>0.79125999999999996</v>
      </c>
      <c r="J1235" s="149" t="s">
        <v>1268</v>
      </c>
      <c r="K1235" s="146" t="s">
        <v>1270</v>
      </c>
      <c r="BUR1235" s="124"/>
      <c r="BUS1235" s="124"/>
      <c r="BUT1235" s="124"/>
      <c r="BUU1235" s="124"/>
      <c r="BUV1235" s="124"/>
      <c r="BUW1235" s="124"/>
      <c r="BUX1235" s="124"/>
      <c r="BUY1235" s="124"/>
      <c r="BUZ1235" s="124"/>
      <c r="BVA1235" s="124"/>
      <c r="BVB1235" s="124"/>
      <c r="BVC1235" s="124"/>
      <c r="BVD1235" s="124"/>
      <c r="BVE1235" s="124"/>
      <c r="BVF1235" s="124"/>
    </row>
    <row r="1236" spans="1:11 1916:1930" s="123" customFormat="1" x14ac:dyDescent="0.2">
      <c r="A1236" s="146" t="s">
        <v>1738</v>
      </c>
      <c r="B1236" s="146" t="s">
        <v>1736</v>
      </c>
      <c r="C1236" s="147">
        <v>3.56</v>
      </c>
      <c r="D1236" s="148">
        <v>0.75727999999999995</v>
      </c>
      <c r="E1236" s="148">
        <v>0.75727999999999995</v>
      </c>
      <c r="F1236" s="147">
        <v>1</v>
      </c>
      <c r="G1236" s="148">
        <f t="shared" si="38"/>
        <v>0.75727999999999995</v>
      </c>
      <c r="H1236" s="147">
        <v>1.75</v>
      </c>
      <c r="I1236" s="148">
        <f t="shared" si="39"/>
        <v>1.32524</v>
      </c>
      <c r="J1236" s="149" t="s">
        <v>1268</v>
      </c>
      <c r="K1236" s="146" t="s">
        <v>1270</v>
      </c>
      <c r="BUR1236" s="124"/>
      <c r="BUS1236" s="124"/>
      <c r="BUT1236" s="124"/>
      <c r="BUU1236" s="124"/>
      <c r="BUV1236" s="124"/>
      <c r="BUW1236" s="124"/>
      <c r="BUX1236" s="124"/>
      <c r="BUY1236" s="124"/>
      <c r="BUZ1236" s="124"/>
      <c r="BVA1236" s="124"/>
      <c r="BVB1236" s="124"/>
      <c r="BVC1236" s="124"/>
      <c r="BVD1236" s="124"/>
      <c r="BVE1236" s="124"/>
      <c r="BVF1236" s="124"/>
    </row>
    <row r="1237" spans="1:11 1916:1930" s="123" customFormat="1" x14ac:dyDescent="0.2">
      <c r="A1237" s="150" t="s">
        <v>1739</v>
      </c>
      <c r="B1237" s="150" t="s">
        <v>1736</v>
      </c>
      <c r="C1237" s="151">
        <v>6.27</v>
      </c>
      <c r="D1237" s="152">
        <v>1.7305999999999999</v>
      </c>
      <c r="E1237" s="152">
        <v>1.7305999999999999</v>
      </c>
      <c r="F1237" s="151">
        <v>1</v>
      </c>
      <c r="G1237" s="152">
        <f t="shared" si="38"/>
        <v>1.7305999999999999</v>
      </c>
      <c r="H1237" s="151">
        <v>1.75</v>
      </c>
      <c r="I1237" s="152">
        <f t="shared" si="39"/>
        <v>3.0285500000000001</v>
      </c>
      <c r="J1237" s="153" t="s">
        <v>1268</v>
      </c>
      <c r="K1237" s="150" t="s">
        <v>1270</v>
      </c>
      <c r="BUR1237" s="124"/>
      <c r="BUS1237" s="124"/>
      <c r="BUT1237" s="124"/>
      <c r="BUU1237" s="124"/>
      <c r="BUV1237" s="124"/>
      <c r="BUW1237" s="124"/>
      <c r="BUX1237" s="124"/>
      <c r="BUY1237" s="124"/>
      <c r="BUZ1237" s="124"/>
      <c r="BVA1237" s="124"/>
      <c r="BVB1237" s="124"/>
      <c r="BVC1237" s="124"/>
      <c r="BVD1237" s="124"/>
      <c r="BVE1237" s="124"/>
      <c r="BVF1237" s="124"/>
    </row>
    <row r="1238" spans="1:11 1916:1930" s="123" customFormat="1" x14ac:dyDescent="0.2">
      <c r="A1238" s="142" t="s">
        <v>205</v>
      </c>
      <c r="B1238" s="142" t="s">
        <v>1740</v>
      </c>
      <c r="C1238" s="143">
        <v>10.79</v>
      </c>
      <c r="D1238" s="144">
        <v>3.0301399999999998</v>
      </c>
      <c r="E1238" s="144">
        <v>3.0301399999999998</v>
      </c>
      <c r="F1238" s="143">
        <v>1</v>
      </c>
      <c r="G1238" s="144">
        <f t="shared" si="38"/>
        <v>3.0301399999999998</v>
      </c>
      <c r="H1238" s="143">
        <v>1.75</v>
      </c>
      <c r="I1238" s="144">
        <f t="shared" si="39"/>
        <v>5.3027499999999996</v>
      </c>
      <c r="J1238" s="145" t="s">
        <v>1268</v>
      </c>
      <c r="K1238" s="142" t="s">
        <v>1270</v>
      </c>
      <c r="BUR1238" s="124"/>
      <c r="BUS1238" s="124"/>
      <c r="BUT1238" s="124"/>
      <c r="BUU1238" s="124"/>
      <c r="BUV1238" s="124"/>
      <c r="BUW1238" s="124"/>
      <c r="BUX1238" s="124"/>
      <c r="BUY1238" s="124"/>
      <c r="BUZ1238" s="124"/>
      <c r="BVA1238" s="124"/>
      <c r="BVB1238" s="124"/>
      <c r="BVC1238" s="124"/>
      <c r="BVD1238" s="124"/>
      <c r="BVE1238" s="124"/>
      <c r="BVF1238" s="124"/>
    </row>
    <row r="1239" spans="1:11 1916:1930" s="123" customFormat="1" x14ac:dyDescent="0.2">
      <c r="A1239" s="146" t="s">
        <v>206</v>
      </c>
      <c r="B1239" s="146" t="s">
        <v>1740</v>
      </c>
      <c r="C1239" s="147">
        <v>10.98</v>
      </c>
      <c r="D1239" s="148">
        <v>3.3331599999999999</v>
      </c>
      <c r="E1239" s="148">
        <v>3.3331599999999999</v>
      </c>
      <c r="F1239" s="147">
        <v>1</v>
      </c>
      <c r="G1239" s="148">
        <f t="shared" si="38"/>
        <v>3.3331599999999999</v>
      </c>
      <c r="H1239" s="147">
        <v>1.75</v>
      </c>
      <c r="I1239" s="148">
        <f t="shared" si="39"/>
        <v>5.8330299999999999</v>
      </c>
      <c r="J1239" s="149" t="s">
        <v>1268</v>
      </c>
      <c r="K1239" s="146" t="s">
        <v>1270</v>
      </c>
      <c r="BUR1239" s="124"/>
      <c r="BUS1239" s="124"/>
      <c r="BUT1239" s="124"/>
      <c r="BUU1239" s="124"/>
      <c r="BUV1239" s="124"/>
      <c r="BUW1239" s="124"/>
      <c r="BUX1239" s="124"/>
      <c r="BUY1239" s="124"/>
      <c r="BUZ1239" s="124"/>
      <c r="BVA1239" s="124"/>
      <c r="BVB1239" s="124"/>
      <c r="BVC1239" s="124"/>
      <c r="BVD1239" s="124"/>
      <c r="BVE1239" s="124"/>
      <c r="BVF1239" s="124"/>
    </row>
    <row r="1240" spans="1:11 1916:1930" s="123" customFormat="1" x14ac:dyDescent="0.2">
      <c r="A1240" s="146" t="s">
        <v>207</v>
      </c>
      <c r="B1240" s="146" t="s">
        <v>1740</v>
      </c>
      <c r="C1240" s="147">
        <v>16.89</v>
      </c>
      <c r="D1240" s="148">
        <v>6.2326300000000003</v>
      </c>
      <c r="E1240" s="148">
        <v>6.2326300000000003</v>
      </c>
      <c r="F1240" s="147">
        <v>1</v>
      </c>
      <c r="G1240" s="148">
        <f t="shared" si="38"/>
        <v>6.2326300000000003</v>
      </c>
      <c r="H1240" s="147">
        <v>1.75</v>
      </c>
      <c r="I1240" s="148">
        <f t="shared" si="39"/>
        <v>10.9071</v>
      </c>
      <c r="J1240" s="149" t="s">
        <v>1268</v>
      </c>
      <c r="K1240" s="146" t="s">
        <v>1270</v>
      </c>
      <c r="BUR1240" s="124"/>
      <c r="BUS1240" s="124"/>
      <c r="BUT1240" s="124"/>
      <c r="BUU1240" s="124"/>
      <c r="BUV1240" s="124"/>
      <c r="BUW1240" s="124"/>
      <c r="BUX1240" s="124"/>
      <c r="BUY1240" s="124"/>
      <c r="BUZ1240" s="124"/>
      <c r="BVA1240" s="124"/>
      <c r="BVB1240" s="124"/>
      <c r="BVC1240" s="124"/>
      <c r="BVD1240" s="124"/>
      <c r="BVE1240" s="124"/>
      <c r="BVF1240" s="124"/>
    </row>
    <row r="1241" spans="1:11 1916:1930" s="123" customFormat="1" x14ac:dyDescent="0.2">
      <c r="A1241" s="150" t="s">
        <v>208</v>
      </c>
      <c r="B1241" s="150" t="s">
        <v>1740</v>
      </c>
      <c r="C1241" s="151">
        <v>38.31</v>
      </c>
      <c r="D1241" s="152">
        <v>16.763079999999999</v>
      </c>
      <c r="E1241" s="152">
        <v>16.763079999999999</v>
      </c>
      <c r="F1241" s="151">
        <v>1</v>
      </c>
      <c r="G1241" s="152">
        <f t="shared" si="38"/>
        <v>16.763079999999999</v>
      </c>
      <c r="H1241" s="151">
        <v>1.75</v>
      </c>
      <c r="I1241" s="152">
        <f t="shared" si="39"/>
        <v>29.33539</v>
      </c>
      <c r="J1241" s="153" t="s">
        <v>1268</v>
      </c>
      <c r="K1241" s="150" t="s">
        <v>1270</v>
      </c>
      <c r="BUR1241" s="124"/>
      <c r="BUS1241" s="124"/>
      <c r="BUT1241" s="124"/>
      <c r="BUU1241" s="124"/>
      <c r="BUV1241" s="124"/>
      <c r="BUW1241" s="124"/>
      <c r="BUX1241" s="124"/>
      <c r="BUY1241" s="124"/>
      <c r="BUZ1241" s="124"/>
      <c r="BVA1241" s="124"/>
      <c r="BVB1241" s="124"/>
      <c r="BVC1241" s="124"/>
      <c r="BVD1241" s="124"/>
      <c r="BVE1241" s="124"/>
      <c r="BVF1241" s="124"/>
    </row>
    <row r="1242" spans="1:11 1916:1930" s="123" customFormat="1" x14ac:dyDescent="0.2">
      <c r="A1242" s="142" t="s">
        <v>209</v>
      </c>
      <c r="B1242" s="142" t="s">
        <v>1741</v>
      </c>
      <c r="C1242" s="143">
        <v>5.44</v>
      </c>
      <c r="D1242" s="144">
        <v>1.19123</v>
      </c>
      <c r="E1242" s="144">
        <v>1.19123</v>
      </c>
      <c r="F1242" s="143">
        <v>1</v>
      </c>
      <c r="G1242" s="144">
        <f t="shared" si="38"/>
        <v>1.19123</v>
      </c>
      <c r="H1242" s="143">
        <v>1.75</v>
      </c>
      <c r="I1242" s="144">
        <f t="shared" si="39"/>
        <v>2.0846499999999999</v>
      </c>
      <c r="J1242" s="145" t="s">
        <v>1268</v>
      </c>
      <c r="K1242" s="142" t="s">
        <v>1270</v>
      </c>
      <c r="BUR1242" s="124"/>
      <c r="BUS1242" s="124"/>
      <c r="BUT1242" s="124"/>
      <c r="BUU1242" s="124"/>
      <c r="BUV1242" s="124"/>
      <c r="BUW1242" s="124"/>
      <c r="BUX1242" s="124"/>
      <c r="BUY1242" s="124"/>
      <c r="BUZ1242" s="124"/>
      <c r="BVA1242" s="124"/>
      <c r="BVB1242" s="124"/>
      <c r="BVC1242" s="124"/>
      <c r="BVD1242" s="124"/>
      <c r="BVE1242" s="124"/>
      <c r="BVF1242" s="124"/>
    </row>
    <row r="1243" spans="1:11 1916:1930" s="123" customFormat="1" x14ac:dyDescent="0.2">
      <c r="A1243" s="146" t="s">
        <v>210</v>
      </c>
      <c r="B1243" s="146" t="s">
        <v>1741</v>
      </c>
      <c r="C1243" s="147">
        <v>8.75</v>
      </c>
      <c r="D1243" s="148">
        <v>1.7558400000000001</v>
      </c>
      <c r="E1243" s="148">
        <v>1.7558400000000001</v>
      </c>
      <c r="F1243" s="147">
        <v>1</v>
      </c>
      <c r="G1243" s="148">
        <f t="shared" si="38"/>
        <v>1.7558400000000001</v>
      </c>
      <c r="H1243" s="147">
        <v>1.75</v>
      </c>
      <c r="I1243" s="148">
        <f t="shared" si="39"/>
        <v>3.0727199999999999</v>
      </c>
      <c r="J1243" s="149" t="s">
        <v>1268</v>
      </c>
      <c r="K1243" s="146" t="s">
        <v>1270</v>
      </c>
      <c r="BUR1243" s="124"/>
      <c r="BUS1243" s="124"/>
      <c r="BUT1243" s="124"/>
      <c r="BUU1243" s="124"/>
      <c r="BUV1243" s="124"/>
      <c r="BUW1243" s="124"/>
      <c r="BUX1243" s="124"/>
      <c r="BUY1243" s="124"/>
      <c r="BUZ1243" s="124"/>
      <c r="BVA1243" s="124"/>
      <c r="BVB1243" s="124"/>
      <c r="BVC1243" s="124"/>
      <c r="BVD1243" s="124"/>
      <c r="BVE1243" s="124"/>
      <c r="BVF1243" s="124"/>
    </row>
    <row r="1244" spans="1:11 1916:1930" s="123" customFormat="1" x14ac:dyDescent="0.2">
      <c r="A1244" s="146" t="s">
        <v>211</v>
      </c>
      <c r="B1244" s="146" t="s">
        <v>1741</v>
      </c>
      <c r="C1244" s="147">
        <v>11.76</v>
      </c>
      <c r="D1244" s="148">
        <v>3.2509600000000001</v>
      </c>
      <c r="E1244" s="148">
        <v>3.2509600000000001</v>
      </c>
      <c r="F1244" s="147">
        <v>1</v>
      </c>
      <c r="G1244" s="148">
        <f t="shared" si="38"/>
        <v>3.2509600000000001</v>
      </c>
      <c r="H1244" s="147">
        <v>1.75</v>
      </c>
      <c r="I1244" s="148">
        <f t="shared" si="39"/>
        <v>5.6891800000000003</v>
      </c>
      <c r="J1244" s="149" t="s">
        <v>1268</v>
      </c>
      <c r="K1244" s="146" t="s">
        <v>1270</v>
      </c>
      <c r="BUR1244" s="124"/>
      <c r="BUS1244" s="124"/>
      <c r="BUT1244" s="124"/>
      <c r="BUU1244" s="124"/>
      <c r="BUV1244" s="124"/>
      <c r="BUW1244" s="124"/>
      <c r="BUX1244" s="124"/>
      <c r="BUY1244" s="124"/>
      <c r="BUZ1244" s="124"/>
      <c r="BVA1244" s="124"/>
      <c r="BVB1244" s="124"/>
      <c r="BVC1244" s="124"/>
      <c r="BVD1244" s="124"/>
      <c r="BVE1244" s="124"/>
      <c r="BVF1244" s="124"/>
    </row>
    <row r="1245" spans="1:11 1916:1930" s="123" customFormat="1" x14ac:dyDescent="0.2">
      <c r="A1245" s="150" t="s">
        <v>212</v>
      </c>
      <c r="B1245" s="150" t="s">
        <v>1741</v>
      </c>
      <c r="C1245" s="151">
        <v>22.33</v>
      </c>
      <c r="D1245" s="152">
        <v>8.7026599999999998</v>
      </c>
      <c r="E1245" s="152">
        <v>8.7026599999999998</v>
      </c>
      <c r="F1245" s="151">
        <v>1</v>
      </c>
      <c r="G1245" s="152">
        <f t="shared" si="38"/>
        <v>8.7026599999999998</v>
      </c>
      <c r="H1245" s="151">
        <v>1.75</v>
      </c>
      <c r="I1245" s="152">
        <f t="shared" si="39"/>
        <v>15.229660000000001</v>
      </c>
      <c r="J1245" s="153" t="s">
        <v>1268</v>
      </c>
      <c r="K1245" s="150" t="s">
        <v>1270</v>
      </c>
      <c r="BUR1245" s="124"/>
      <c r="BUS1245" s="124"/>
      <c r="BUT1245" s="124"/>
      <c r="BUU1245" s="124"/>
      <c r="BUV1245" s="124"/>
      <c r="BUW1245" s="124"/>
      <c r="BUX1245" s="124"/>
      <c r="BUY1245" s="124"/>
      <c r="BUZ1245" s="124"/>
      <c r="BVA1245" s="124"/>
      <c r="BVB1245" s="124"/>
      <c r="BVC1245" s="124"/>
      <c r="BVD1245" s="124"/>
      <c r="BVE1245" s="124"/>
      <c r="BVF1245" s="124"/>
    </row>
    <row r="1246" spans="1:11 1916:1930" s="123" customFormat="1" x14ac:dyDescent="0.2">
      <c r="A1246" s="142" t="s">
        <v>213</v>
      </c>
      <c r="B1246" s="142" t="s">
        <v>1742</v>
      </c>
      <c r="C1246" s="143">
        <v>3</v>
      </c>
      <c r="D1246" s="144">
        <v>0.30047000000000001</v>
      </c>
      <c r="E1246" s="144">
        <v>0.30047000000000001</v>
      </c>
      <c r="F1246" s="143">
        <v>1</v>
      </c>
      <c r="G1246" s="144">
        <f t="shared" si="38"/>
        <v>0.30047000000000001</v>
      </c>
      <c r="H1246" s="143">
        <v>1.75</v>
      </c>
      <c r="I1246" s="144">
        <f t="shared" si="39"/>
        <v>0.52581999999999995</v>
      </c>
      <c r="J1246" s="145" t="s">
        <v>1268</v>
      </c>
      <c r="K1246" s="142" t="s">
        <v>1270</v>
      </c>
      <c r="BUR1246" s="124"/>
      <c r="BUS1246" s="124"/>
      <c r="BUT1246" s="124"/>
      <c r="BUU1246" s="124"/>
      <c r="BUV1246" s="124"/>
      <c r="BUW1246" s="124"/>
      <c r="BUX1246" s="124"/>
      <c r="BUY1246" s="124"/>
      <c r="BUZ1246" s="124"/>
      <c r="BVA1246" s="124"/>
      <c r="BVB1246" s="124"/>
      <c r="BVC1246" s="124"/>
      <c r="BVD1246" s="124"/>
      <c r="BVE1246" s="124"/>
      <c r="BVF1246" s="124"/>
    </row>
    <row r="1247" spans="1:11 1916:1930" s="123" customFormat="1" x14ac:dyDescent="0.2">
      <c r="A1247" s="146" t="s">
        <v>214</v>
      </c>
      <c r="B1247" s="146" t="s">
        <v>1742</v>
      </c>
      <c r="C1247" s="147">
        <v>4.18</v>
      </c>
      <c r="D1247" s="148">
        <v>0.55518999999999996</v>
      </c>
      <c r="E1247" s="148">
        <v>0.55518999999999996</v>
      </c>
      <c r="F1247" s="147">
        <v>1</v>
      </c>
      <c r="G1247" s="148">
        <f t="shared" si="38"/>
        <v>0.55518999999999996</v>
      </c>
      <c r="H1247" s="147">
        <v>1.75</v>
      </c>
      <c r="I1247" s="148">
        <f t="shared" si="39"/>
        <v>0.97158</v>
      </c>
      <c r="J1247" s="149" t="s">
        <v>1268</v>
      </c>
      <c r="K1247" s="146" t="s">
        <v>1270</v>
      </c>
      <c r="BUR1247" s="124"/>
      <c r="BUS1247" s="124"/>
      <c r="BUT1247" s="124"/>
      <c r="BUU1247" s="124"/>
      <c r="BUV1247" s="124"/>
      <c r="BUW1247" s="124"/>
      <c r="BUX1247" s="124"/>
      <c r="BUY1247" s="124"/>
      <c r="BUZ1247" s="124"/>
      <c r="BVA1247" s="124"/>
      <c r="BVB1247" s="124"/>
      <c r="BVC1247" s="124"/>
      <c r="BVD1247" s="124"/>
      <c r="BVE1247" s="124"/>
      <c r="BVF1247" s="124"/>
    </row>
    <row r="1248" spans="1:11 1916:1930" s="123" customFormat="1" x14ac:dyDescent="0.2">
      <c r="A1248" s="146" t="s">
        <v>215</v>
      </c>
      <c r="B1248" s="146" t="s">
        <v>1742</v>
      </c>
      <c r="C1248" s="147">
        <v>7.64</v>
      </c>
      <c r="D1248" s="148">
        <v>0.96848999999999996</v>
      </c>
      <c r="E1248" s="148">
        <v>0.96848999999999996</v>
      </c>
      <c r="F1248" s="147">
        <v>1</v>
      </c>
      <c r="G1248" s="148">
        <f t="shared" si="38"/>
        <v>0.96848999999999996</v>
      </c>
      <c r="H1248" s="147">
        <v>1.75</v>
      </c>
      <c r="I1248" s="148">
        <f t="shared" si="39"/>
        <v>1.69486</v>
      </c>
      <c r="J1248" s="149" t="s">
        <v>1268</v>
      </c>
      <c r="K1248" s="146" t="s">
        <v>1270</v>
      </c>
      <c r="BUR1248" s="124"/>
      <c r="BUS1248" s="124"/>
      <c r="BUT1248" s="124"/>
      <c r="BUU1248" s="124"/>
      <c r="BUV1248" s="124"/>
      <c r="BUW1248" s="124"/>
      <c r="BUX1248" s="124"/>
      <c r="BUY1248" s="124"/>
      <c r="BUZ1248" s="124"/>
      <c r="BVA1248" s="124"/>
      <c r="BVB1248" s="124"/>
      <c r="BVC1248" s="124"/>
      <c r="BVD1248" s="124"/>
      <c r="BVE1248" s="124"/>
      <c r="BVF1248" s="124"/>
    </row>
    <row r="1249" spans="1:11 1916:1930" s="123" customFormat="1" x14ac:dyDescent="0.2">
      <c r="A1249" s="150" t="s">
        <v>216</v>
      </c>
      <c r="B1249" s="150" t="s">
        <v>1742</v>
      </c>
      <c r="C1249" s="151">
        <v>26</v>
      </c>
      <c r="D1249" s="152">
        <v>2.7191800000000002</v>
      </c>
      <c r="E1249" s="152">
        <v>2.7191800000000002</v>
      </c>
      <c r="F1249" s="151">
        <v>1</v>
      </c>
      <c r="G1249" s="152">
        <f t="shared" si="38"/>
        <v>2.7191800000000002</v>
      </c>
      <c r="H1249" s="151">
        <v>1.75</v>
      </c>
      <c r="I1249" s="152">
        <f t="shared" si="39"/>
        <v>4.7585699999999997</v>
      </c>
      <c r="J1249" s="153" t="s">
        <v>1268</v>
      </c>
      <c r="K1249" s="150" t="s">
        <v>1270</v>
      </c>
      <c r="BUR1249" s="124"/>
      <c r="BUS1249" s="124"/>
      <c r="BUT1249" s="124"/>
      <c r="BUU1249" s="124"/>
      <c r="BUV1249" s="124"/>
      <c r="BUW1249" s="124"/>
      <c r="BUX1249" s="124"/>
      <c r="BUY1249" s="124"/>
      <c r="BUZ1249" s="124"/>
      <c r="BVA1249" s="124"/>
      <c r="BVB1249" s="124"/>
      <c r="BVC1249" s="124"/>
      <c r="BVD1249" s="124"/>
      <c r="BVE1249" s="124"/>
      <c r="BVF1249" s="124"/>
    </row>
    <row r="1250" spans="1:11 1916:1930" s="123" customFormat="1" x14ac:dyDescent="0.2">
      <c r="A1250" s="142" t="s">
        <v>217</v>
      </c>
      <c r="B1250" s="142" t="s">
        <v>1743</v>
      </c>
      <c r="C1250" s="143">
        <v>2.2400000000000002</v>
      </c>
      <c r="D1250" s="144">
        <v>0.35049000000000002</v>
      </c>
      <c r="E1250" s="144">
        <v>0.35049000000000002</v>
      </c>
      <c r="F1250" s="143">
        <v>1</v>
      </c>
      <c r="G1250" s="144">
        <f t="shared" si="38"/>
        <v>0.35049000000000002</v>
      </c>
      <c r="H1250" s="143">
        <v>1.75</v>
      </c>
      <c r="I1250" s="144">
        <f t="shared" si="39"/>
        <v>0.61336000000000002</v>
      </c>
      <c r="J1250" s="145" t="s">
        <v>1268</v>
      </c>
      <c r="K1250" s="142" t="s">
        <v>1270</v>
      </c>
      <c r="BUR1250" s="124"/>
      <c r="BUS1250" s="124"/>
      <c r="BUT1250" s="124"/>
      <c r="BUU1250" s="124"/>
      <c r="BUV1250" s="124"/>
      <c r="BUW1250" s="124"/>
      <c r="BUX1250" s="124"/>
      <c r="BUY1250" s="124"/>
      <c r="BUZ1250" s="124"/>
      <c r="BVA1250" s="124"/>
      <c r="BVB1250" s="124"/>
      <c r="BVC1250" s="124"/>
      <c r="BVD1250" s="124"/>
      <c r="BVE1250" s="124"/>
      <c r="BVF1250" s="124"/>
    </row>
    <row r="1251" spans="1:11 1916:1930" s="123" customFormat="1" x14ac:dyDescent="0.2">
      <c r="A1251" s="146" t="s">
        <v>218</v>
      </c>
      <c r="B1251" s="146" t="s">
        <v>1743</v>
      </c>
      <c r="C1251" s="147">
        <v>3.35</v>
      </c>
      <c r="D1251" s="148">
        <v>0.57494999999999996</v>
      </c>
      <c r="E1251" s="148">
        <v>0.57494999999999996</v>
      </c>
      <c r="F1251" s="147">
        <v>1</v>
      </c>
      <c r="G1251" s="148">
        <f t="shared" si="38"/>
        <v>0.57494999999999996</v>
      </c>
      <c r="H1251" s="147">
        <v>1.75</v>
      </c>
      <c r="I1251" s="148">
        <f t="shared" si="39"/>
        <v>1.0061599999999999</v>
      </c>
      <c r="J1251" s="149" t="s">
        <v>1268</v>
      </c>
      <c r="K1251" s="146" t="s">
        <v>1270</v>
      </c>
      <c r="BUR1251" s="124"/>
      <c r="BUS1251" s="124"/>
      <c r="BUT1251" s="124"/>
      <c r="BUU1251" s="124"/>
      <c r="BUV1251" s="124"/>
      <c r="BUW1251" s="124"/>
      <c r="BUX1251" s="124"/>
      <c r="BUY1251" s="124"/>
      <c r="BUZ1251" s="124"/>
      <c r="BVA1251" s="124"/>
      <c r="BVB1251" s="124"/>
      <c r="BVC1251" s="124"/>
      <c r="BVD1251" s="124"/>
      <c r="BVE1251" s="124"/>
      <c r="BVF1251" s="124"/>
    </row>
    <row r="1252" spans="1:11 1916:1930" s="123" customFormat="1" x14ac:dyDescent="0.2">
      <c r="A1252" s="146" t="s">
        <v>219</v>
      </c>
      <c r="B1252" s="146" t="s">
        <v>1743</v>
      </c>
      <c r="C1252" s="147">
        <v>5.92</v>
      </c>
      <c r="D1252" s="148">
        <v>1.07792</v>
      </c>
      <c r="E1252" s="148">
        <v>1.07792</v>
      </c>
      <c r="F1252" s="147">
        <v>1</v>
      </c>
      <c r="G1252" s="148">
        <f t="shared" si="38"/>
        <v>1.07792</v>
      </c>
      <c r="H1252" s="147">
        <v>1.75</v>
      </c>
      <c r="I1252" s="148">
        <f t="shared" si="39"/>
        <v>1.88636</v>
      </c>
      <c r="J1252" s="149" t="s">
        <v>1268</v>
      </c>
      <c r="K1252" s="146" t="s">
        <v>1270</v>
      </c>
      <c r="BUR1252" s="124"/>
      <c r="BUS1252" s="124"/>
      <c r="BUT1252" s="124"/>
      <c r="BUU1252" s="124"/>
      <c r="BUV1252" s="124"/>
      <c r="BUW1252" s="124"/>
      <c r="BUX1252" s="124"/>
      <c r="BUY1252" s="124"/>
      <c r="BUZ1252" s="124"/>
      <c r="BVA1252" s="124"/>
      <c r="BVB1252" s="124"/>
      <c r="BVC1252" s="124"/>
      <c r="BVD1252" s="124"/>
      <c r="BVE1252" s="124"/>
      <c r="BVF1252" s="124"/>
    </row>
    <row r="1253" spans="1:11 1916:1930" s="123" customFormat="1" x14ac:dyDescent="0.2">
      <c r="A1253" s="150" t="s">
        <v>220</v>
      </c>
      <c r="B1253" s="150" t="s">
        <v>1743</v>
      </c>
      <c r="C1253" s="151">
        <v>13.33</v>
      </c>
      <c r="D1253" s="152">
        <v>3.5909599999999999</v>
      </c>
      <c r="E1253" s="152">
        <v>3.5909599999999999</v>
      </c>
      <c r="F1253" s="151">
        <v>1</v>
      </c>
      <c r="G1253" s="152">
        <f t="shared" si="38"/>
        <v>3.5909599999999999</v>
      </c>
      <c r="H1253" s="151">
        <v>1.75</v>
      </c>
      <c r="I1253" s="152">
        <f t="shared" si="39"/>
        <v>6.2841800000000001</v>
      </c>
      <c r="J1253" s="153" t="s">
        <v>1268</v>
      </c>
      <c r="K1253" s="150" t="s">
        <v>1270</v>
      </c>
      <c r="BUR1253" s="124"/>
      <c r="BUS1253" s="124"/>
      <c r="BUT1253" s="124"/>
      <c r="BUU1253" s="124"/>
      <c r="BUV1253" s="124"/>
      <c r="BUW1253" s="124"/>
      <c r="BUX1253" s="124"/>
      <c r="BUY1253" s="124"/>
      <c r="BUZ1253" s="124"/>
      <c r="BVA1253" s="124"/>
      <c r="BVB1253" s="124"/>
      <c r="BVC1253" s="124"/>
      <c r="BVD1253" s="124"/>
      <c r="BVE1253" s="124"/>
      <c r="BVF1253" s="124"/>
    </row>
    <row r="1254" spans="1:11 1916:1930" s="123" customFormat="1" x14ac:dyDescent="0.2">
      <c r="A1254" s="142" t="s">
        <v>221</v>
      </c>
      <c r="B1254" s="142" t="s">
        <v>1744</v>
      </c>
      <c r="C1254" s="143">
        <v>2.85</v>
      </c>
      <c r="D1254" s="144">
        <v>1.2968299999999999</v>
      </c>
      <c r="E1254" s="144">
        <v>1.2968299999999999</v>
      </c>
      <c r="F1254" s="143">
        <v>1</v>
      </c>
      <c r="G1254" s="144">
        <f t="shared" si="38"/>
        <v>1.2968299999999999</v>
      </c>
      <c r="H1254" s="143">
        <v>1</v>
      </c>
      <c r="I1254" s="144">
        <f t="shared" si="39"/>
        <v>1.2968299999999999</v>
      </c>
      <c r="J1254" s="145" t="s">
        <v>1276</v>
      </c>
      <c r="K1254" s="142" t="s">
        <v>1276</v>
      </c>
      <c r="BUR1254" s="124"/>
      <c r="BUS1254" s="124"/>
      <c r="BUT1254" s="124"/>
      <c r="BUU1254" s="124"/>
      <c r="BUV1254" s="124"/>
      <c r="BUW1254" s="124"/>
      <c r="BUX1254" s="124"/>
      <c r="BUY1254" s="124"/>
      <c r="BUZ1254" s="124"/>
      <c r="BVA1254" s="124"/>
      <c r="BVB1254" s="124"/>
      <c r="BVC1254" s="124"/>
      <c r="BVD1254" s="124"/>
      <c r="BVE1254" s="124"/>
      <c r="BVF1254" s="124"/>
    </row>
    <row r="1255" spans="1:11 1916:1930" s="123" customFormat="1" x14ac:dyDescent="0.2">
      <c r="A1255" s="146" t="s">
        <v>222</v>
      </c>
      <c r="B1255" s="146" t="s">
        <v>1744</v>
      </c>
      <c r="C1255" s="147">
        <v>3.63</v>
      </c>
      <c r="D1255" s="148">
        <v>1.7152000000000001</v>
      </c>
      <c r="E1255" s="148">
        <v>1.7152000000000001</v>
      </c>
      <c r="F1255" s="147">
        <v>1</v>
      </c>
      <c r="G1255" s="148">
        <f t="shared" si="38"/>
        <v>1.7152000000000001</v>
      </c>
      <c r="H1255" s="147">
        <v>1</v>
      </c>
      <c r="I1255" s="148">
        <f t="shared" si="39"/>
        <v>1.7152000000000001</v>
      </c>
      <c r="J1255" s="149" t="s">
        <v>1276</v>
      </c>
      <c r="K1255" s="146" t="s">
        <v>1276</v>
      </c>
      <c r="BUR1255" s="124"/>
      <c r="BUS1255" s="124"/>
      <c r="BUT1255" s="124"/>
      <c r="BUU1255" s="124"/>
      <c r="BUV1255" s="124"/>
      <c r="BUW1255" s="124"/>
      <c r="BUX1255" s="124"/>
      <c r="BUY1255" s="124"/>
      <c r="BUZ1255" s="124"/>
      <c r="BVA1255" s="124"/>
      <c r="BVB1255" s="124"/>
      <c r="BVC1255" s="124"/>
      <c r="BVD1255" s="124"/>
      <c r="BVE1255" s="124"/>
      <c r="BVF1255" s="124"/>
    </row>
    <row r="1256" spans="1:11 1916:1930" s="123" customFormat="1" x14ac:dyDescent="0.2">
      <c r="A1256" s="146" t="s">
        <v>223</v>
      </c>
      <c r="B1256" s="146" t="s">
        <v>1744</v>
      </c>
      <c r="C1256" s="147">
        <v>8.5500000000000007</v>
      </c>
      <c r="D1256" s="148">
        <v>2.4391600000000002</v>
      </c>
      <c r="E1256" s="148">
        <v>2.4391600000000002</v>
      </c>
      <c r="F1256" s="147">
        <v>1</v>
      </c>
      <c r="G1256" s="148">
        <f t="shared" si="38"/>
        <v>2.4391600000000002</v>
      </c>
      <c r="H1256" s="147">
        <v>1</v>
      </c>
      <c r="I1256" s="148">
        <f t="shared" si="39"/>
        <v>2.4391600000000002</v>
      </c>
      <c r="J1256" s="149" t="s">
        <v>1276</v>
      </c>
      <c r="K1256" s="146" t="s">
        <v>1276</v>
      </c>
      <c r="BUR1256" s="124"/>
      <c r="BUS1256" s="124"/>
      <c r="BUT1256" s="124"/>
      <c r="BUU1256" s="124"/>
      <c r="BUV1256" s="124"/>
      <c r="BUW1256" s="124"/>
      <c r="BUX1256" s="124"/>
      <c r="BUY1256" s="124"/>
      <c r="BUZ1256" s="124"/>
      <c r="BVA1256" s="124"/>
      <c r="BVB1256" s="124"/>
      <c r="BVC1256" s="124"/>
      <c r="BVD1256" s="124"/>
      <c r="BVE1256" s="124"/>
      <c r="BVF1256" s="124"/>
    </row>
    <row r="1257" spans="1:11 1916:1930" s="123" customFormat="1" x14ac:dyDescent="0.2">
      <c r="A1257" s="150" t="s">
        <v>224</v>
      </c>
      <c r="B1257" s="150" t="s">
        <v>1744</v>
      </c>
      <c r="C1257" s="151">
        <v>20.260000000000002</v>
      </c>
      <c r="D1257" s="152">
        <v>4.2242800000000003</v>
      </c>
      <c r="E1257" s="152">
        <v>4.2242800000000003</v>
      </c>
      <c r="F1257" s="151">
        <v>1</v>
      </c>
      <c r="G1257" s="152">
        <f t="shared" si="38"/>
        <v>4.2242800000000003</v>
      </c>
      <c r="H1257" s="151">
        <v>1</v>
      </c>
      <c r="I1257" s="152">
        <f t="shared" si="39"/>
        <v>4.2242800000000003</v>
      </c>
      <c r="J1257" s="153" t="s">
        <v>1276</v>
      </c>
      <c r="K1257" s="150" t="s">
        <v>1276</v>
      </c>
      <c r="BUR1257" s="124"/>
      <c r="BUS1257" s="124"/>
      <c r="BUT1257" s="124"/>
      <c r="BUU1257" s="124"/>
      <c r="BUV1257" s="124"/>
      <c r="BUW1257" s="124"/>
      <c r="BUX1257" s="124"/>
      <c r="BUY1257" s="124"/>
      <c r="BUZ1257" s="124"/>
      <c r="BVA1257" s="124"/>
      <c r="BVB1257" s="124"/>
      <c r="BVC1257" s="124"/>
      <c r="BVD1257" s="124"/>
      <c r="BVE1257" s="124"/>
      <c r="BVF1257" s="124"/>
    </row>
    <row r="1258" spans="1:11 1916:1930" s="123" customFormat="1" x14ac:dyDescent="0.2">
      <c r="A1258" s="142" t="s">
        <v>225</v>
      </c>
      <c r="B1258" s="142" t="s">
        <v>1375</v>
      </c>
      <c r="C1258" s="143">
        <v>8.02</v>
      </c>
      <c r="D1258" s="144">
        <v>0.81233</v>
      </c>
      <c r="E1258" s="144">
        <v>0.81233</v>
      </c>
      <c r="F1258" s="143">
        <v>1</v>
      </c>
      <c r="G1258" s="144">
        <f t="shared" si="38"/>
        <v>0.81233</v>
      </c>
      <c r="H1258" s="143">
        <v>1</v>
      </c>
      <c r="I1258" s="144">
        <f t="shared" si="39"/>
        <v>0.81233</v>
      </c>
      <c r="J1258" s="145" t="s">
        <v>1276</v>
      </c>
      <c r="K1258" s="142" t="s">
        <v>1276</v>
      </c>
      <c r="BUR1258" s="124"/>
      <c r="BUS1258" s="124"/>
      <c r="BUT1258" s="124"/>
      <c r="BUU1258" s="124"/>
      <c r="BUV1258" s="124"/>
      <c r="BUW1258" s="124"/>
      <c r="BUX1258" s="124"/>
      <c r="BUY1258" s="124"/>
      <c r="BUZ1258" s="124"/>
      <c r="BVA1258" s="124"/>
      <c r="BVB1258" s="124"/>
      <c r="BVC1258" s="124"/>
      <c r="BVD1258" s="124"/>
      <c r="BVE1258" s="124"/>
      <c r="BVF1258" s="124"/>
    </row>
    <row r="1259" spans="1:11 1916:1930" s="123" customFormat="1" x14ac:dyDescent="0.2">
      <c r="A1259" s="146" t="s">
        <v>226</v>
      </c>
      <c r="B1259" s="146" t="s">
        <v>1375</v>
      </c>
      <c r="C1259" s="147">
        <v>8.5500000000000007</v>
      </c>
      <c r="D1259" s="148">
        <v>1.11893</v>
      </c>
      <c r="E1259" s="148">
        <v>1.11893</v>
      </c>
      <c r="F1259" s="147">
        <v>1</v>
      </c>
      <c r="G1259" s="148">
        <f t="shared" si="38"/>
        <v>1.11893</v>
      </c>
      <c r="H1259" s="147">
        <v>1</v>
      </c>
      <c r="I1259" s="148">
        <f t="shared" si="39"/>
        <v>1.11893</v>
      </c>
      <c r="J1259" s="149" t="s">
        <v>1276</v>
      </c>
      <c r="K1259" s="146" t="s">
        <v>1276</v>
      </c>
      <c r="BUR1259" s="124"/>
      <c r="BUS1259" s="124"/>
      <c r="BUT1259" s="124"/>
      <c r="BUU1259" s="124"/>
      <c r="BUV1259" s="124"/>
      <c r="BUW1259" s="124"/>
      <c r="BUX1259" s="124"/>
      <c r="BUY1259" s="124"/>
      <c r="BUZ1259" s="124"/>
      <c r="BVA1259" s="124"/>
      <c r="BVB1259" s="124"/>
      <c r="BVC1259" s="124"/>
      <c r="BVD1259" s="124"/>
      <c r="BVE1259" s="124"/>
      <c r="BVF1259" s="124"/>
    </row>
    <row r="1260" spans="1:11 1916:1930" s="123" customFormat="1" x14ac:dyDescent="0.2">
      <c r="A1260" s="146" t="s">
        <v>227</v>
      </c>
      <c r="B1260" s="146" t="s">
        <v>1375</v>
      </c>
      <c r="C1260" s="147">
        <v>12.2</v>
      </c>
      <c r="D1260" s="148">
        <v>1.49349</v>
      </c>
      <c r="E1260" s="148">
        <v>1.49349</v>
      </c>
      <c r="F1260" s="147">
        <v>1</v>
      </c>
      <c r="G1260" s="148">
        <f t="shared" si="38"/>
        <v>1.49349</v>
      </c>
      <c r="H1260" s="147">
        <v>1</v>
      </c>
      <c r="I1260" s="148">
        <f t="shared" si="39"/>
        <v>1.49349</v>
      </c>
      <c r="J1260" s="149" t="s">
        <v>1276</v>
      </c>
      <c r="K1260" s="146" t="s">
        <v>1276</v>
      </c>
      <c r="BUR1260" s="124"/>
      <c r="BUS1260" s="124"/>
      <c r="BUT1260" s="124"/>
      <c r="BUU1260" s="124"/>
      <c r="BUV1260" s="124"/>
      <c r="BUW1260" s="124"/>
      <c r="BUX1260" s="124"/>
      <c r="BUY1260" s="124"/>
      <c r="BUZ1260" s="124"/>
      <c r="BVA1260" s="124"/>
      <c r="BVB1260" s="124"/>
      <c r="BVC1260" s="124"/>
      <c r="BVD1260" s="124"/>
      <c r="BVE1260" s="124"/>
      <c r="BVF1260" s="124"/>
    </row>
    <row r="1261" spans="1:11 1916:1930" s="123" customFormat="1" x14ac:dyDescent="0.2">
      <c r="A1261" s="150" t="s">
        <v>228</v>
      </c>
      <c r="B1261" s="150" t="s">
        <v>1375</v>
      </c>
      <c r="C1261" s="151">
        <v>17.16</v>
      </c>
      <c r="D1261" s="152">
        <v>1.88591</v>
      </c>
      <c r="E1261" s="152">
        <v>1.88591</v>
      </c>
      <c r="F1261" s="151">
        <v>1</v>
      </c>
      <c r="G1261" s="152">
        <f t="shared" si="38"/>
        <v>1.88591</v>
      </c>
      <c r="H1261" s="151">
        <v>1</v>
      </c>
      <c r="I1261" s="152">
        <f t="shared" si="39"/>
        <v>1.88591</v>
      </c>
      <c r="J1261" s="153" t="s">
        <v>1276</v>
      </c>
      <c r="K1261" s="150" t="s">
        <v>1276</v>
      </c>
      <c r="BUR1261" s="124"/>
      <c r="BUS1261" s="124"/>
      <c r="BUT1261" s="124"/>
      <c r="BUU1261" s="124"/>
      <c r="BUV1261" s="124"/>
      <c r="BUW1261" s="124"/>
      <c r="BUX1261" s="124"/>
      <c r="BUY1261" s="124"/>
      <c r="BUZ1261" s="124"/>
      <c r="BVA1261" s="124"/>
      <c r="BVB1261" s="124"/>
      <c r="BVC1261" s="124"/>
      <c r="BVD1261" s="124"/>
      <c r="BVE1261" s="124"/>
      <c r="BVF1261" s="124"/>
    </row>
    <row r="1262" spans="1:11 1916:1930" s="123" customFormat="1" x14ac:dyDescent="0.2">
      <c r="A1262" s="142" t="s">
        <v>229</v>
      </c>
      <c r="B1262" s="142" t="s">
        <v>1745</v>
      </c>
      <c r="C1262" s="143">
        <v>2.21</v>
      </c>
      <c r="D1262" s="144">
        <v>0.32163000000000003</v>
      </c>
      <c r="E1262" s="144">
        <v>0.32163000000000003</v>
      </c>
      <c r="F1262" s="143">
        <v>1</v>
      </c>
      <c r="G1262" s="144">
        <f t="shared" si="38"/>
        <v>0.32163000000000003</v>
      </c>
      <c r="H1262" s="143">
        <v>1.75</v>
      </c>
      <c r="I1262" s="144">
        <f t="shared" si="39"/>
        <v>0.56284999999999996</v>
      </c>
      <c r="J1262" s="145" t="s">
        <v>1268</v>
      </c>
      <c r="K1262" s="142" t="s">
        <v>1270</v>
      </c>
      <c r="BUR1262" s="124"/>
      <c r="BUS1262" s="124"/>
      <c r="BUT1262" s="124"/>
      <c r="BUU1262" s="124"/>
      <c r="BUV1262" s="124"/>
      <c r="BUW1262" s="124"/>
      <c r="BUX1262" s="124"/>
      <c r="BUY1262" s="124"/>
      <c r="BUZ1262" s="124"/>
      <c r="BVA1262" s="124"/>
      <c r="BVB1262" s="124"/>
      <c r="BVC1262" s="124"/>
      <c r="BVD1262" s="124"/>
      <c r="BVE1262" s="124"/>
      <c r="BVF1262" s="124"/>
    </row>
    <row r="1263" spans="1:11 1916:1930" s="123" customFormat="1" x14ac:dyDescent="0.2">
      <c r="A1263" s="146" t="s">
        <v>230</v>
      </c>
      <c r="B1263" s="146" t="s">
        <v>1745</v>
      </c>
      <c r="C1263" s="147">
        <v>3.13</v>
      </c>
      <c r="D1263" s="148">
        <v>0.54227999999999998</v>
      </c>
      <c r="E1263" s="148">
        <v>0.54227999999999998</v>
      </c>
      <c r="F1263" s="147">
        <v>1</v>
      </c>
      <c r="G1263" s="148">
        <f t="shared" si="38"/>
        <v>0.54227999999999998</v>
      </c>
      <c r="H1263" s="147">
        <v>1.75</v>
      </c>
      <c r="I1263" s="148">
        <f t="shared" si="39"/>
        <v>0.94899</v>
      </c>
      <c r="J1263" s="149" t="s">
        <v>1268</v>
      </c>
      <c r="K1263" s="146" t="s">
        <v>1270</v>
      </c>
      <c r="BUR1263" s="124"/>
      <c r="BUS1263" s="124"/>
      <c r="BUT1263" s="124"/>
      <c r="BUU1263" s="124"/>
      <c r="BUV1263" s="124"/>
      <c r="BUW1263" s="124"/>
      <c r="BUX1263" s="124"/>
      <c r="BUY1263" s="124"/>
      <c r="BUZ1263" s="124"/>
      <c r="BVA1263" s="124"/>
      <c r="BVB1263" s="124"/>
      <c r="BVC1263" s="124"/>
      <c r="BVD1263" s="124"/>
      <c r="BVE1263" s="124"/>
      <c r="BVF1263" s="124"/>
    </row>
    <row r="1264" spans="1:11 1916:1930" s="123" customFormat="1" x14ac:dyDescent="0.2">
      <c r="A1264" s="146" t="s">
        <v>231</v>
      </c>
      <c r="B1264" s="146" t="s">
        <v>1745</v>
      </c>
      <c r="C1264" s="147">
        <v>4.79</v>
      </c>
      <c r="D1264" s="148">
        <v>0.76893</v>
      </c>
      <c r="E1264" s="148">
        <v>0.76893</v>
      </c>
      <c r="F1264" s="147">
        <v>1</v>
      </c>
      <c r="G1264" s="148">
        <f t="shared" si="38"/>
        <v>0.76893</v>
      </c>
      <c r="H1264" s="147">
        <v>1.75</v>
      </c>
      <c r="I1264" s="148">
        <f t="shared" si="39"/>
        <v>1.3456300000000001</v>
      </c>
      <c r="J1264" s="149" t="s">
        <v>1268</v>
      </c>
      <c r="K1264" s="146" t="s">
        <v>1270</v>
      </c>
      <c r="BUR1264" s="124"/>
      <c r="BUS1264" s="124"/>
      <c r="BUT1264" s="124"/>
      <c r="BUU1264" s="124"/>
      <c r="BUV1264" s="124"/>
      <c r="BUW1264" s="124"/>
      <c r="BUX1264" s="124"/>
      <c r="BUY1264" s="124"/>
      <c r="BUZ1264" s="124"/>
      <c r="BVA1264" s="124"/>
      <c r="BVB1264" s="124"/>
      <c r="BVC1264" s="124"/>
      <c r="BVD1264" s="124"/>
      <c r="BVE1264" s="124"/>
      <c r="BVF1264" s="124"/>
    </row>
    <row r="1265" spans="1:11 1916:1930" s="123" customFormat="1" x14ac:dyDescent="0.2">
      <c r="A1265" s="150" t="s">
        <v>232</v>
      </c>
      <c r="B1265" s="150" t="s">
        <v>1745</v>
      </c>
      <c r="C1265" s="151">
        <v>9.39</v>
      </c>
      <c r="D1265" s="152">
        <v>1.46305</v>
      </c>
      <c r="E1265" s="152">
        <v>1.46305</v>
      </c>
      <c r="F1265" s="151">
        <v>1</v>
      </c>
      <c r="G1265" s="152">
        <f t="shared" si="38"/>
        <v>1.46305</v>
      </c>
      <c r="H1265" s="151">
        <v>1.75</v>
      </c>
      <c r="I1265" s="152">
        <f t="shared" si="39"/>
        <v>2.5603400000000001</v>
      </c>
      <c r="J1265" s="153" t="s">
        <v>1268</v>
      </c>
      <c r="K1265" s="150" t="s">
        <v>1270</v>
      </c>
      <c r="BUR1265" s="124"/>
      <c r="BUS1265" s="124"/>
      <c r="BUT1265" s="124"/>
      <c r="BUU1265" s="124"/>
      <c r="BUV1265" s="124"/>
      <c r="BUW1265" s="124"/>
      <c r="BUX1265" s="124"/>
      <c r="BUY1265" s="124"/>
      <c r="BUZ1265" s="124"/>
      <c r="BVA1265" s="124"/>
      <c r="BVB1265" s="124"/>
      <c r="BVC1265" s="124"/>
      <c r="BVD1265" s="124"/>
      <c r="BVE1265" s="124"/>
      <c r="BVF1265" s="124"/>
    </row>
    <row r="1266" spans="1:11 1916:1930" s="123" customFormat="1" x14ac:dyDescent="0.2">
      <c r="A1266" s="142" t="s">
        <v>233</v>
      </c>
      <c r="B1266" s="142" t="s">
        <v>1746</v>
      </c>
      <c r="C1266" s="143">
        <v>8.57</v>
      </c>
      <c r="D1266" s="144">
        <v>0.35965000000000003</v>
      </c>
      <c r="E1266" s="144">
        <v>0.35965000000000003</v>
      </c>
      <c r="F1266" s="143">
        <v>1</v>
      </c>
      <c r="G1266" s="144">
        <f t="shared" si="38"/>
        <v>0.35965000000000003</v>
      </c>
      <c r="H1266" s="143">
        <v>1.75</v>
      </c>
      <c r="I1266" s="144">
        <f t="shared" si="39"/>
        <v>0.62939000000000001</v>
      </c>
      <c r="J1266" s="145" t="s">
        <v>1268</v>
      </c>
      <c r="K1266" s="142" t="s">
        <v>1270</v>
      </c>
      <c r="BUR1266" s="124"/>
      <c r="BUS1266" s="124"/>
      <c r="BUT1266" s="124"/>
      <c r="BUU1266" s="124"/>
      <c r="BUV1266" s="124"/>
      <c r="BUW1266" s="124"/>
      <c r="BUX1266" s="124"/>
      <c r="BUY1266" s="124"/>
      <c r="BUZ1266" s="124"/>
      <c r="BVA1266" s="124"/>
      <c r="BVB1266" s="124"/>
      <c r="BVC1266" s="124"/>
      <c r="BVD1266" s="124"/>
      <c r="BVE1266" s="124"/>
      <c r="BVF1266" s="124"/>
    </row>
    <row r="1267" spans="1:11 1916:1930" s="123" customFormat="1" x14ac:dyDescent="0.2">
      <c r="A1267" s="146" t="s">
        <v>234</v>
      </c>
      <c r="B1267" s="146" t="s">
        <v>1746</v>
      </c>
      <c r="C1267" s="147">
        <v>9.7899999999999991</v>
      </c>
      <c r="D1267" s="148">
        <v>0.58565999999999996</v>
      </c>
      <c r="E1267" s="148">
        <v>0.58565999999999996</v>
      </c>
      <c r="F1267" s="147">
        <v>1</v>
      </c>
      <c r="G1267" s="148">
        <f t="shared" si="38"/>
        <v>0.58565999999999996</v>
      </c>
      <c r="H1267" s="147">
        <v>1.75</v>
      </c>
      <c r="I1267" s="148">
        <f t="shared" si="39"/>
        <v>1.02491</v>
      </c>
      <c r="J1267" s="149" t="s">
        <v>1268</v>
      </c>
      <c r="K1267" s="146" t="s">
        <v>1270</v>
      </c>
      <c r="BUR1267" s="124"/>
      <c r="BUS1267" s="124"/>
      <c r="BUT1267" s="124"/>
      <c r="BUU1267" s="124"/>
      <c r="BUV1267" s="124"/>
      <c r="BUW1267" s="124"/>
      <c r="BUX1267" s="124"/>
      <c r="BUY1267" s="124"/>
      <c r="BUZ1267" s="124"/>
      <c r="BVA1267" s="124"/>
      <c r="BVB1267" s="124"/>
      <c r="BVC1267" s="124"/>
      <c r="BVD1267" s="124"/>
      <c r="BVE1267" s="124"/>
      <c r="BVF1267" s="124"/>
    </row>
    <row r="1268" spans="1:11 1916:1930" s="123" customFormat="1" x14ac:dyDescent="0.2">
      <c r="A1268" s="146" t="s">
        <v>235</v>
      </c>
      <c r="B1268" s="146" t="s">
        <v>1746</v>
      </c>
      <c r="C1268" s="147">
        <v>11.2</v>
      </c>
      <c r="D1268" s="148">
        <v>0.82708000000000004</v>
      </c>
      <c r="E1268" s="148">
        <v>0.82708000000000004</v>
      </c>
      <c r="F1268" s="147">
        <v>1</v>
      </c>
      <c r="G1268" s="148">
        <f t="shared" si="38"/>
        <v>0.82708000000000004</v>
      </c>
      <c r="H1268" s="147">
        <v>1.75</v>
      </c>
      <c r="I1268" s="148">
        <f t="shared" si="39"/>
        <v>1.44739</v>
      </c>
      <c r="J1268" s="149" t="s">
        <v>1268</v>
      </c>
      <c r="K1268" s="146" t="s">
        <v>1270</v>
      </c>
      <c r="BUR1268" s="124"/>
      <c r="BUS1268" s="124"/>
      <c r="BUT1268" s="124"/>
      <c r="BUU1268" s="124"/>
      <c r="BUV1268" s="124"/>
      <c r="BUW1268" s="124"/>
      <c r="BUX1268" s="124"/>
      <c r="BUY1268" s="124"/>
      <c r="BUZ1268" s="124"/>
      <c r="BVA1268" s="124"/>
      <c r="BVB1268" s="124"/>
      <c r="BVC1268" s="124"/>
      <c r="BVD1268" s="124"/>
      <c r="BVE1268" s="124"/>
      <c r="BVF1268" s="124"/>
    </row>
    <row r="1269" spans="1:11 1916:1930" s="123" customFormat="1" x14ac:dyDescent="0.2">
      <c r="A1269" s="150" t="s">
        <v>236</v>
      </c>
      <c r="B1269" s="150" t="s">
        <v>1746</v>
      </c>
      <c r="C1269" s="151">
        <v>13.41</v>
      </c>
      <c r="D1269" s="152">
        <v>1.3255999999999999</v>
      </c>
      <c r="E1269" s="152">
        <v>1.3255999999999999</v>
      </c>
      <c r="F1269" s="151">
        <v>1</v>
      </c>
      <c r="G1269" s="152">
        <f t="shared" si="38"/>
        <v>1.3255999999999999</v>
      </c>
      <c r="H1269" s="151">
        <v>1.75</v>
      </c>
      <c r="I1269" s="152">
        <f t="shared" si="39"/>
        <v>2.3197999999999999</v>
      </c>
      <c r="J1269" s="153" t="s">
        <v>1268</v>
      </c>
      <c r="K1269" s="150" t="s">
        <v>1270</v>
      </c>
      <c r="BUR1269" s="124"/>
      <c r="BUS1269" s="124"/>
      <c r="BUT1269" s="124"/>
      <c r="BUU1269" s="124"/>
      <c r="BUV1269" s="124"/>
      <c r="BUW1269" s="124"/>
      <c r="BUX1269" s="124"/>
      <c r="BUY1269" s="124"/>
      <c r="BUZ1269" s="124"/>
      <c r="BVA1269" s="124"/>
      <c r="BVB1269" s="124"/>
      <c r="BVC1269" s="124"/>
      <c r="BVD1269" s="124"/>
      <c r="BVE1269" s="124"/>
      <c r="BVF1269" s="124"/>
    </row>
    <row r="1270" spans="1:11 1916:1930" s="123" customFormat="1" x14ac:dyDescent="0.2">
      <c r="A1270" s="142" t="s">
        <v>237</v>
      </c>
      <c r="B1270" s="142" t="s">
        <v>1376</v>
      </c>
      <c r="C1270" s="143">
        <v>9.32</v>
      </c>
      <c r="D1270" s="144">
        <v>0.66429000000000005</v>
      </c>
      <c r="E1270" s="144">
        <v>0.66429000000000005</v>
      </c>
      <c r="F1270" s="143">
        <v>1</v>
      </c>
      <c r="G1270" s="144">
        <f t="shared" si="38"/>
        <v>0.66429000000000005</v>
      </c>
      <c r="H1270" s="143">
        <v>1.25</v>
      </c>
      <c r="I1270" s="144">
        <f t="shared" si="39"/>
        <v>0.83035999999999999</v>
      </c>
      <c r="J1270" s="145" t="s">
        <v>60</v>
      </c>
      <c r="K1270" s="142" t="s">
        <v>60</v>
      </c>
      <c r="BUR1270" s="124"/>
      <c r="BUS1270" s="124"/>
      <c r="BUT1270" s="124"/>
      <c r="BUU1270" s="124"/>
      <c r="BUV1270" s="124"/>
      <c r="BUW1270" s="124"/>
      <c r="BUX1270" s="124"/>
      <c r="BUY1270" s="124"/>
      <c r="BUZ1270" s="124"/>
      <c r="BVA1270" s="124"/>
      <c r="BVB1270" s="124"/>
      <c r="BVC1270" s="124"/>
      <c r="BVD1270" s="124"/>
      <c r="BVE1270" s="124"/>
      <c r="BVF1270" s="124"/>
    </row>
    <row r="1271" spans="1:11 1916:1930" s="123" customFormat="1" x14ac:dyDescent="0.2">
      <c r="A1271" s="146" t="s">
        <v>238</v>
      </c>
      <c r="B1271" s="146" t="s">
        <v>1376</v>
      </c>
      <c r="C1271" s="147">
        <v>15.85</v>
      </c>
      <c r="D1271" s="148">
        <v>1.6418699999999999</v>
      </c>
      <c r="E1271" s="148">
        <v>1.6418699999999999</v>
      </c>
      <c r="F1271" s="147">
        <v>1</v>
      </c>
      <c r="G1271" s="148">
        <f t="shared" si="38"/>
        <v>1.6418699999999999</v>
      </c>
      <c r="H1271" s="147">
        <v>1.25</v>
      </c>
      <c r="I1271" s="148">
        <f t="shared" si="39"/>
        <v>2.0523400000000001</v>
      </c>
      <c r="J1271" s="149" t="s">
        <v>60</v>
      </c>
      <c r="K1271" s="146" t="s">
        <v>60</v>
      </c>
      <c r="BUR1271" s="124"/>
      <c r="BUS1271" s="124"/>
      <c r="BUT1271" s="124"/>
      <c r="BUU1271" s="124"/>
      <c r="BUV1271" s="124"/>
      <c r="BUW1271" s="124"/>
      <c r="BUX1271" s="124"/>
      <c r="BUY1271" s="124"/>
      <c r="BUZ1271" s="124"/>
      <c r="BVA1271" s="124"/>
      <c r="BVB1271" s="124"/>
      <c r="BVC1271" s="124"/>
      <c r="BVD1271" s="124"/>
      <c r="BVE1271" s="124"/>
      <c r="BVF1271" s="124"/>
    </row>
    <row r="1272" spans="1:11 1916:1930" s="123" customFormat="1" x14ac:dyDescent="0.2">
      <c r="A1272" s="146" t="s">
        <v>239</v>
      </c>
      <c r="B1272" s="146" t="s">
        <v>1376</v>
      </c>
      <c r="C1272" s="147">
        <v>25.11</v>
      </c>
      <c r="D1272" s="148">
        <v>2.9696099999999999</v>
      </c>
      <c r="E1272" s="148">
        <v>2.9696099999999999</v>
      </c>
      <c r="F1272" s="147">
        <v>1</v>
      </c>
      <c r="G1272" s="148">
        <f t="shared" si="38"/>
        <v>2.9696099999999999</v>
      </c>
      <c r="H1272" s="147">
        <v>1.25</v>
      </c>
      <c r="I1272" s="148">
        <f t="shared" si="39"/>
        <v>3.7120099999999998</v>
      </c>
      <c r="J1272" s="149" t="s">
        <v>60</v>
      </c>
      <c r="K1272" s="146" t="s">
        <v>60</v>
      </c>
      <c r="BUR1272" s="124"/>
      <c r="BUS1272" s="124"/>
      <c r="BUT1272" s="124"/>
      <c r="BUU1272" s="124"/>
      <c r="BUV1272" s="124"/>
      <c r="BUW1272" s="124"/>
      <c r="BUX1272" s="124"/>
      <c r="BUY1272" s="124"/>
      <c r="BUZ1272" s="124"/>
      <c r="BVA1272" s="124"/>
      <c r="BVB1272" s="124"/>
      <c r="BVC1272" s="124"/>
      <c r="BVD1272" s="124"/>
      <c r="BVE1272" s="124"/>
      <c r="BVF1272" s="124"/>
    </row>
    <row r="1273" spans="1:11 1916:1930" s="123" customFormat="1" x14ac:dyDescent="0.2">
      <c r="A1273" s="150" t="s">
        <v>240</v>
      </c>
      <c r="B1273" s="150" t="s">
        <v>1376</v>
      </c>
      <c r="C1273" s="151">
        <v>43.95</v>
      </c>
      <c r="D1273" s="152">
        <v>5.6951200000000002</v>
      </c>
      <c r="E1273" s="152">
        <v>5.6951200000000002</v>
      </c>
      <c r="F1273" s="151">
        <v>1</v>
      </c>
      <c r="G1273" s="152">
        <f t="shared" si="38"/>
        <v>5.6951200000000002</v>
      </c>
      <c r="H1273" s="151">
        <v>1.25</v>
      </c>
      <c r="I1273" s="152">
        <f t="shared" si="39"/>
        <v>7.1189</v>
      </c>
      <c r="J1273" s="153" t="s">
        <v>60</v>
      </c>
      <c r="K1273" s="150" t="s">
        <v>60</v>
      </c>
      <c r="BUR1273" s="124"/>
      <c r="BUS1273" s="124"/>
      <c r="BUT1273" s="124"/>
      <c r="BUU1273" s="124"/>
      <c r="BUV1273" s="124"/>
      <c r="BUW1273" s="124"/>
      <c r="BUX1273" s="124"/>
      <c r="BUY1273" s="124"/>
      <c r="BUZ1273" s="124"/>
      <c r="BVA1273" s="124"/>
      <c r="BVB1273" s="124"/>
      <c r="BVC1273" s="124"/>
      <c r="BVD1273" s="124"/>
      <c r="BVE1273" s="124"/>
      <c r="BVF1273" s="124"/>
    </row>
    <row r="1274" spans="1:11 1916:1930" s="123" customFormat="1" x14ac:dyDescent="0.2">
      <c r="A1274" s="142" t="s">
        <v>241</v>
      </c>
      <c r="B1274" s="142" t="s">
        <v>1747</v>
      </c>
      <c r="C1274" s="143">
        <v>6</v>
      </c>
      <c r="D1274" s="144">
        <v>0.52517000000000003</v>
      </c>
      <c r="E1274" s="144">
        <v>0.52517000000000003</v>
      </c>
      <c r="F1274" s="143">
        <v>1</v>
      </c>
      <c r="G1274" s="144">
        <f t="shared" si="38"/>
        <v>0.52517000000000003</v>
      </c>
      <c r="H1274" s="143">
        <v>1.75</v>
      </c>
      <c r="I1274" s="144">
        <f t="shared" si="39"/>
        <v>0.91905000000000003</v>
      </c>
      <c r="J1274" s="145" t="s">
        <v>1268</v>
      </c>
      <c r="K1274" s="142" t="s">
        <v>1270</v>
      </c>
      <c r="BUR1274" s="124"/>
      <c r="BUS1274" s="124"/>
      <c r="BUT1274" s="124"/>
      <c r="BUU1274" s="124"/>
      <c r="BUV1274" s="124"/>
      <c r="BUW1274" s="124"/>
      <c r="BUX1274" s="124"/>
      <c r="BUY1274" s="124"/>
      <c r="BUZ1274" s="124"/>
      <c r="BVA1274" s="124"/>
      <c r="BVB1274" s="124"/>
      <c r="BVC1274" s="124"/>
      <c r="BVD1274" s="124"/>
      <c r="BVE1274" s="124"/>
      <c r="BVF1274" s="124"/>
    </row>
    <row r="1275" spans="1:11 1916:1930" s="123" customFormat="1" x14ac:dyDescent="0.2">
      <c r="A1275" s="146" t="s">
        <v>242</v>
      </c>
      <c r="B1275" s="146" t="s">
        <v>1747</v>
      </c>
      <c r="C1275" s="147">
        <v>4.12</v>
      </c>
      <c r="D1275" s="148">
        <v>0.89312999999999998</v>
      </c>
      <c r="E1275" s="148">
        <v>0.89312999999999998</v>
      </c>
      <c r="F1275" s="147">
        <v>1</v>
      </c>
      <c r="G1275" s="148">
        <f t="shared" si="38"/>
        <v>0.89312999999999998</v>
      </c>
      <c r="H1275" s="147">
        <v>1.75</v>
      </c>
      <c r="I1275" s="148">
        <f t="shared" si="39"/>
        <v>1.56298</v>
      </c>
      <c r="J1275" s="149" t="s">
        <v>1268</v>
      </c>
      <c r="K1275" s="146" t="s">
        <v>1270</v>
      </c>
      <c r="BUR1275" s="124"/>
      <c r="BUS1275" s="124"/>
      <c r="BUT1275" s="124"/>
      <c r="BUU1275" s="124"/>
      <c r="BUV1275" s="124"/>
      <c r="BUW1275" s="124"/>
      <c r="BUX1275" s="124"/>
      <c r="BUY1275" s="124"/>
      <c r="BUZ1275" s="124"/>
      <c r="BVA1275" s="124"/>
      <c r="BVB1275" s="124"/>
      <c r="BVC1275" s="124"/>
      <c r="BVD1275" s="124"/>
      <c r="BVE1275" s="124"/>
      <c r="BVF1275" s="124"/>
    </row>
    <row r="1276" spans="1:11 1916:1930" s="123" customFormat="1" x14ac:dyDescent="0.2">
      <c r="A1276" s="146" t="s">
        <v>243</v>
      </c>
      <c r="B1276" s="146" t="s">
        <v>1747</v>
      </c>
      <c r="C1276" s="147">
        <v>7</v>
      </c>
      <c r="D1276" s="148">
        <v>1.3944300000000001</v>
      </c>
      <c r="E1276" s="148">
        <v>1.3944300000000001</v>
      </c>
      <c r="F1276" s="147">
        <v>1</v>
      </c>
      <c r="G1276" s="148">
        <f t="shared" si="38"/>
        <v>1.3944300000000001</v>
      </c>
      <c r="H1276" s="147">
        <v>1.75</v>
      </c>
      <c r="I1276" s="148">
        <f t="shared" si="39"/>
        <v>2.4402499999999998</v>
      </c>
      <c r="J1276" s="149" t="s">
        <v>1268</v>
      </c>
      <c r="K1276" s="146" t="s">
        <v>1270</v>
      </c>
      <c r="BUR1276" s="124"/>
      <c r="BUS1276" s="124"/>
      <c r="BUT1276" s="124"/>
      <c r="BUU1276" s="124"/>
      <c r="BUV1276" s="124"/>
      <c r="BUW1276" s="124"/>
      <c r="BUX1276" s="124"/>
      <c r="BUY1276" s="124"/>
      <c r="BUZ1276" s="124"/>
      <c r="BVA1276" s="124"/>
      <c r="BVB1276" s="124"/>
      <c r="BVC1276" s="124"/>
      <c r="BVD1276" s="124"/>
      <c r="BVE1276" s="124"/>
      <c r="BVF1276" s="124"/>
    </row>
    <row r="1277" spans="1:11 1916:1930" s="123" customFormat="1" x14ac:dyDescent="0.2">
      <c r="A1277" s="150" t="s">
        <v>244</v>
      </c>
      <c r="B1277" s="150" t="s">
        <v>1747</v>
      </c>
      <c r="C1277" s="151">
        <v>12.75</v>
      </c>
      <c r="D1277" s="152">
        <v>2.7928899999999999</v>
      </c>
      <c r="E1277" s="152">
        <v>2.7928899999999999</v>
      </c>
      <c r="F1277" s="151">
        <v>1</v>
      </c>
      <c r="G1277" s="152">
        <f t="shared" si="38"/>
        <v>2.7928899999999999</v>
      </c>
      <c r="H1277" s="151">
        <v>1.75</v>
      </c>
      <c r="I1277" s="152">
        <f t="shared" si="39"/>
        <v>4.8875599999999997</v>
      </c>
      <c r="J1277" s="153" t="s">
        <v>1268</v>
      </c>
      <c r="K1277" s="150" t="s">
        <v>1270</v>
      </c>
      <c r="BUR1277" s="124"/>
      <c r="BUS1277" s="124"/>
      <c r="BUT1277" s="124"/>
      <c r="BUU1277" s="124"/>
      <c r="BUV1277" s="124"/>
      <c r="BUW1277" s="124"/>
      <c r="BUX1277" s="124"/>
      <c r="BUY1277" s="124"/>
      <c r="BUZ1277" s="124"/>
      <c r="BVA1277" s="124"/>
      <c r="BVB1277" s="124"/>
      <c r="BVC1277" s="124"/>
      <c r="BVD1277" s="124"/>
      <c r="BVE1277" s="124"/>
      <c r="BVF1277" s="124"/>
    </row>
    <row r="1278" spans="1:11 1916:1930" s="123" customFormat="1" x14ac:dyDescent="0.2">
      <c r="A1278" s="142" t="s">
        <v>245</v>
      </c>
      <c r="B1278" s="142" t="s">
        <v>1748</v>
      </c>
      <c r="C1278" s="143">
        <v>3.67</v>
      </c>
      <c r="D1278" s="144">
        <v>0.59779000000000004</v>
      </c>
      <c r="E1278" s="144">
        <v>0.59779000000000004</v>
      </c>
      <c r="F1278" s="143">
        <v>1</v>
      </c>
      <c r="G1278" s="144">
        <f t="shared" si="38"/>
        <v>0.59779000000000004</v>
      </c>
      <c r="H1278" s="143">
        <v>1.75</v>
      </c>
      <c r="I1278" s="144">
        <f t="shared" si="39"/>
        <v>1.04613</v>
      </c>
      <c r="J1278" s="145" t="s">
        <v>1268</v>
      </c>
      <c r="K1278" s="142" t="s">
        <v>1270</v>
      </c>
      <c r="BUR1278" s="124"/>
      <c r="BUS1278" s="124"/>
      <c r="BUT1278" s="124"/>
      <c r="BUU1278" s="124"/>
      <c r="BUV1278" s="124"/>
      <c r="BUW1278" s="124"/>
      <c r="BUX1278" s="124"/>
      <c r="BUY1278" s="124"/>
      <c r="BUZ1278" s="124"/>
      <c r="BVA1278" s="124"/>
      <c r="BVB1278" s="124"/>
      <c r="BVC1278" s="124"/>
      <c r="BVD1278" s="124"/>
      <c r="BVE1278" s="124"/>
      <c r="BVF1278" s="124"/>
    </row>
    <row r="1279" spans="1:11 1916:1930" s="123" customFormat="1" x14ac:dyDescent="0.2">
      <c r="A1279" s="146" t="s">
        <v>246</v>
      </c>
      <c r="B1279" s="146" t="s">
        <v>1748</v>
      </c>
      <c r="C1279" s="147">
        <v>4.3600000000000003</v>
      </c>
      <c r="D1279" s="148">
        <v>0.79271999999999998</v>
      </c>
      <c r="E1279" s="148">
        <v>0.79271999999999998</v>
      </c>
      <c r="F1279" s="147">
        <v>1</v>
      </c>
      <c r="G1279" s="148">
        <f t="shared" si="38"/>
        <v>0.79271999999999998</v>
      </c>
      <c r="H1279" s="147">
        <v>1.75</v>
      </c>
      <c r="I1279" s="148">
        <f t="shared" si="39"/>
        <v>1.3872599999999999</v>
      </c>
      <c r="J1279" s="149" t="s">
        <v>1268</v>
      </c>
      <c r="K1279" s="146" t="s">
        <v>1270</v>
      </c>
      <c r="BUR1279" s="124"/>
      <c r="BUS1279" s="124"/>
      <c r="BUT1279" s="124"/>
      <c r="BUU1279" s="124"/>
      <c r="BUV1279" s="124"/>
      <c r="BUW1279" s="124"/>
      <c r="BUX1279" s="124"/>
      <c r="BUY1279" s="124"/>
      <c r="BUZ1279" s="124"/>
      <c r="BVA1279" s="124"/>
      <c r="BVB1279" s="124"/>
      <c r="BVC1279" s="124"/>
      <c r="BVD1279" s="124"/>
      <c r="BVE1279" s="124"/>
      <c r="BVF1279" s="124"/>
    </row>
    <row r="1280" spans="1:11 1916:1930" s="123" customFormat="1" x14ac:dyDescent="0.2">
      <c r="A1280" s="146" t="s">
        <v>247</v>
      </c>
      <c r="B1280" s="146" t="s">
        <v>1748</v>
      </c>
      <c r="C1280" s="147">
        <v>5.6</v>
      </c>
      <c r="D1280" s="148">
        <v>1.0378499999999999</v>
      </c>
      <c r="E1280" s="148">
        <v>1.0378499999999999</v>
      </c>
      <c r="F1280" s="147">
        <v>1</v>
      </c>
      <c r="G1280" s="148">
        <f t="shared" si="38"/>
        <v>1.0378499999999999</v>
      </c>
      <c r="H1280" s="147">
        <v>1.75</v>
      </c>
      <c r="I1280" s="148">
        <f t="shared" si="39"/>
        <v>1.8162400000000001</v>
      </c>
      <c r="J1280" s="149" t="s">
        <v>1268</v>
      </c>
      <c r="K1280" s="146" t="s">
        <v>1270</v>
      </c>
      <c r="BUR1280" s="124"/>
      <c r="BUS1280" s="124"/>
      <c r="BUT1280" s="124"/>
      <c r="BUU1280" s="124"/>
      <c r="BUV1280" s="124"/>
      <c r="BUW1280" s="124"/>
      <c r="BUX1280" s="124"/>
      <c r="BUY1280" s="124"/>
      <c r="BUZ1280" s="124"/>
      <c r="BVA1280" s="124"/>
      <c r="BVB1280" s="124"/>
      <c r="BVC1280" s="124"/>
      <c r="BVD1280" s="124"/>
      <c r="BVE1280" s="124"/>
      <c r="BVF1280" s="124"/>
    </row>
    <row r="1281" spans="1:11 1916:1930" s="123" customFormat="1" x14ac:dyDescent="0.2">
      <c r="A1281" s="150" t="s">
        <v>248</v>
      </c>
      <c r="B1281" s="150" t="s">
        <v>1748</v>
      </c>
      <c r="C1281" s="151">
        <v>9.06</v>
      </c>
      <c r="D1281" s="152">
        <v>1.97306</v>
      </c>
      <c r="E1281" s="152">
        <v>1.97306</v>
      </c>
      <c r="F1281" s="151">
        <v>1</v>
      </c>
      <c r="G1281" s="152">
        <f t="shared" si="38"/>
        <v>1.97306</v>
      </c>
      <c r="H1281" s="151">
        <v>1.75</v>
      </c>
      <c r="I1281" s="152">
        <f t="shared" si="39"/>
        <v>3.4528599999999998</v>
      </c>
      <c r="J1281" s="153" t="s">
        <v>1268</v>
      </c>
      <c r="K1281" s="150" t="s">
        <v>1270</v>
      </c>
      <c r="BUR1281" s="124"/>
      <c r="BUS1281" s="124"/>
      <c r="BUT1281" s="124"/>
      <c r="BUU1281" s="124"/>
      <c r="BUV1281" s="124"/>
      <c r="BUW1281" s="124"/>
      <c r="BUX1281" s="124"/>
      <c r="BUY1281" s="124"/>
      <c r="BUZ1281" s="124"/>
      <c r="BVA1281" s="124"/>
      <c r="BVB1281" s="124"/>
      <c r="BVC1281" s="124"/>
      <c r="BVD1281" s="124"/>
      <c r="BVE1281" s="124"/>
      <c r="BVF1281" s="124"/>
    </row>
    <row r="1282" spans="1:11 1916:1930" s="123" customFormat="1" x14ac:dyDescent="0.2">
      <c r="A1282" s="142" t="s">
        <v>249</v>
      </c>
      <c r="B1282" s="142" t="s">
        <v>1749</v>
      </c>
      <c r="C1282" s="143">
        <v>3.5</v>
      </c>
      <c r="D1282" s="144">
        <v>0.62331000000000003</v>
      </c>
      <c r="E1282" s="144">
        <v>0.62331000000000003</v>
      </c>
      <c r="F1282" s="143">
        <v>1</v>
      </c>
      <c r="G1282" s="144">
        <f t="shared" si="38"/>
        <v>0.62331000000000003</v>
      </c>
      <c r="H1282" s="143">
        <v>1.75</v>
      </c>
      <c r="I1282" s="144">
        <f t="shared" si="39"/>
        <v>1.0907899999999999</v>
      </c>
      <c r="J1282" s="145" t="s">
        <v>1268</v>
      </c>
      <c r="K1282" s="142" t="s">
        <v>1270</v>
      </c>
      <c r="BUR1282" s="124"/>
      <c r="BUS1282" s="124"/>
      <c r="BUT1282" s="124"/>
      <c r="BUU1282" s="124"/>
      <c r="BUV1282" s="124"/>
      <c r="BUW1282" s="124"/>
      <c r="BUX1282" s="124"/>
      <c r="BUY1282" s="124"/>
      <c r="BUZ1282" s="124"/>
      <c r="BVA1282" s="124"/>
      <c r="BVB1282" s="124"/>
      <c r="BVC1282" s="124"/>
      <c r="BVD1282" s="124"/>
      <c r="BVE1282" s="124"/>
      <c r="BVF1282" s="124"/>
    </row>
    <row r="1283" spans="1:11 1916:1930" s="123" customFormat="1" x14ac:dyDescent="0.2">
      <c r="A1283" s="146" t="s">
        <v>250</v>
      </c>
      <c r="B1283" s="146" t="s">
        <v>1749</v>
      </c>
      <c r="C1283" s="147">
        <v>4.24</v>
      </c>
      <c r="D1283" s="148">
        <v>0.81779000000000002</v>
      </c>
      <c r="E1283" s="148">
        <v>0.81779000000000002</v>
      </c>
      <c r="F1283" s="147">
        <v>1</v>
      </c>
      <c r="G1283" s="148">
        <f t="shared" si="38"/>
        <v>0.81779000000000002</v>
      </c>
      <c r="H1283" s="147">
        <v>1.75</v>
      </c>
      <c r="I1283" s="148">
        <f t="shared" si="39"/>
        <v>1.43113</v>
      </c>
      <c r="J1283" s="149" t="s">
        <v>1268</v>
      </c>
      <c r="K1283" s="146" t="s">
        <v>1270</v>
      </c>
      <c r="BUR1283" s="124"/>
      <c r="BUS1283" s="124"/>
      <c r="BUT1283" s="124"/>
      <c r="BUU1283" s="124"/>
      <c r="BUV1283" s="124"/>
      <c r="BUW1283" s="124"/>
      <c r="BUX1283" s="124"/>
      <c r="BUY1283" s="124"/>
      <c r="BUZ1283" s="124"/>
      <c r="BVA1283" s="124"/>
      <c r="BVB1283" s="124"/>
      <c r="BVC1283" s="124"/>
      <c r="BVD1283" s="124"/>
      <c r="BVE1283" s="124"/>
      <c r="BVF1283" s="124"/>
    </row>
    <row r="1284" spans="1:11 1916:1930" s="123" customFormat="1" x14ac:dyDescent="0.2">
      <c r="A1284" s="146" t="s">
        <v>251</v>
      </c>
      <c r="B1284" s="146" t="s">
        <v>1749</v>
      </c>
      <c r="C1284" s="147">
        <v>5.75</v>
      </c>
      <c r="D1284" s="148">
        <v>1.19451</v>
      </c>
      <c r="E1284" s="148">
        <v>1.19451</v>
      </c>
      <c r="F1284" s="147">
        <v>1</v>
      </c>
      <c r="G1284" s="148">
        <f t="shared" si="38"/>
        <v>1.19451</v>
      </c>
      <c r="H1284" s="147">
        <v>1.75</v>
      </c>
      <c r="I1284" s="148">
        <f t="shared" si="39"/>
        <v>2.0903900000000002</v>
      </c>
      <c r="J1284" s="149" t="s">
        <v>1268</v>
      </c>
      <c r="K1284" s="146" t="s">
        <v>1270</v>
      </c>
      <c r="BUR1284" s="124"/>
      <c r="BUS1284" s="124"/>
      <c r="BUT1284" s="124"/>
      <c r="BUU1284" s="124"/>
      <c r="BUV1284" s="124"/>
      <c r="BUW1284" s="124"/>
      <c r="BUX1284" s="124"/>
      <c r="BUY1284" s="124"/>
      <c r="BUZ1284" s="124"/>
      <c r="BVA1284" s="124"/>
      <c r="BVB1284" s="124"/>
      <c r="BVC1284" s="124"/>
      <c r="BVD1284" s="124"/>
      <c r="BVE1284" s="124"/>
      <c r="BVF1284" s="124"/>
    </row>
    <row r="1285" spans="1:11 1916:1930" s="123" customFormat="1" x14ac:dyDescent="0.2">
      <c r="A1285" s="150" t="s">
        <v>252</v>
      </c>
      <c r="B1285" s="150" t="s">
        <v>1749</v>
      </c>
      <c r="C1285" s="151">
        <v>9.2899999999999991</v>
      </c>
      <c r="D1285" s="152">
        <v>2.0716399999999999</v>
      </c>
      <c r="E1285" s="152">
        <v>2.0716399999999999</v>
      </c>
      <c r="F1285" s="151">
        <v>1</v>
      </c>
      <c r="G1285" s="152">
        <f t="shared" si="38"/>
        <v>2.0716399999999999</v>
      </c>
      <c r="H1285" s="151">
        <v>1.75</v>
      </c>
      <c r="I1285" s="152">
        <f t="shared" si="39"/>
        <v>3.6253700000000002</v>
      </c>
      <c r="J1285" s="153" t="s">
        <v>1268</v>
      </c>
      <c r="K1285" s="150" t="s">
        <v>1270</v>
      </c>
      <c r="BUR1285" s="124"/>
      <c r="BUS1285" s="124"/>
      <c r="BUT1285" s="124"/>
      <c r="BUU1285" s="124"/>
      <c r="BUV1285" s="124"/>
      <c r="BUW1285" s="124"/>
      <c r="BUX1285" s="124"/>
      <c r="BUY1285" s="124"/>
      <c r="BUZ1285" s="124"/>
      <c r="BVA1285" s="124"/>
      <c r="BVB1285" s="124"/>
      <c r="BVC1285" s="124"/>
      <c r="BVD1285" s="124"/>
      <c r="BVE1285" s="124"/>
      <c r="BVF1285" s="124"/>
    </row>
    <row r="1286" spans="1:11 1916:1930" s="123" customFormat="1" x14ac:dyDescent="0.2">
      <c r="A1286" s="142" t="s">
        <v>253</v>
      </c>
      <c r="B1286" s="142" t="s">
        <v>1750</v>
      </c>
      <c r="C1286" s="143">
        <v>2.61</v>
      </c>
      <c r="D1286" s="144">
        <v>0.53624000000000005</v>
      </c>
      <c r="E1286" s="144">
        <v>0.53624000000000005</v>
      </c>
      <c r="F1286" s="143">
        <v>1</v>
      </c>
      <c r="G1286" s="144">
        <f t="shared" si="38"/>
        <v>0.53624000000000005</v>
      </c>
      <c r="H1286" s="143">
        <v>1.75</v>
      </c>
      <c r="I1286" s="144">
        <f t="shared" si="39"/>
        <v>0.93842000000000003</v>
      </c>
      <c r="J1286" s="145" t="s">
        <v>1268</v>
      </c>
      <c r="K1286" s="142" t="s">
        <v>1270</v>
      </c>
      <c r="BUR1286" s="124"/>
      <c r="BUS1286" s="124"/>
      <c r="BUT1286" s="124"/>
      <c r="BUU1286" s="124"/>
      <c r="BUV1286" s="124"/>
      <c r="BUW1286" s="124"/>
      <c r="BUX1286" s="124"/>
      <c r="BUY1286" s="124"/>
      <c r="BUZ1286" s="124"/>
      <c r="BVA1286" s="124"/>
      <c r="BVB1286" s="124"/>
      <c r="BVC1286" s="124"/>
      <c r="BVD1286" s="124"/>
      <c r="BVE1286" s="124"/>
      <c r="BVF1286" s="124"/>
    </row>
    <row r="1287" spans="1:11 1916:1930" s="123" customFormat="1" x14ac:dyDescent="0.2">
      <c r="A1287" s="146" t="s">
        <v>254</v>
      </c>
      <c r="B1287" s="146" t="s">
        <v>1750</v>
      </c>
      <c r="C1287" s="147">
        <v>3.16</v>
      </c>
      <c r="D1287" s="148">
        <v>0.67296</v>
      </c>
      <c r="E1287" s="148">
        <v>0.67296</v>
      </c>
      <c r="F1287" s="147">
        <v>1</v>
      </c>
      <c r="G1287" s="148">
        <f t="shared" si="38"/>
        <v>0.67296</v>
      </c>
      <c r="H1287" s="147">
        <v>1.75</v>
      </c>
      <c r="I1287" s="148">
        <f t="shared" si="39"/>
        <v>1.1776800000000001</v>
      </c>
      <c r="J1287" s="149" t="s">
        <v>1268</v>
      </c>
      <c r="K1287" s="146" t="s">
        <v>1270</v>
      </c>
      <c r="BUR1287" s="124"/>
      <c r="BUS1287" s="124"/>
      <c r="BUT1287" s="124"/>
      <c r="BUU1287" s="124"/>
      <c r="BUV1287" s="124"/>
      <c r="BUW1287" s="124"/>
      <c r="BUX1287" s="124"/>
      <c r="BUY1287" s="124"/>
      <c r="BUZ1287" s="124"/>
      <c r="BVA1287" s="124"/>
      <c r="BVB1287" s="124"/>
      <c r="BVC1287" s="124"/>
      <c r="BVD1287" s="124"/>
      <c r="BVE1287" s="124"/>
      <c r="BVF1287" s="124"/>
    </row>
    <row r="1288" spans="1:11 1916:1930" s="123" customFormat="1" x14ac:dyDescent="0.2">
      <c r="A1288" s="146" t="s">
        <v>255</v>
      </c>
      <c r="B1288" s="146" t="s">
        <v>1750</v>
      </c>
      <c r="C1288" s="147">
        <v>4.57</v>
      </c>
      <c r="D1288" s="148">
        <v>0.94027000000000005</v>
      </c>
      <c r="E1288" s="148">
        <v>0.94027000000000005</v>
      </c>
      <c r="F1288" s="147">
        <v>1</v>
      </c>
      <c r="G1288" s="148">
        <f t="shared" si="38"/>
        <v>0.94027000000000005</v>
      </c>
      <c r="H1288" s="147">
        <v>1.75</v>
      </c>
      <c r="I1288" s="148">
        <f t="shared" si="39"/>
        <v>1.64547</v>
      </c>
      <c r="J1288" s="149" t="s">
        <v>1268</v>
      </c>
      <c r="K1288" s="146" t="s">
        <v>1270</v>
      </c>
      <c r="BUR1288" s="124"/>
      <c r="BUS1288" s="124"/>
      <c r="BUT1288" s="124"/>
      <c r="BUU1288" s="124"/>
      <c r="BUV1288" s="124"/>
      <c r="BUW1288" s="124"/>
      <c r="BUX1288" s="124"/>
      <c r="BUY1288" s="124"/>
      <c r="BUZ1288" s="124"/>
      <c r="BVA1288" s="124"/>
      <c r="BVB1288" s="124"/>
      <c r="BVC1288" s="124"/>
      <c r="BVD1288" s="124"/>
      <c r="BVE1288" s="124"/>
      <c r="BVF1288" s="124"/>
    </row>
    <row r="1289" spans="1:11 1916:1930" s="123" customFormat="1" x14ac:dyDescent="0.2">
      <c r="A1289" s="150" t="s">
        <v>256</v>
      </c>
      <c r="B1289" s="150" t="s">
        <v>1750</v>
      </c>
      <c r="C1289" s="151">
        <v>6</v>
      </c>
      <c r="D1289" s="152">
        <v>1.5947899999999999</v>
      </c>
      <c r="E1289" s="152">
        <v>1.5947899999999999</v>
      </c>
      <c r="F1289" s="151">
        <v>1</v>
      </c>
      <c r="G1289" s="152">
        <f t="shared" si="38"/>
        <v>1.5947899999999999</v>
      </c>
      <c r="H1289" s="151">
        <v>1.75</v>
      </c>
      <c r="I1289" s="152">
        <f t="shared" si="39"/>
        <v>2.79088</v>
      </c>
      <c r="J1289" s="153" t="s">
        <v>1268</v>
      </c>
      <c r="K1289" s="150" t="s">
        <v>1270</v>
      </c>
      <c r="BUR1289" s="124"/>
      <c r="BUS1289" s="124"/>
      <c r="BUT1289" s="124"/>
      <c r="BUU1289" s="124"/>
      <c r="BUV1289" s="124"/>
      <c r="BUW1289" s="124"/>
      <c r="BUX1289" s="124"/>
      <c r="BUY1289" s="124"/>
      <c r="BUZ1289" s="124"/>
      <c r="BVA1289" s="124"/>
      <c r="BVB1289" s="124"/>
      <c r="BVC1289" s="124"/>
      <c r="BVD1289" s="124"/>
      <c r="BVE1289" s="124"/>
      <c r="BVF1289" s="124"/>
    </row>
    <row r="1290" spans="1:11 1916:1930" s="123" customFormat="1" x14ac:dyDescent="0.2">
      <c r="A1290" s="142" t="s">
        <v>257</v>
      </c>
      <c r="B1290" s="142" t="s">
        <v>1751</v>
      </c>
      <c r="C1290" s="143">
        <v>2.5299999999999998</v>
      </c>
      <c r="D1290" s="144">
        <v>2.75231</v>
      </c>
      <c r="E1290" s="144">
        <v>2.75231</v>
      </c>
      <c r="F1290" s="143">
        <v>1</v>
      </c>
      <c r="G1290" s="144">
        <f t="shared" si="38"/>
        <v>2.75231</v>
      </c>
      <c r="H1290" s="143">
        <v>1.75</v>
      </c>
      <c r="I1290" s="144">
        <f t="shared" si="39"/>
        <v>4.8165399999999998</v>
      </c>
      <c r="J1290" s="145" t="s">
        <v>1268</v>
      </c>
      <c r="K1290" s="142" t="s">
        <v>1270</v>
      </c>
      <c r="BUR1290" s="124"/>
      <c r="BUS1290" s="124"/>
      <c r="BUT1290" s="124"/>
      <c r="BUU1290" s="124"/>
      <c r="BUV1290" s="124"/>
      <c r="BUW1290" s="124"/>
      <c r="BUX1290" s="124"/>
      <c r="BUY1290" s="124"/>
      <c r="BUZ1290" s="124"/>
      <c r="BVA1290" s="124"/>
      <c r="BVB1290" s="124"/>
      <c r="BVC1290" s="124"/>
      <c r="BVD1290" s="124"/>
      <c r="BVE1290" s="124"/>
      <c r="BVF1290" s="124"/>
    </row>
    <row r="1291" spans="1:11 1916:1930" s="123" customFormat="1" x14ac:dyDescent="0.2">
      <c r="A1291" s="146" t="s">
        <v>258</v>
      </c>
      <c r="B1291" s="146" t="s">
        <v>1751</v>
      </c>
      <c r="C1291" s="147">
        <v>3</v>
      </c>
      <c r="D1291" s="148">
        <v>3.2184499999999998</v>
      </c>
      <c r="E1291" s="148">
        <v>3.2184499999999998</v>
      </c>
      <c r="F1291" s="147">
        <v>1</v>
      </c>
      <c r="G1291" s="148">
        <f t="shared" si="38"/>
        <v>3.2184499999999998</v>
      </c>
      <c r="H1291" s="147">
        <v>1.75</v>
      </c>
      <c r="I1291" s="148">
        <f t="shared" si="39"/>
        <v>5.6322900000000002</v>
      </c>
      <c r="J1291" s="149" t="s">
        <v>1268</v>
      </c>
      <c r="K1291" s="146" t="s">
        <v>1270</v>
      </c>
      <c r="BUR1291" s="124"/>
      <c r="BUS1291" s="124"/>
      <c r="BUT1291" s="124"/>
      <c r="BUU1291" s="124"/>
      <c r="BUV1291" s="124"/>
      <c r="BUW1291" s="124"/>
      <c r="BUX1291" s="124"/>
      <c r="BUY1291" s="124"/>
      <c r="BUZ1291" s="124"/>
      <c r="BVA1291" s="124"/>
      <c r="BVB1291" s="124"/>
      <c r="BVC1291" s="124"/>
      <c r="BVD1291" s="124"/>
      <c r="BVE1291" s="124"/>
      <c r="BVF1291" s="124"/>
    </row>
    <row r="1292" spans="1:11 1916:1930" s="123" customFormat="1" x14ac:dyDescent="0.2">
      <c r="A1292" s="146" t="s">
        <v>259</v>
      </c>
      <c r="B1292" s="146" t="s">
        <v>1751</v>
      </c>
      <c r="C1292" s="147">
        <v>10.8</v>
      </c>
      <c r="D1292" s="148">
        <v>4.2473700000000001</v>
      </c>
      <c r="E1292" s="148">
        <v>4.2473700000000001</v>
      </c>
      <c r="F1292" s="147">
        <v>1</v>
      </c>
      <c r="G1292" s="148">
        <f t="shared" si="38"/>
        <v>4.2473700000000001</v>
      </c>
      <c r="H1292" s="147">
        <v>1.75</v>
      </c>
      <c r="I1292" s="148">
        <f t="shared" si="39"/>
        <v>7.4329000000000001</v>
      </c>
      <c r="J1292" s="149" t="s">
        <v>1268</v>
      </c>
      <c r="K1292" s="146" t="s">
        <v>1270</v>
      </c>
      <c r="BUR1292" s="124"/>
      <c r="BUS1292" s="124"/>
      <c r="BUT1292" s="124"/>
      <c r="BUU1292" s="124"/>
      <c r="BUV1292" s="124"/>
      <c r="BUW1292" s="124"/>
      <c r="BUX1292" s="124"/>
      <c r="BUY1292" s="124"/>
      <c r="BUZ1292" s="124"/>
      <c r="BVA1292" s="124"/>
      <c r="BVB1292" s="124"/>
      <c r="BVC1292" s="124"/>
      <c r="BVD1292" s="124"/>
      <c r="BVE1292" s="124"/>
      <c r="BVF1292" s="124"/>
    </row>
    <row r="1293" spans="1:11 1916:1930" s="123" customFormat="1" x14ac:dyDescent="0.2">
      <c r="A1293" s="150" t="s">
        <v>260</v>
      </c>
      <c r="B1293" s="150" t="s">
        <v>1751</v>
      </c>
      <c r="C1293" s="151">
        <v>18.079999999999998</v>
      </c>
      <c r="D1293" s="152">
        <v>8.4366800000000008</v>
      </c>
      <c r="E1293" s="152">
        <v>8.4366800000000008</v>
      </c>
      <c r="F1293" s="151">
        <v>1</v>
      </c>
      <c r="G1293" s="152">
        <f t="shared" si="38"/>
        <v>8.4366800000000008</v>
      </c>
      <c r="H1293" s="151">
        <v>1.75</v>
      </c>
      <c r="I1293" s="152">
        <f t="shared" si="39"/>
        <v>14.764189999999999</v>
      </c>
      <c r="J1293" s="153" t="s">
        <v>1268</v>
      </c>
      <c r="K1293" s="150" t="s">
        <v>1270</v>
      </c>
      <c r="BUR1293" s="124"/>
      <c r="BUS1293" s="124"/>
      <c r="BUT1293" s="124"/>
      <c r="BUU1293" s="124"/>
      <c r="BUV1293" s="124"/>
      <c r="BUW1293" s="124"/>
      <c r="BUX1293" s="124"/>
      <c r="BUY1293" s="124"/>
      <c r="BUZ1293" s="124"/>
      <c r="BVA1293" s="124"/>
      <c r="BVB1293" s="124"/>
      <c r="BVC1293" s="124"/>
      <c r="BVD1293" s="124"/>
      <c r="BVE1293" s="124"/>
      <c r="BVF1293" s="124"/>
    </row>
    <row r="1294" spans="1:11 1916:1930" s="123" customFormat="1" x14ac:dyDescent="0.2">
      <c r="A1294" s="142" t="s">
        <v>261</v>
      </c>
      <c r="B1294" s="142" t="s">
        <v>1752</v>
      </c>
      <c r="C1294" s="143">
        <v>5</v>
      </c>
      <c r="D1294" s="144">
        <v>1.5621100000000001</v>
      </c>
      <c r="E1294" s="144">
        <v>1.5621100000000001</v>
      </c>
      <c r="F1294" s="143">
        <v>1</v>
      </c>
      <c r="G1294" s="144">
        <f t="shared" ref="G1294:G1319" si="40">ROUND((F1294*E1294),5)</f>
        <v>1.5621100000000001</v>
      </c>
      <c r="H1294" s="143">
        <v>1.75</v>
      </c>
      <c r="I1294" s="144">
        <f t="shared" ref="I1294:I1319" si="41">ROUND((E1294*H1294),5)</f>
        <v>2.7336900000000002</v>
      </c>
      <c r="J1294" s="145" t="s">
        <v>1268</v>
      </c>
      <c r="K1294" s="142" t="s">
        <v>1270</v>
      </c>
      <c r="BUR1294" s="124"/>
      <c r="BUS1294" s="124"/>
      <c r="BUT1294" s="124"/>
      <c r="BUU1294" s="124"/>
      <c r="BUV1294" s="124"/>
      <c r="BUW1294" s="124"/>
      <c r="BUX1294" s="124"/>
      <c r="BUY1294" s="124"/>
      <c r="BUZ1294" s="124"/>
      <c r="BVA1294" s="124"/>
      <c r="BVB1294" s="124"/>
      <c r="BVC1294" s="124"/>
      <c r="BVD1294" s="124"/>
      <c r="BVE1294" s="124"/>
      <c r="BVF1294" s="124"/>
    </row>
    <row r="1295" spans="1:11 1916:1930" s="123" customFormat="1" x14ac:dyDescent="0.2">
      <c r="A1295" s="146" t="s">
        <v>262</v>
      </c>
      <c r="B1295" s="146" t="s">
        <v>1752</v>
      </c>
      <c r="C1295" s="147">
        <v>6</v>
      </c>
      <c r="D1295" s="148">
        <v>2.0803099999999999</v>
      </c>
      <c r="E1295" s="148">
        <v>2.0803099999999999</v>
      </c>
      <c r="F1295" s="147">
        <v>1</v>
      </c>
      <c r="G1295" s="148">
        <f t="shared" si="40"/>
        <v>2.0803099999999999</v>
      </c>
      <c r="H1295" s="147">
        <v>1.75</v>
      </c>
      <c r="I1295" s="148">
        <f t="shared" si="41"/>
        <v>3.6405400000000001</v>
      </c>
      <c r="J1295" s="149" t="s">
        <v>1268</v>
      </c>
      <c r="K1295" s="146" t="s">
        <v>1270</v>
      </c>
      <c r="BUR1295" s="124"/>
      <c r="BUS1295" s="124"/>
      <c r="BUT1295" s="124"/>
      <c r="BUU1295" s="124"/>
      <c r="BUV1295" s="124"/>
      <c r="BUW1295" s="124"/>
      <c r="BUX1295" s="124"/>
      <c r="BUY1295" s="124"/>
      <c r="BUZ1295" s="124"/>
      <c r="BVA1295" s="124"/>
      <c r="BVB1295" s="124"/>
      <c r="BVC1295" s="124"/>
      <c r="BVD1295" s="124"/>
      <c r="BVE1295" s="124"/>
      <c r="BVF1295" s="124"/>
    </row>
    <row r="1296" spans="1:11 1916:1930" s="123" customFormat="1" x14ac:dyDescent="0.2">
      <c r="A1296" s="146" t="s">
        <v>263</v>
      </c>
      <c r="B1296" s="146" t="s">
        <v>1752</v>
      </c>
      <c r="C1296" s="147">
        <v>7.66</v>
      </c>
      <c r="D1296" s="148">
        <v>2.7429899999999998</v>
      </c>
      <c r="E1296" s="148">
        <v>2.7429899999999998</v>
      </c>
      <c r="F1296" s="147">
        <v>1</v>
      </c>
      <c r="G1296" s="148">
        <f t="shared" si="40"/>
        <v>2.7429899999999998</v>
      </c>
      <c r="H1296" s="147">
        <v>1.75</v>
      </c>
      <c r="I1296" s="148">
        <f t="shared" si="41"/>
        <v>4.80023</v>
      </c>
      <c r="J1296" s="149" t="s">
        <v>1268</v>
      </c>
      <c r="K1296" s="146" t="s">
        <v>1270</v>
      </c>
      <c r="BUR1296" s="124"/>
      <c r="BUS1296" s="124"/>
      <c r="BUT1296" s="124"/>
      <c r="BUU1296" s="124"/>
      <c r="BUV1296" s="124"/>
      <c r="BUW1296" s="124"/>
      <c r="BUX1296" s="124"/>
      <c r="BUY1296" s="124"/>
      <c r="BUZ1296" s="124"/>
      <c r="BVA1296" s="124"/>
      <c r="BVB1296" s="124"/>
      <c r="BVC1296" s="124"/>
      <c r="BVD1296" s="124"/>
      <c r="BVE1296" s="124"/>
      <c r="BVF1296" s="124"/>
    </row>
    <row r="1297" spans="1:11 1916:1930" s="123" customFormat="1" x14ac:dyDescent="0.2">
      <c r="A1297" s="150" t="s">
        <v>264</v>
      </c>
      <c r="B1297" s="150" t="s">
        <v>1752</v>
      </c>
      <c r="C1297" s="151">
        <v>16.66</v>
      </c>
      <c r="D1297" s="152">
        <v>6.1422400000000001</v>
      </c>
      <c r="E1297" s="152">
        <v>6.1422400000000001</v>
      </c>
      <c r="F1297" s="151">
        <v>1</v>
      </c>
      <c r="G1297" s="152">
        <f t="shared" si="40"/>
        <v>6.1422400000000001</v>
      </c>
      <c r="H1297" s="151">
        <v>1.75</v>
      </c>
      <c r="I1297" s="152">
        <f t="shared" si="41"/>
        <v>10.74892</v>
      </c>
      <c r="J1297" s="153" t="s">
        <v>1268</v>
      </c>
      <c r="K1297" s="150" t="s">
        <v>1270</v>
      </c>
      <c r="BUR1297" s="124"/>
      <c r="BUS1297" s="124"/>
      <c r="BUT1297" s="124"/>
      <c r="BUU1297" s="124"/>
      <c r="BUV1297" s="124"/>
      <c r="BUW1297" s="124"/>
      <c r="BUX1297" s="124"/>
      <c r="BUY1297" s="124"/>
      <c r="BUZ1297" s="124"/>
      <c r="BVA1297" s="124"/>
      <c r="BVB1297" s="124"/>
      <c r="BVC1297" s="124"/>
      <c r="BVD1297" s="124"/>
      <c r="BVE1297" s="124"/>
      <c r="BVF1297" s="124"/>
    </row>
    <row r="1298" spans="1:11 1916:1930" s="123" customFormat="1" x14ac:dyDescent="0.2">
      <c r="A1298" s="142" t="s">
        <v>265</v>
      </c>
      <c r="B1298" s="142" t="s">
        <v>1753</v>
      </c>
      <c r="C1298" s="143">
        <v>4.8</v>
      </c>
      <c r="D1298" s="144">
        <v>1.9979800000000001</v>
      </c>
      <c r="E1298" s="144">
        <v>1.9979800000000001</v>
      </c>
      <c r="F1298" s="143">
        <v>1</v>
      </c>
      <c r="G1298" s="144">
        <f t="shared" si="40"/>
        <v>1.9979800000000001</v>
      </c>
      <c r="H1298" s="143">
        <v>1.75</v>
      </c>
      <c r="I1298" s="144">
        <f t="shared" si="41"/>
        <v>3.49647</v>
      </c>
      <c r="J1298" s="145" t="s">
        <v>1268</v>
      </c>
      <c r="K1298" s="142" t="s">
        <v>1270</v>
      </c>
      <c r="BUR1298" s="124"/>
      <c r="BUS1298" s="124"/>
      <c r="BUT1298" s="124"/>
      <c r="BUU1298" s="124"/>
      <c r="BUV1298" s="124"/>
      <c r="BUW1298" s="124"/>
      <c r="BUX1298" s="124"/>
      <c r="BUY1298" s="124"/>
      <c r="BUZ1298" s="124"/>
      <c r="BVA1298" s="124"/>
      <c r="BVB1298" s="124"/>
      <c r="BVC1298" s="124"/>
      <c r="BVD1298" s="124"/>
      <c r="BVE1298" s="124"/>
      <c r="BVF1298" s="124"/>
    </row>
    <row r="1299" spans="1:11 1916:1930" s="123" customFormat="1" x14ac:dyDescent="0.2">
      <c r="A1299" s="146" t="s">
        <v>266</v>
      </c>
      <c r="B1299" s="146" t="s">
        <v>1753</v>
      </c>
      <c r="C1299" s="147">
        <v>5.29</v>
      </c>
      <c r="D1299" s="148">
        <v>2.2072099999999999</v>
      </c>
      <c r="E1299" s="148">
        <v>2.2072099999999999</v>
      </c>
      <c r="F1299" s="147">
        <v>1</v>
      </c>
      <c r="G1299" s="148">
        <f t="shared" si="40"/>
        <v>2.2072099999999999</v>
      </c>
      <c r="H1299" s="147">
        <v>1.75</v>
      </c>
      <c r="I1299" s="148">
        <f t="shared" si="41"/>
        <v>3.8626200000000002</v>
      </c>
      <c r="J1299" s="149" t="s">
        <v>1268</v>
      </c>
      <c r="K1299" s="146" t="s">
        <v>1270</v>
      </c>
      <c r="BUR1299" s="124"/>
      <c r="BUS1299" s="124"/>
      <c r="BUT1299" s="124"/>
      <c r="BUU1299" s="124"/>
      <c r="BUV1299" s="124"/>
      <c r="BUW1299" s="124"/>
      <c r="BUX1299" s="124"/>
      <c r="BUY1299" s="124"/>
      <c r="BUZ1299" s="124"/>
      <c r="BVA1299" s="124"/>
      <c r="BVB1299" s="124"/>
      <c r="BVC1299" s="124"/>
      <c r="BVD1299" s="124"/>
      <c r="BVE1299" s="124"/>
      <c r="BVF1299" s="124"/>
    </row>
    <row r="1300" spans="1:11 1916:1930" s="123" customFormat="1" x14ac:dyDescent="0.2">
      <c r="A1300" s="146" t="s">
        <v>267</v>
      </c>
      <c r="B1300" s="146" t="s">
        <v>1753</v>
      </c>
      <c r="C1300" s="147">
        <v>7.81</v>
      </c>
      <c r="D1300" s="148">
        <v>3.5013999999999998</v>
      </c>
      <c r="E1300" s="148">
        <v>3.5013999999999998</v>
      </c>
      <c r="F1300" s="147">
        <v>1</v>
      </c>
      <c r="G1300" s="148">
        <f t="shared" si="40"/>
        <v>3.5013999999999998</v>
      </c>
      <c r="H1300" s="147">
        <v>1.75</v>
      </c>
      <c r="I1300" s="148">
        <f t="shared" si="41"/>
        <v>6.1274499999999996</v>
      </c>
      <c r="J1300" s="149" t="s">
        <v>1268</v>
      </c>
      <c r="K1300" s="146" t="s">
        <v>1270</v>
      </c>
      <c r="BUR1300" s="124"/>
      <c r="BUS1300" s="124"/>
      <c r="BUT1300" s="124"/>
      <c r="BUU1300" s="124"/>
      <c r="BUV1300" s="124"/>
      <c r="BUW1300" s="124"/>
      <c r="BUX1300" s="124"/>
      <c r="BUY1300" s="124"/>
      <c r="BUZ1300" s="124"/>
      <c r="BVA1300" s="124"/>
      <c r="BVB1300" s="124"/>
      <c r="BVC1300" s="124"/>
      <c r="BVD1300" s="124"/>
      <c r="BVE1300" s="124"/>
      <c r="BVF1300" s="124"/>
    </row>
    <row r="1301" spans="1:11 1916:1930" s="123" customFormat="1" x14ac:dyDescent="0.2">
      <c r="A1301" s="150" t="s">
        <v>268</v>
      </c>
      <c r="B1301" s="150" t="s">
        <v>1753</v>
      </c>
      <c r="C1301" s="151">
        <v>14.75</v>
      </c>
      <c r="D1301" s="152">
        <v>6.6141199999999998</v>
      </c>
      <c r="E1301" s="152">
        <v>6.6141199999999998</v>
      </c>
      <c r="F1301" s="151">
        <v>1</v>
      </c>
      <c r="G1301" s="152">
        <f t="shared" si="40"/>
        <v>6.6141199999999998</v>
      </c>
      <c r="H1301" s="151">
        <v>1.75</v>
      </c>
      <c r="I1301" s="152">
        <f t="shared" si="41"/>
        <v>11.57471</v>
      </c>
      <c r="J1301" s="153" t="s">
        <v>1268</v>
      </c>
      <c r="K1301" s="150" t="s">
        <v>1270</v>
      </c>
      <c r="BUR1301" s="124"/>
      <c r="BUS1301" s="124"/>
      <c r="BUT1301" s="124"/>
      <c r="BUU1301" s="124"/>
      <c r="BUV1301" s="124"/>
      <c r="BUW1301" s="124"/>
      <c r="BUX1301" s="124"/>
      <c r="BUY1301" s="124"/>
      <c r="BUZ1301" s="124"/>
      <c r="BVA1301" s="124"/>
      <c r="BVB1301" s="124"/>
      <c r="BVC1301" s="124"/>
      <c r="BVD1301" s="124"/>
      <c r="BVE1301" s="124"/>
      <c r="BVF1301" s="124"/>
    </row>
    <row r="1302" spans="1:11 1916:1930" s="123" customFormat="1" x14ac:dyDescent="0.2">
      <c r="A1302" s="142" t="s">
        <v>269</v>
      </c>
      <c r="B1302" s="142" t="s">
        <v>1754</v>
      </c>
      <c r="C1302" s="143">
        <v>2.8</v>
      </c>
      <c r="D1302" s="144">
        <v>0.72352000000000005</v>
      </c>
      <c r="E1302" s="144">
        <v>0.72352000000000005</v>
      </c>
      <c r="F1302" s="143">
        <v>1</v>
      </c>
      <c r="G1302" s="144">
        <f t="shared" si="40"/>
        <v>0.72352000000000005</v>
      </c>
      <c r="H1302" s="143">
        <v>1.75</v>
      </c>
      <c r="I1302" s="144">
        <f t="shared" si="41"/>
        <v>1.26616</v>
      </c>
      <c r="J1302" s="145" t="s">
        <v>1268</v>
      </c>
      <c r="K1302" s="142" t="s">
        <v>1270</v>
      </c>
      <c r="BUR1302" s="124"/>
      <c r="BUS1302" s="124"/>
      <c r="BUT1302" s="124"/>
      <c r="BUU1302" s="124"/>
      <c r="BUV1302" s="124"/>
      <c r="BUW1302" s="124"/>
      <c r="BUX1302" s="124"/>
      <c r="BUY1302" s="124"/>
      <c r="BUZ1302" s="124"/>
      <c r="BVA1302" s="124"/>
      <c r="BVB1302" s="124"/>
      <c r="BVC1302" s="124"/>
      <c r="BVD1302" s="124"/>
      <c r="BVE1302" s="124"/>
      <c r="BVF1302" s="124"/>
    </row>
    <row r="1303" spans="1:11 1916:1930" s="123" customFormat="1" x14ac:dyDescent="0.2">
      <c r="A1303" s="146" t="s">
        <v>270</v>
      </c>
      <c r="B1303" s="146" t="s">
        <v>1754</v>
      </c>
      <c r="C1303" s="147">
        <v>3.17</v>
      </c>
      <c r="D1303" s="148">
        <v>0.97738000000000003</v>
      </c>
      <c r="E1303" s="148">
        <v>0.97738000000000003</v>
      </c>
      <c r="F1303" s="147">
        <v>1</v>
      </c>
      <c r="G1303" s="148">
        <f t="shared" si="40"/>
        <v>0.97738000000000003</v>
      </c>
      <c r="H1303" s="147">
        <v>1.75</v>
      </c>
      <c r="I1303" s="148">
        <f t="shared" si="41"/>
        <v>1.7104200000000001</v>
      </c>
      <c r="J1303" s="149" t="s">
        <v>1268</v>
      </c>
      <c r="K1303" s="146" t="s">
        <v>1270</v>
      </c>
      <c r="BUR1303" s="124"/>
      <c r="BUS1303" s="124"/>
      <c r="BUT1303" s="124"/>
      <c r="BUU1303" s="124"/>
      <c r="BUV1303" s="124"/>
      <c r="BUW1303" s="124"/>
      <c r="BUX1303" s="124"/>
      <c r="BUY1303" s="124"/>
      <c r="BUZ1303" s="124"/>
      <c r="BVA1303" s="124"/>
      <c r="BVB1303" s="124"/>
      <c r="BVC1303" s="124"/>
      <c r="BVD1303" s="124"/>
      <c r="BVE1303" s="124"/>
      <c r="BVF1303" s="124"/>
    </row>
    <row r="1304" spans="1:11 1916:1930" s="123" customFormat="1" x14ac:dyDescent="0.2">
      <c r="A1304" s="146" t="s">
        <v>271</v>
      </c>
      <c r="B1304" s="146" t="s">
        <v>1754</v>
      </c>
      <c r="C1304" s="147">
        <v>5.18</v>
      </c>
      <c r="D1304" s="148">
        <v>1.6410499999999999</v>
      </c>
      <c r="E1304" s="148">
        <v>1.6410499999999999</v>
      </c>
      <c r="F1304" s="147">
        <v>1</v>
      </c>
      <c r="G1304" s="148">
        <f t="shared" si="40"/>
        <v>1.6410499999999999</v>
      </c>
      <c r="H1304" s="147">
        <v>1.75</v>
      </c>
      <c r="I1304" s="148">
        <f t="shared" si="41"/>
        <v>2.8718400000000002</v>
      </c>
      <c r="J1304" s="149" t="s">
        <v>1268</v>
      </c>
      <c r="K1304" s="146" t="s">
        <v>1270</v>
      </c>
      <c r="BUR1304" s="124"/>
      <c r="BUS1304" s="124"/>
      <c r="BUT1304" s="124"/>
      <c r="BUU1304" s="124"/>
      <c r="BUV1304" s="124"/>
      <c r="BUW1304" s="124"/>
      <c r="BUX1304" s="124"/>
      <c r="BUY1304" s="124"/>
      <c r="BUZ1304" s="124"/>
      <c r="BVA1304" s="124"/>
      <c r="BVB1304" s="124"/>
      <c r="BVC1304" s="124"/>
      <c r="BVD1304" s="124"/>
      <c r="BVE1304" s="124"/>
      <c r="BVF1304" s="124"/>
    </row>
    <row r="1305" spans="1:11 1916:1930" s="123" customFormat="1" x14ac:dyDescent="0.2">
      <c r="A1305" s="150" t="s">
        <v>272</v>
      </c>
      <c r="B1305" s="150" t="s">
        <v>1754</v>
      </c>
      <c r="C1305" s="151">
        <v>12.8</v>
      </c>
      <c r="D1305" s="152">
        <v>4.2576499999999999</v>
      </c>
      <c r="E1305" s="152">
        <v>4.2576499999999999</v>
      </c>
      <c r="F1305" s="151">
        <v>1</v>
      </c>
      <c r="G1305" s="152">
        <f t="shared" si="40"/>
        <v>4.2576499999999999</v>
      </c>
      <c r="H1305" s="151">
        <v>1.75</v>
      </c>
      <c r="I1305" s="152">
        <f t="shared" si="41"/>
        <v>7.4508900000000002</v>
      </c>
      <c r="J1305" s="153" t="s">
        <v>1268</v>
      </c>
      <c r="K1305" s="150" t="s">
        <v>1270</v>
      </c>
      <c r="BUR1305" s="124"/>
      <c r="BUS1305" s="124"/>
      <c r="BUT1305" s="124"/>
      <c r="BUU1305" s="124"/>
      <c r="BUV1305" s="124"/>
      <c r="BUW1305" s="124"/>
      <c r="BUX1305" s="124"/>
      <c r="BUY1305" s="124"/>
      <c r="BUZ1305" s="124"/>
      <c r="BVA1305" s="124"/>
      <c r="BVB1305" s="124"/>
      <c r="BVC1305" s="124"/>
      <c r="BVD1305" s="124"/>
      <c r="BVE1305" s="124"/>
      <c r="BVF1305" s="124"/>
    </row>
    <row r="1306" spans="1:11 1916:1930" s="123" customFormat="1" x14ac:dyDescent="0.2">
      <c r="A1306" s="142" t="s">
        <v>273</v>
      </c>
      <c r="B1306" s="142" t="s">
        <v>1755</v>
      </c>
      <c r="C1306" s="143">
        <v>2.42</v>
      </c>
      <c r="D1306" s="144">
        <v>1.3349599999999999</v>
      </c>
      <c r="E1306" s="144">
        <v>1.3349599999999999</v>
      </c>
      <c r="F1306" s="143">
        <v>1</v>
      </c>
      <c r="G1306" s="144">
        <f t="shared" si="40"/>
        <v>1.3349599999999999</v>
      </c>
      <c r="H1306" s="143">
        <v>1.75</v>
      </c>
      <c r="I1306" s="144">
        <f t="shared" si="41"/>
        <v>2.3361800000000001</v>
      </c>
      <c r="J1306" s="145" t="s">
        <v>1268</v>
      </c>
      <c r="K1306" s="142" t="s">
        <v>1270</v>
      </c>
      <c r="BUR1306" s="124"/>
      <c r="BUS1306" s="124"/>
      <c r="BUT1306" s="124"/>
      <c r="BUU1306" s="124"/>
      <c r="BUV1306" s="124"/>
      <c r="BUW1306" s="124"/>
      <c r="BUX1306" s="124"/>
      <c r="BUY1306" s="124"/>
      <c r="BUZ1306" s="124"/>
      <c r="BVA1306" s="124"/>
      <c r="BVB1306" s="124"/>
      <c r="BVC1306" s="124"/>
      <c r="BVD1306" s="124"/>
      <c r="BVE1306" s="124"/>
      <c r="BVF1306" s="124"/>
    </row>
    <row r="1307" spans="1:11 1916:1930" s="123" customFormat="1" x14ac:dyDescent="0.2">
      <c r="A1307" s="146" t="s">
        <v>274</v>
      </c>
      <c r="B1307" s="146" t="s">
        <v>1755</v>
      </c>
      <c r="C1307" s="147">
        <v>3.93</v>
      </c>
      <c r="D1307" s="148">
        <v>1.8420700000000001</v>
      </c>
      <c r="E1307" s="148">
        <v>1.8420700000000001</v>
      </c>
      <c r="F1307" s="147">
        <v>1</v>
      </c>
      <c r="G1307" s="148">
        <f t="shared" si="40"/>
        <v>1.8420700000000001</v>
      </c>
      <c r="H1307" s="147">
        <v>1.75</v>
      </c>
      <c r="I1307" s="148">
        <f t="shared" si="41"/>
        <v>3.2236199999999999</v>
      </c>
      <c r="J1307" s="149" t="s">
        <v>1268</v>
      </c>
      <c r="K1307" s="146" t="s">
        <v>1270</v>
      </c>
      <c r="BUR1307" s="124"/>
      <c r="BUS1307" s="124"/>
      <c r="BUT1307" s="124"/>
      <c r="BUU1307" s="124"/>
      <c r="BUV1307" s="124"/>
      <c r="BUW1307" s="124"/>
      <c r="BUX1307" s="124"/>
      <c r="BUY1307" s="124"/>
      <c r="BUZ1307" s="124"/>
      <c r="BVA1307" s="124"/>
      <c r="BVB1307" s="124"/>
      <c r="BVC1307" s="124"/>
      <c r="BVD1307" s="124"/>
      <c r="BVE1307" s="124"/>
      <c r="BVF1307" s="124"/>
    </row>
    <row r="1308" spans="1:11 1916:1930" s="123" customFormat="1" x14ac:dyDescent="0.2">
      <c r="A1308" s="146" t="s">
        <v>275</v>
      </c>
      <c r="B1308" s="146" t="s">
        <v>1755</v>
      </c>
      <c r="C1308" s="147">
        <v>7.9</v>
      </c>
      <c r="D1308" s="148">
        <v>3.0297100000000001</v>
      </c>
      <c r="E1308" s="148">
        <v>3.0297100000000001</v>
      </c>
      <c r="F1308" s="147">
        <v>1</v>
      </c>
      <c r="G1308" s="148">
        <f t="shared" si="40"/>
        <v>3.0297100000000001</v>
      </c>
      <c r="H1308" s="147">
        <v>1.75</v>
      </c>
      <c r="I1308" s="148">
        <f t="shared" si="41"/>
        <v>5.30199</v>
      </c>
      <c r="J1308" s="149" t="s">
        <v>1268</v>
      </c>
      <c r="K1308" s="146" t="s">
        <v>1270</v>
      </c>
      <c r="BUR1308" s="124"/>
      <c r="BUS1308" s="124"/>
      <c r="BUT1308" s="124"/>
      <c r="BUU1308" s="124"/>
      <c r="BUV1308" s="124"/>
      <c r="BUW1308" s="124"/>
      <c r="BUX1308" s="124"/>
      <c r="BUY1308" s="124"/>
      <c r="BUZ1308" s="124"/>
      <c r="BVA1308" s="124"/>
      <c r="BVB1308" s="124"/>
      <c r="BVC1308" s="124"/>
      <c r="BVD1308" s="124"/>
      <c r="BVE1308" s="124"/>
      <c r="BVF1308" s="124"/>
    </row>
    <row r="1309" spans="1:11 1916:1930" s="123" customFormat="1" x14ac:dyDescent="0.2">
      <c r="A1309" s="150" t="s">
        <v>276</v>
      </c>
      <c r="B1309" s="150" t="s">
        <v>1755</v>
      </c>
      <c r="C1309" s="151">
        <v>20.239999999999998</v>
      </c>
      <c r="D1309" s="152">
        <v>5.5992300000000004</v>
      </c>
      <c r="E1309" s="152">
        <v>5.5992300000000004</v>
      </c>
      <c r="F1309" s="151">
        <v>1</v>
      </c>
      <c r="G1309" s="152">
        <f t="shared" si="40"/>
        <v>5.5992300000000004</v>
      </c>
      <c r="H1309" s="151">
        <v>1.75</v>
      </c>
      <c r="I1309" s="152">
        <f t="shared" si="41"/>
        <v>9.7986500000000003</v>
      </c>
      <c r="J1309" s="153" t="s">
        <v>1268</v>
      </c>
      <c r="K1309" s="150" t="s">
        <v>1270</v>
      </c>
      <c r="BUR1309" s="124"/>
      <c r="BUS1309" s="124"/>
      <c r="BUT1309" s="124"/>
      <c r="BUU1309" s="124"/>
      <c r="BUV1309" s="124"/>
      <c r="BUW1309" s="124"/>
      <c r="BUX1309" s="124"/>
      <c r="BUY1309" s="124"/>
      <c r="BUZ1309" s="124"/>
      <c r="BVA1309" s="124"/>
      <c r="BVB1309" s="124"/>
      <c r="BVC1309" s="124"/>
      <c r="BVD1309" s="124"/>
      <c r="BVE1309" s="124"/>
      <c r="BVF1309" s="124"/>
    </row>
    <row r="1310" spans="1:11 1916:1930" s="123" customFormat="1" x14ac:dyDescent="0.2">
      <c r="A1310" s="142" t="s">
        <v>277</v>
      </c>
      <c r="B1310" s="142" t="s">
        <v>1756</v>
      </c>
      <c r="C1310" s="143">
        <v>2.57</v>
      </c>
      <c r="D1310" s="144">
        <v>0.94601000000000002</v>
      </c>
      <c r="E1310" s="144">
        <v>0.94601000000000002</v>
      </c>
      <c r="F1310" s="143">
        <v>1</v>
      </c>
      <c r="G1310" s="144">
        <f t="shared" si="40"/>
        <v>0.94601000000000002</v>
      </c>
      <c r="H1310" s="143">
        <v>1.75</v>
      </c>
      <c r="I1310" s="144">
        <f t="shared" si="41"/>
        <v>1.6555200000000001</v>
      </c>
      <c r="J1310" s="145" t="s">
        <v>1268</v>
      </c>
      <c r="K1310" s="142" t="s">
        <v>1270</v>
      </c>
      <c r="BUR1310" s="124"/>
      <c r="BUS1310" s="124"/>
      <c r="BUT1310" s="124"/>
      <c r="BUU1310" s="124"/>
      <c r="BUV1310" s="124"/>
      <c r="BUW1310" s="124"/>
      <c r="BUX1310" s="124"/>
      <c r="BUY1310" s="124"/>
      <c r="BUZ1310" s="124"/>
      <c r="BVA1310" s="124"/>
      <c r="BVB1310" s="124"/>
      <c r="BVC1310" s="124"/>
      <c r="BVD1310" s="124"/>
      <c r="BVE1310" s="124"/>
      <c r="BVF1310" s="124"/>
    </row>
    <row r="1311" spans="1:11 1916:1930" s="123" customFormat="1" x14ac:dyDescent="0.2">
      <c r="A1311" s="146" t="s">
        <v>278</v>
      </c>
      <c r="B1311" s="146" t="s">
        <v>1756</v>
      </c>
      <c r="C1311" s="147">
        <v>4.1500000000000004</v>
      </c>
      <c r="D1311" s="148">
        <v>1.4051400000000001</v>
      </c>
      <c r="E1311" s="148">
        <v>1.4051400000000001</v>
      </c>
      <c r="F1311" s="147">
        <v>1</v>
      </c>
      <c r="G1311" s="148">
        <f t="shared" si="40"/>
        <v>1.4051400000000001</v>
      </c>
      <c r="H1311" s="147">
        <v>1.75</v>
      </c>
      <c r="I1311" s="148">
        <f t="shared" si="41"/>
        <v>2.4590000000000001</v>
      </c>
      <c r="J1311" s="149" t="s">
        <v>1268</v>
      </c>
      <c r="K1311" s="146" t="s">
        <v>1270</v>
      </c>
      <c r="BUR1311" s="124"/>
      <c r="BUS1311" s="124"/>
      <c r="BUT1311" s="124"/>
      <c r="BUU1311" s="124"/>
      <c r="BUV1311" s="124"/>
      <c r="BUW1311" s="124"/>
      <c r="BUX1311" s="124"/>
      <c r="BUY1311" s="124"/>
      <c r="BUZ1311" s="124"/>
      <c r="BVA1311" s="124"/>
      <c r="BVB1311" s="124"/>
      <c r="BVC1311" s="124"/>
      <c r="BVD1311" s="124"/>
      <c r="BVE1311" s="124"/>
      <c r="BVF1311" s="124"/>
    </row>
    <row r="1312" spans="1:11 1916:1930" s="123" customFormat="1" x14ac:dyDescent="0.2">
      <c r="A1312" s="146" t="s">
        <v>279</v>
      </c>
      <c r="B1312" s="146" t="s">
        <v>1756</v>
      </c>
      <c r="C1312" s="147">
        <v>7.91</v>
      </c>
      <c r="D1312" s="148">
        <v>2.2793600000000001</v>
      </c>
      <c r="E1312" s="148">
        <v>2.2793600000000001</v>
      </c>
      <c r="F1312" s="147">
        <v>1</v>
      </c>
      <c r="G1312" s="148">
        <f t="shared" si="40"/>
        <v>2.2793600000000001</v>
      </c>
      <c r="H1312" s="147">
        <v>1.75</v>
      </c>
      <c r="I1312" s="148">
        <f t="shared" si="41"/>
        <v>3.98888</v>
      </c>
      <c r="J1312" s="149" t="s">
        <v>1268</v>
      </c>
      <c r="K1312" s="146" t="s">
        <v>1270</v>
      </c>
      <c r="BUR1312" s="124"/>
      <c r="BUS1312" s="124"/>
      <c r="BUT1312" s="124"/>
      <c r="BUU1312" s="124"/>
      <c r="BUV1312" s="124"/>
      <c r="BUW1312" s="124"/>
      <c r="BUX1312" s="124"/>
      <c r="BUY1312" s="124"/>
      <c r="BUZ1312" s="124"/>
      <c r="BVA1312" s="124"/>
      <c r="BVB1312" s="124"/>
      <c r="BVC1312" s="124"/>
      <c r="BVD1312" s="124"/>
      <c r="BVE1312" s="124"/>
      <c r="BVF1312" s="124"/>
    </row>
    <row r="1313" spans="1:1930" s="123" customFormat="1" x14ac:dyDescent="0.2">
      <c r="A1313" s="150" t="s">
        <v>280</v>
      </c>
      <c r="B1313" s="150" t="s">
        <v>1756</v>
      </c>
      <c r="C1313" s="151">
        <v>17.559999999999999</v>
      </c>
      <c r="D1313" s="152">
        <v>4.3062300000000002</v>
      </c>
      <c r="E1313" s="152">
        <v>4.3062300000000002</v>
      </c>
      <c r="F1313" s="151">
        <v>1</v>
      </c>
      <c r="G1313" s="152">
        <f t="shared" si="40"/>
        <v>4.3062300000000002</v>
      </c>
      <c r="H1313" s="151">
        <v>1.75</v>
      </c>
      <c r="I1313" s="152">
        <f t="shared" si="41"/>
        <v>7.5358999999999998</v>
      </c>
      <c r="J1313" s="153" t="s">
        <v>1268</v>
      </c>
      <c r="K1313" s="150" t="s">
        <v>1270</v>
      </c>
      <c r="BUR1313" s="124"/>
      <c r="BUS1313" s="124"/>
      <c r="BUT1313" s="124"/>
      <c r="BUU1313" s="124"/>
      <c r="BUV1313" s="124"/>
      <c r="BUW1313" s="124"/>
      <c r="BUX1313" s="124"/>
      <c r="BUY1313" s="124"/>
      <c r="BUZ1313" s="124"/>
      <c r="BVA1313" s="124"/>
      <c r="BVB1313" s="124"/>
      <c r="BVC1313" s="124"/>
      <c r="BVD1313" s="124"/>
      <c r="BVE1313" s="124"/>
      <c r="BVF1313" s="124"/>
    </row>
    <row r="1314" spans="1:1930" s="123" customFormat="1" x14ac:dyDescent="0.2">
      <c r="A1314" s="142" t="s">
        <v>281</v>
      </c>
      <c r="B1314" s="142" t="s">
        <v>1757</v>
      </c>
      <c r="C1314" s="143">
        <v>2.4700000000000002</v>
      </c>
      <c r="D1314" s="144">
        <v>0.83208000000000004</v>
      </c>
      <c r="E1314" s="144">
        <v>0.83208000000000004</v>
      </c>
      <c r="F1314" s="143">
        <v>1</v>
      </c>
      <c r="G1314" s="144">
        <f t="shared" si="40"/>
        <v>0.83208000000000004</v>
      </c>
      <c r="H1314" s="143">
        <v>1.75</v>
      </c>
      <c r="I1314" s="144">
        <f t="shared" si="41"/>
        <v>1.45614</v>
      </c>
      <c r="J1314" s="145" t="s">
        <v>1268</v>
      </c>
      <c r="K1314" s="142" t="s">
        <v>1270</v>
      </c>
      <c r="BUR1314" s="124"/>
      <c r="BUS1314" s="124"/>
      <c r="BUT1314" s="124"/>
      <c r="BUU1314" s="124"/>
      <c r="BUV1314" s="124"/>
      <c r="BUW1314" s="124"/>
      <c r="BUX1314" s="124"/>
      <c r="BUY1314" s="124"/>
      <c r="BUZ1314" s="124"/>
      <c r="BVA1314" s="124"/>
      <c r="BVB1314" s="124"/>
      <c r="BVC1314" s="124"/>
      <c r="BVD1314" s="124"/>
      <c r="BVE1314" s="124"/>
      <c r="BVF1314" s="124"/>
    </row>
    <row r="1315" spans="1:1930" s="123" customFormat="1" x14ac:dyDescent="0.2">
      <c r="A1315" s="146" t="s">
        <v>282</v>
      </c>
      <c r="B1315" s="146" t="s">
        <v>1757</v>
      </c>
      <c r="C1315" s="147">
        <v>3.75</v>
      </c>
      <c r="D1315" s="148">
        <v>1.1787000000000001</v>
      </c>
      <c r="E1315" s="148">
        <v>1.1787000000000001</v>
      </c>
      <c r="F1315" s="147">
        <v>1</v>
      </c>
      <c r="G1315" s="148">
        <f t="shared" si="40"/>
        <v>1.1787000000000001</v>
      </c>
      <c r="H1315" s="147">
        <v>1.75</v>
      </c>
      <c r="I1315" s="148">
        <f t="shared" si="41"/>
        <v>2.0627300000000002</v>
      </c>
      <c r="J1315" s="149" t="s">
        <v>1268</v>
      </c>
      <c r="K1315" s="146" t="s">
        <v>1270</v>
      </c>
      <c r="BUR1315" s="124"/>
      <c r="BUS1315" s="124"/>
      <c r="BUT1315" s="124"/>
      <c r="BUU1315" s="124"/>
      <c r="BUV1315" s="124"/>
      <c r="BUW1315" s="124"/>
      <c r="BUX1315" s="124"/>
      <c r="BUY1315" s="124"/>
      <c r="BUZ1315" s="124"/>
      <c r="BVA1315" s="124"/>
      <c r="BVB1315" s="124"/>
      <c r="BVC1315" s="124"/>
      <c r="BVD1315" s="124"/>
      <c r="BVE1315" s="124"/>
      <c r="BVF1315" s="124"/>
    </row>
    <row r="1316" spans="1:1930" s="123" customFormat="1" x14ac:dyDescent="0.2">
      <c r="A1316" s="146" t="s">
        <v>283</v>
      </c>
      <c r="B1316" s="146" t="s">
        <v>1757</v>
      </c>
      <c r="C1316" s="147">
        <v>7.76</v>
      </c>
      <c r="D1316" s="148">
        <v>1.96723</v>
      </c>
      <c r="E1316" s="148">
        <v>1.96723</v>
      </c>
      <c r="F1316" s="147">
        <v>1</v>
      </c>
      <c r="G1316" s="148">
        <f t="shared" si="40"/>
        <v>1.96723</v>
      </c>
      <c r="H1316" s="147">
        <v>1.75</v>
      </c>
      <c r="I1316" s="148">
        <f t="shared" si="41"/>
        <v>3.44265</v>
      </c>
      <c r="J1316" s="149" t="s">
        <v>1268</v>
      </c>
      <c r="K1316" s="146" t="s">
        <v>1270</v>
      </c>
      <c r="BUR1316" s="124"/>
      <c r="BUS1316" s="124"/>
      <c r="BUT1316" s="124"/>
      <c r="BUU1316" s="124"/>
      <c r="BUV1316" s="124"/>
      <c r="BUW1316" s="124"/>
      <c r="BUX1316" s="124"/>
      <c r="BUY1316" s="124"/>
      <c r="BUZ1316" s="124"/>
      <c r="BVA1316" s="124"/>
      <c r="BVB1316" s="124"/>
      <c r="BVC1316" s="124"/>
      <c r="BVD1316" s="124"/>
      <c r="BVE1316" s="124"/>
      <c r="BVF1316" s="124"/>
    </row>
    <row r="1317" spans="1:1930" s="123" customFormat="1" x14ac:dyDescent="0.2">
      <c r="A1317" s="150" t="s">
        <v>284</v>
      </c>
      <c r="B1317" s="150" t="s">
        <v>1757</v>
      </c>
      <c r="C1317" s="151">
        <v>14.72</v>
      </c>
      <c r="D1317" s="152">
        <v>3.6941899999999999</v>
      </c>
      <c r="E1317" s="152">
        <v>3.6941899999999999</v>
      </c>
      <c r="F1317" s="151">
        <v>1</v>
      </c>
      <c r="G1317" s="152">
        <f t="shared" si="40"/>
        <v>3.6941899999999999</v>
      </c>
      <c r="H1317" s="151">
        <v>1.75</v>
      </c>
      <c r="I1317" s="152">
        <f t="shared" si="41"/>
        <v>6.4648300000000001</v>
      </c>
      <c r="J1317" s="153" t="s">
        <v>1268</v>
      </c>
      <c r="K1317" s="150" t="s">
        <v>1270</v>
      </c>
      <c r="BUR1317" s="124"/>
      <c r="BUS1317" s="124"/>
      <c r="BUT1317" s="124"/>
      <c r="BUU1317" s="124"/>
      <c r="BUV1317" s="124"/>
      <c r="BUW1317" s="124"/>
      <c r="BUX1317" s="124"/>
      <c r="BUY1317" s="124"/>
      <c r="BUZ1317" s="124"/>
      <c r="BVA1317" s="124"/>
      <c r="BVB1317" s="124"/>
      <c r="BVC1317" s="124"/>
      <c r="BVD1317" s="124"/>
      <c r="BVE1317" s="124"/>
      <c r="BVF1317" s="124"/>
    </row>
    <row r="1318" spans="1:1930" s="123" customFormat="1" x14ac:dyDescent="0.2">
      <c r="A1318" s="142" t="s">
        <v>285</v>
      </c>
      <c r="B1318" s="142" t="s">
        <v>1758</v>
      </c>
      <c r="C1318" s="143">
        <v>0</v>
      </c>
      <c r="D1318" s="144">
        <v>-1</v>
      </c>
      <c r="E1318" s="144">
        <v>-1</v>
      </c>
      <c r="F1318" s="143">
        <v>1</v>
      </c>
      <c r="G1318" s="144">
        <f t="shared" si="40"/>
        <v>-1</v>
      </c>
      <c r="H1318" s="143">
        <v>1</v>
      </c>
      <c r="I1318" s="144">
        <f t="shared" si="41"/>
        <v>-1</v>
      </c>
      <c r="J1318" s="145" t="s">
        <v>1242</v>
      </c>
      <c r="K1318" s="142" t="s">
        <v>1242</v>
      </c>
      <c r="BUR1318" s="124"/>
      <c r="BUS1318" s="124"/>
      <c r="BUT1318" s="124"/>
      <c r="BUU1318" s="124"/>
      <c r="BUV1318" s="124"/>
      <c r="BUW1318" s="124"/>
      <c r="BUX1318" s="124"/>
      <c r="BUY1318" s="124"/>
      <c r="BUZ1318" s="124"/>
      <c r="BVA1318" s="124"/>
      <c r="BVB1318" s="124"/>
      <c r="BVC1318" s="124"/>
      <c r="BVD1318" s="124"/>
      <c r="BVE1318" s="124"/>
      <c r="BVF1318" s="124"/>
    </row>
    <row r="1319" spans="1:1930" s="123" customFormat="1" x14ac:dyDescent="0.2">
      <c r="A1319" s="146" t="s">
        <v>286</v>
      </c>
      <c r="B1319" s="146" t="s">
        <v>1377</v>
      </c>
      <c r="C1319" s="147">
        <v>0</v>
      </c>
      <c r="D1319" s="148">
        <v>-1</v>
      </c>
      <c r="E1319" s="148">
        <v>-1</v>
      </c>
      <c r="F1319" s="147">
        <v>1</v>
      </c>
      <c r="G1319" s="148">
        <f t="shared" si="40"/>
        <v>-1</v>
      </c>
      <c r="H1319" s="147">
        <v>1</v>
      </c>
      <c r="I1319" s="148">
        <f t="shared" si="41"/>
        <v>-1</v>
      </c>
      <c r="J1319" s="149" t="s">
        <v>1242</v>
      </c>
      <c r="K1319" s="146" t="s">
        <v>1242</v>
      </c>
      <c r="BUR1319" s="124"/>
      <c r="BUS1319" s="124"/>
      <c r="BUT1319" s="124"/>
      <c r="BUU1319" s="124"/>
      <c r="BUV1319" s="124"/>
      <c r="BUW1319" s="124"/>
      <c r="BUX1319" s="124"/>
      <c r="BUY1319" s="124"/>
      <c r="BUZ1319" s="124"/>
      <c r="BVA1319" s="124"/>
      <c r="BVB1319" s="124"/>
      <c r="BVC1319" s="124"/>
      <c r="BVD1319" s="124"/>
      <c r="BVE1319" s="124"/>
      <c r="BVF1319" s="124"/>
    </row>
    <row r="1321" spans="1:1930" s="157" customFormat="1" x14ac:dyDescent="0.2">
      <c r="A1321" s="124"/>
      <c r="B1321" s="124"/>
      <c r="C1321" s="155"/>
      <c r="D1321" s="156"/>
      <c r="E1321" s="124"/>
      <c r="F1321" s="124"/>
      <c r="G1321" s="123"/>
      <c r="H1321" s="123"/>
      <c r="I1321" s="123"/>
      <c r="J1321" s="123"/>
      <c r="K1321" s="123"/>
      <c r="L1321" s="123"/>
      <c r="M1321" s="123"/>
      <c r="N1321" s="123"/>
      <c r="O1321" s="123"/>
      <c r="P1321" s="123"/>
      <c r="Q1321" s="123"/>
      <c r="R1321" s="123"/>
      <c r="S1321" s="123"/>
      <c r="T1321" s="123"/>
      <c r="U1321" s="123"/>
      <c r="V1321" s="123"/>
      <c r="W1321" s="123"/>
      <c r="X1321" s="123"/>
      <c r="Y1321" s="123"/>
      <c r="Z1321" s="123"/>
      <c r="AA1321" s="123"/>
      <c r="AB1321" s="123"/>
      <c r="AC1321" s="123"/>
      <c r="AD1321" s="123"/>
      <c r="AE1321" s="123"/>
      <c r="AF1321" s="123"/>
      <c r="AG1321" s="123"/>
      <c r="AH1321" s="123"/>
      <c r="AI1321" s="123"/>
      <c r="AJ1321" s="123"/>
      <c r="AK1321" s="123"/>
      <c r="AL1321" s="123"/>
      <c r="AM1321" s="123"/>
      <c r="AN1321" s="123"/>
      <c r="AO1321" s="123"/>
      <c r="AP1321" s="123"/>
      <c r="AQ1321" s="123"/>
      <c r="AR1321" s="123"/>
      <c r="AS1321" s="123"/>
      <c r="AT1321" s="123"/>
      <c r="AU1321" s="123"/>
      <c r="AV1321" s="123"/>
      <c r="AW1321" s="123"/>
      <c r="AX1321" s="123"/>
      <c r="AY1321" s="123"/>
      <c r="AZ1321" s="123"/>
      <c r="BA1321" s="123"/>
      <c r="BB1321" s="123"/>
      <c r="BC1321" s="123"/>
      <c r="BD1321" s="123"/>
      <c r="BE1321" s="123"/>
      <c r="BF1321" s="123"/>
      <c r="BG1321" s="123"/>
      <c r="BH1321" s="123"/>
      <c r="BI1321" s="123"/>
      <c r="BJ1321" s="123"/>
      <c r="BK1321" s="123"/>
      <c r="BL1321" s="123"/>
      <c r="BM1321" s="123"/>
      <c r="BN1321" s="123"/>
      <c r="BO1321" s="123"/>
      <c r="BP1321" s="123"/>
      <c r="BQ1321" s="123"/>
      <c r="BR1321" s="123"/>
      <c r="BS1321" s="123"/>
      <c r="BT1321" s="123"/>
      <c r="BU1321" s="123"/>
      <c r="BV1321" s="123"/>
      <c r="BW1321" s="123"/>
      <c r="BX1321" s="123"/>
      <c r="BY1321" s="123"/>
      <c r="BZ1321" s="123"/>
      <c r="CA1321" s="123"/>
      <c r="CB1321" s="123"/>
      <c r="CC1321" s="123"/>
      <c r="CD1321" s="123"/>
      <c r="CE1321" s="123"/>
      <c r="CF1321" s="123"/>
      <c r="CG1321" s="123"/>
      <c r="CH1321" s="123"/>
      <c r="CI1321" s="123"/>
      <c r="CJ1321" s="123"/>
      <c r="CK1321" s="123"/>
      <c r="CL1321" s="123"/>
      <c r="CM1321" s="123"/>
      <c r="CN1321" s="123"/>
      <c r="CO1321" s="123"/>
      <c r="CP1321" s="123"/>
      <c r="CQ1321" s="123"/>
      <c r="CR1321" s="123"/>
      <c r="CS1321" s="123"/>
      <c r="CT1321" s="123"/>
      <c r="CU1321" s="123"/>
      <c r="CV1321" s="123"/>
      <c r="CW1321" s="123"/>
      <c r="CX1321" s="123"/>
      <c r="CY1321" s="123"/>
      <c r="CZ1321" s="123"/>
      <c r="DA1321" s="123"/>
      <c r="DB1321" s="123"/>
      <c r="DC1321" s="123"/>
      <c r="DD1321" s="123"/>
      <c r="DE1321" s="123"/>
      <c r="DF1321" s="123"/>
      <c r="DG1321" s="123"/>
      <c r="DH1321" s="123"/>
      <c r="DI1321" s="123"/>
      <c r="DJ1321" s="123"/>
      <c r="DK1321" s="123"/>
      <c r="DL1321" s="123"/>
      <c r="DM1321" s="123"/>
      <c r="DN1321" s="123"/>
      <c r="DO1321" s="123"/>
      <c r="DP1321" s="123"/>
      <c r="DQ1321" s="123"/>
      <c r="DR1321" s="123"/>
      <c r="DS1321" s="123"/>
      <c r="DT1321" s="123"/>
      <c r="DU1321" s="123"/>
      <c r="DV1321" s="123"/>
      <c r="DW1321" s="123"/>
      <c r="DX1321" s="123"/>
      <c r="DY1321" s="123"/>
      <c r="DZ1321" s="123"/>
      <c r="EA1321" s="123"/>
      <c r="EB1321" s="123"/>
      <c r="EC1321" s="123"/>
      <c r="ED1321" s="123"/>
      <c r="EE1321" s="123"/>
      <c r="EF1321" s="123"/>
      <c r="EG1321" s="123"/>
      <c r="EH1321" s="123"/>
      <c r="EI1321" s="123"/>
      <c r="EJ1321" s="123"/>
      <c r="EK1321" s="123"/>
      <c r="EL1321" s="123"/>
      <c r="EM1321" s="123"/>
      <c r="EN1321" s="123"/>
      <c r="EO1321" s="123"/>
      <c r="EP1321" s="123"/>
      <c r="EQ1321" s="123"/>
      <c r="ER1321" s="123"/>
      <c r="ES1321" s="123"/>
      <c r="ET1321" s="123"/>
      <c r="EU1321" s="123"/>
      <c r="EV1321" s="123"/>
      <c r="EW1321" s="123"/>
      <c r="EX1321" s="123"/>
      <c r="EY1321" s="123"/>
      <c r="EZ1321" s="123"/>
      <c r="FA1321" s="123"/>
      <c r="FB1321" s="123"/>
      <c r="FC1321" s="123"/>
      <c r="FD1321" s="123"/>
      <c r="FE1321" s="123"/>
      <c r="FF1321" s="123"/>
      <c r="FG1321" s="123"/>
      <c r="FH1321" s="123"/>
      <c r="FI1321" s="123"/>
      <c r="FJ1321" s="123"/>
      <c r="FK1321" s="123"/>
      <c r="FL1321" s="123"/>
      <c r="FM1321" s="123"/>
      <c r="FN1321" s="123"/>
      <c r="FO1321" s="123"/>
      <c r="FP1321" s="123"/>
      <c r="FQ1321" s="123"/>
      <c r="FR1321" s="123"/>
      <c r="FS1321" s="123"/>
      <c r="FT1321" s="123"/>
      <c r="FU1321" s="123"/>
      <c r="FV1321" s="123"/>
      <c r="FW1321" s="123"/>
      <c r="FX1321" s="123"/>
      <c r="FY1321" s="123"/>
      <c r="FZ1321" s="123"/>
      <c r="GA1321" s="123"/>
      <c r="GB1321" s="123"/>
      <c r="GC1321" s="123"/>
      <c r="GD1321" s="123"/>
      <c r="GE1321" s="123"/>
      <c r="GF1321" s="123"/>
      <c r="GG1321" s="123"/>
      <c r="GH1321" s="123"/>
      <c r="GI1321" s="123"/>
      <c r="GJ1321" s="123"/>
      <c r="GK1321" s="123"/>
      <c r="GL1321" s="123"/>
      <c r="GM1321" s="123"/>
      <c r="GN1321" s="123"/>
      <c r="GO1321" s="123"/>
      <c r="GP1321" s="123"/>
      <c r="GQ1321" s="123"/>
      <c r="GR1321" s="123"/>
      <c r="GS1321" s="123"/>
      <c r="GT1321" s="123"/>
      <c r="GU1321" s="123"/>
      <c r="GV1321" s="123"/>
      <c r="GW1321" s="123"/>
      <c r="GX1321" s="123"/>
      <c r="GY1321" s="123"/>
      <c r="GZ1321" s="123"/>
      <c r="HA1321" s="123"/>
      <c r="HB1321" s="123"/>
      <c r="HC1321" s="123"/>
      <c r="HD1321" s="123"/>
      <c r="HE1321" s="123"/>
      <c r="HF1321" s="123"/>
      <c r="HG1321" s="123"/>
      <c r="HH1321" s="123"/>
      <c r="HI1321" s="123"/>
      <c r="HJ1321" s="123"/>
      <c r="HK1321" s="123"/>
      <c r="HL1321" s="123"/>
      <c r="HM1321" s="123"/>
      <c r="HN1321" s="123"/>
      <c r="HO1321" s="123"/>
      <c r="HP1321" s="123"/>
      <c r="HQ1321" s="123"/>
      <c r="HR1321" s="123"/>
      <c r="HS1321" s="123"/>
      <c r="HT1321" s="123"/>
      <c r="HU1321" s="123"/>
      <c r="HV1321" s="123"/>
      <c r="HW1321" s="123"/>
      <c r="HX1321" s="123"/>
      <c r="HY1321" s="123"/>
      <c r="HZ1321" s="123"/>
      <c r="IA1321" s="123"/>
      <c r="IB1321" s="123"/>
      <c r="IC1321" s="123"/>
      <c r="ID1321" s="123"/>
      <c r="IE1321" s="123"/>
      <c r="IF1321" s="123"/>
      <c r="IG1321" s="123"/>
      <c r="IH1321" s="123"/>
      <c r="II1321" s="123"/>
      <c r="IJ1321" s="123"/>
      <c r="IK1321" s="123"/>
      <c r="IL1321" s="123"/>
      <c r="IM1321" s="123"/>
      <c r="IN1321" s="123"/>
      <c r="IO1321" s="123"/>
      <c r="IP1321" s="123"/>
      <c r="IQ1321" s="123"/>
      <c r="IR1321" s="123"/>
      <c r="IS1321" s="123"/>
      <c r="IT1321" s="123"/>
      <c r="IU1321" s="123"/>
      <c r="IV1321" s="123"/>
      <c r="IW1321" s="123"/>
      <c r="IX1321" s="123"/>
      <c r="IY1321" s="123"/>
      <c r="IZ1321" s="123"/>
      <c r="JA1321" s="123"/>
      <c r="JB1321" s="123"/>
      <c r="JC1321" s="123"/>
      <c r="JD1321" s="123"/>
      <c r="JE1321" s="123"/>
      <c r="JF1321" s="123"/>
      <c r="JG1321" s="123"/>
      <c r="JH1321" s="123"/>
      <c r="JI1321" s="123"/>
      <c r="JJ1321" s="123"/>
      <c r="JK1321" s="123"/>
      <c r="JL1321" s="123"/>
      <c r="JM1321" s="123"/>
      <c r="JN1321" s="123"/>
      <c r="JO1321" s="123"/>
      <c r="JP1321" s="123"/>
      <c r="JQ1321" s="123"/>
      <c r="JR1321" s="123"/>
      <c r="JS1321" s="123"/>
      <c r="JT1321" s="123"/>
      <c r="JU1321" s="123"/>
      <c r="JV1321" s="123"/>
      <c r="JW1321" s="123"/>
      <c r="JX1321" s="123"/>
      <c r="JY1321" s="123"/>
      <c r="JZ1321" s="123"/>
      <c r="KA1321" s="123"/>
      <c r="KB1321" s="123"/>
      <c r="KC1321" s="123"/>
      <c r="KD1321" s="123"/>
      <c r="KE1321" s="123"/>
      <c r="KF1321" s="123"/>
      <c r="KG1321" s="123"/>
      <c r="KH1321" s="123"/>
      <c r="KI1321" s="123"/>
      <c r="KJ1321" s="123"/>
      <c r="KK1321" s="123"/>
      <c r="KL1321" s="123"/>
      <c r="KM1321" s="123"/>
      <c r="KN1321" s="123"/>
      <c r="KO1321" s="123"/>
      <c r="KP1321" s="123"/>
      <c r="KQ1321" s="123"/>
      <c r="KR1321" s="123"/>
      <c r="KS1321" s="123"/>
      <c r="KT1321" s="123"/>
      <c r="KU1321" s="123"/>
      <c r="KV1321" s="123"/>
      <c r="KW1321" s="123"/>
      <c r="KX1321" s="123"/>
      <c r="KY1321" s="123"/>
      <c r="KZ1321" s="123"/>
      <c r="LA1321" s="123"/>
      <c r="LB1321" s="123"/>
      <c r="LC1321" s="123"/>
      <c r="LD1321" s="123"/>
      <c r="LE1321" s="123"/>
      <c r="LF1321" s="123"/>
      <c r="LG1321" s="123"/>
      <c r="LH1321" s="123"/>
      <c r="LI1321" s="123"/>
      <c r="LJ1321" s="123"/>
      <c r="LK1321" s="123"/>
      <c r="LL1321" s="123"/>
      <c r="LM1321" s="123"/>
      <c r="LN1321" s="123"/>
      <c r="LO1321" s="123"/>
      <c r="LP1321" s="123"/>
      <c r="LQ1321" s="123"/>
      <c r="LR1321" s="123"/>
      <c r="LS1321" s="123"/>
      <c r="LT1321" s="123"/>
      <c r="LU1321" s="123"/>
      <c r="LV1321" s="123"/>
      <c r="LW1321" s="123"/>
      <c r="LX1321" s="123"/>
      <c r="LY1321" s="123"/>
      <c r="LZ1321" s="123"/>
      <c r="MA1321" s="123"/>
      <c r="MB1321" s="123"/>
      <c r="MC1321" s="123"/>
      <c r="MD1321" s="123"/>
      <c r="ME1321" s="123"/>
      <c r="MF1321" s="123"/>
      <c r="MG1321" s="123"/>
      <c r="MH1321" s="123"/>
      <c r="MI1321" s="123"/>
      <c r="MJ1321" s="123"/>
      <c r="MK1321" s="123"/>
      <c r="ML1321" s="123"/>
      <c r="MM1321" s="123"/>
      <c r="MN1321" s="123"/>
      <c r="MO1321" s="123"/>
      <c r="MP1321" s="123"/>
      <c r="MQ1321" s="123"/>
      <c r="MR1321" s="123"/>
      <c r="MS1321" s="123"/>
      <c r="MT1321" s="123"/>
      <c r="MU1321" s="123"/>
      <c r="MV1321" s="123"/>
      <c r="MW1321" s="123"/>
      <c r="MX1321" s="123"/>
      <c r="MY1321" s="123"/>
      <c r="MZ1321" s="123"/>
      <c r="NA1321" s="123"/>
      <c r="NB1321" s="123"/>
      <c r="NC1321" s="123"/>
      <c r="ND1321" s="123"/>
      <c r="NE1321" s="123"/>
      <c r="NF1321" s="123"/>
      <c r="NG1321" s="123"/>
      <c r="NH1321" s="123"/>
      <c r="NI1321" s="123"/>
      <c r="NJ1321" s="123"/>
      <c r="NK1321" s="123"/>
      <c r="NL1321" s="123"/>
      <c r="NM1321" s="123"/>
      <c r="NN1321" s="123"/>
      <c r="NO1321" s="123"/>
      <c r="NP1321" s="123"/>
      <c r="NQ1321" s="123"/>
      <c r="NR1321" s="123"/>
      <c r="NS1321" s="123"/>
      <c r="NT1321" s="123"/>
      <c r="NU1321" s="123"/>
      <c r="NV1321" s="123"/>
      <c r="NW1321" s="123"/>
      <c r="NX1321" s="123"/>
      <c r="NY1321" s="123"/>
      <c r="NZ1321" s="123"/>
      <c r="OA1321" s="123"/>
      <c r="OB1321" s="123"/>
      <c r="OC1321" s="123"/>
      <c r="OD1321" s="123"/>
      <c r="OE1321" s="123"/>
      <c r="OF1321" s="123"/>
      <c r="OG1321" s="123"/>
      <c r="OH1321" s="123"/>
      <c r="OI1321" s="123"/>
      <c r="OJ1321" s="123"/>
      <c r="OK1321" s="123"/>
      <c r="OL1321" s="123"/>
      <c r="OM1321" s="123"/>
      <c r="ON1321" s="123"/>
      <c r="OO1321" s="123"/>
      <c r="OP1321" s="123"/>
      <c r="OQ1321" s="123"/>
      <c r="OR1321" s="123"/>
      <c r="OS1321" s="123"/>
      <c r="OT1321" s="123"/>
      <c r="OU1321" s="123"/>
      <c r="OV1321" s="123"/>
      <c r="OW1321" s="123"/>
      <c r="OX1321" s="123"/>
      <c r="OY1321" s="123"/>
      <c r="OZ1321" s="123"/>
      <c r="PA1321" s="123"/>
      <c r="PB1321" s="123"/>
      <c r="PC1321" s="123"/>
      <c r="PD1321" s="123"/>
      <c r="PE1321" s="123"/>
      <c r="PF1321" s="123"/>
      <c r="PG1321" s="123"/>
      <c r="PH1321" s="123"/>
      <c r="PI1321" s="123"/>
      <c r="PJ1321" s="123"/>
      <c r="PK1321" s="123"/>
      <c r="PL1321" s="123"/>
      <c r="PM1321" s="123"/>
      <c r="PN1321" s="123"/>
      <c r="PO1321" s="123"/>
      <c r="PP1321" s="123"/>
      <c r="PQ1321" s="123"/>
      <c r="PR1321" s="123"/>
      <c r="PS1321" s="123"/>
      <c r="PT1321" s="123"/>
      <c r="PU1321" s="123"/>
      <c r="PV1321" s="123"/>
      <c r="PW1321" s="123"/>
      <c r="PX1321" s="123"/>
      <c r="PY1321" s="123"/>
      <c r="PZ1321" s="123"/>
      <c r="QA1321" s="123"/>
      <c r="QB1321" s="123"/>
      <c r="QC1321" s="123"/>
      <c r="QD1321" s="123"/>
      <c r="QE1321" s="123"/>
      <c r="QF1321" s="123"/>
      <c r="QG1321" s="123"/>
      <c r="QH1321" s="123"/>
      <c r="QI1321" s="123"/>
      <c r="QJ1321" s="123"/>
      <c r="QK1321" s="123"/>
      <c r="QL1321" s="123"/>
      <c r="QM1321" s="123"/>
      <c r="QN1321" s="123"/>
      <c r="QO1321" s="123"/>
      <c r="QP1321" s="123"/>
      <c r="QQ1321" s="123"/>
      <c r="QR1321" s="123"/>
      <c r="QS1321" s="123"/>
      <c r="QT1321" s="123"/>
      <c r="QU1321" s="123"/>
      <c r="QV1321" s="123"/>
      <c r="QW1321" s="123"/>
      <c r="QX1321" s="123"/>
      <c r="QY1321" s="123"/>
      <c r="QZ1321" s="123"/>
      <c r="RA1321" s="123"/>
      <c r="RB1321" s="123"/>
      <c r="RC1321" s="123"/>
      <c r="RD1321" s="123"/>
      <c r="RE1321" s="123"/>
      <c r="RF1321" s="123"/>
      <c r="RG1321" s="123"/>
      <c r="RH1321" s="123"/>
      <c r="RI1321" s="123"/>
      <c r="RJ1321" s="123"/>
      <c r="RK1321" s="123"/>
      <c r="RL1321" s="123"/>
      <c r="RM1321" s="123"/>
      <c r="RN1321" s="123"/>
      <c r="RO1321" s="123"/>
      <c r="RP1321" s="123"/>
      <c r="RQ1321" s="123"/>
      <c r="RR1321" s="123"/>
      <c r="RS1321" s="123"/>
      <c r="RT1321" s="123"/>
      <c r="RU1321" s="123"/>
      <c r="RV1321" s="123"/>
      <c r="RW1321" s="123"/>
      <c r="RX1321" s="123"/>
      <c r="RY1321" s="123"/>
      <c r="RZ1321" s="123"/>
      <c r="SA1321" s="123"/>
      <c r="SB1321" s="123"/>
      <c r="SC1321" s="123"/>
      <c r="SD1321" s="123"/>
      <c r="SE1321" s="123"/>
      <c r="SF1321" s="123"/>
      <c r="SG1321" s="123"/>
      <c r="SH1321" s="123"/>
      <c r="SI1321" s="123"/>
      <c r="SJ1321" s="123"/>
      <c r="SK1321" s="123"/>
      <c r="SL1321" s="123"/>
      <c r="SM1321" s="123"/>
      <c r="SN1321" s="123"/>
      <c r="SO1321" s="123"/>
      <c r="SP1321" s="123"/>
      <c r="SQ1321" s="123"/>
      <c r="SR1321" s="123"/>
      <c r="SS1321" s="123"/>
      <c r="ST1321" s="123"/>
      <c r="SU1321" s="123"/>
      <c r="SV1321" s="123"/>
      <c r="SW1321" s="123"/>
      <c r="SX1321" s="123"/>
      <c r="SY1321" s="123"/>
      <c r="SZ1321" s="123"/>
      <c r="TA1321" s="123"/>
      <c r="TB1321" s="123"/>
      <c r="TC1321" s="123"/>
      <c r="TD1321" s="123"/>
      <c r="TE1321" s="123"/>
      <c r="TF1321" s="123"/>
      <c r="TG1321" s="123"/>
      <c r="TH1321" s="123"/>
      <c r="TI1321" s="123"/>
      <c r="TJ1321" s="123"/>
      <c r="TK1321" s="123"/>
      <c r="TL1321" s="123"/>
      <c r="TM1321" s="123"/>
      <c r="TN1321" s="123"/>
      <c r="TO1321" s="123"/>
      <c r="TP1321" s="123"/>
      <c r="TQ1321" s="123"/>
      <c r="TR1321" s="123"/>
      <c r="TS1321" s="123"/>
      <c r="TT1321" s="123"/>
      <c r="TU1321" s="123"/>
      <c r="TV1321" s="123"/>
      <c r="TW1321" s="123"/>
      <c r="TX1321" s="123"/>
      <c r="TY1321" s="123"/>
      <c r="TZ1321" s="123"/>
      <c r="UA1321" s="123"/>
      <c r="UB1321" s="123"/>
      <c r="UC1321" s="123"/>
      <c r="UD1321" s="123"/>
      <c r="UE1321" s="123"/>
      <c r="UF1321" s="123"/>
      <c r="UG1321" s="123"/>
      <c r="UH1321" s="123"/>
      <c r="UI1321" s="123"/>
      <c r="UJ1321" s="123"/>
      <c r="UK1321" s="123"/>
      <c r="UL1321" s="123"/>
      <c r="UM1321" s="123"/>
      <c r="UN1321" s="123"/>
      <c r="UO1321" s="123"/>
      <c r="UP1321" s="123"/>
      <c r="UQ1321" s="123"/>
      <c r="UR1321" s="123"/>
      <c r="US1321" s="123"/>
      <c r="UT1321" s="123"/>
      <c r="UU1321" s="123"/>
      <c r="UV1321" s="123"/>
      <c r="UW1321" s="123"/>
      <c r="UX1321" s="123"/>
      <c r="UY1321" s="123"/>
      <c r="UZ1321" s="123"/>
      <c r="VA1321" s="123"/>
      <c r="VB1321" s="123"/>
      <c r="VC1321" s="123"/>
      <c r="VD1321" s="123"/>
      <c r="VE1321" s="123"/>
      <c r="VF1321" s="123"/>
      <c r="VG1321" s="123"/>
      <c r="VH1321" s="123"/>
      <c r="VI1321" s="123"/>
      <c r="VJ1321" s="123"/>
      <c r="VK1321" s="123"/>
      <c r="VL1321" s="123"/>
      <c r="VM1321" s="123"/>
      <c r="VN1321" s="123"/>
      <c r="VO1321" s="123"/>
      <c r="VP1321" s="123"/>
      <c r="VQ1321" s="123"/>
      <c r="VR1321" s="123"/>
      <c r="VS1321" s="123"/>
      <c r="VT1321" s="123"/>
      <c r="VU1321" s="123"/>
      <c r="VV1321" s="123"/>
      <c r="VW1321" s="123"/>
      <c r="VX1321" s="123"/>
      <c r="VY1321" s="123"/>
      <c r="VZ1321" s="123"/>
      <c r="WA1321" s="123"/>
      <c r="WB1321" s="123"/>
      <c r="WC1321" s="123"/>
      <c r="WD1321" s="123"/>
      <c r="WE1321" s="123"/>
      <c r="WF1321" s="123"/>
      <c r="WG1321" s="123"/>
      <c r="WH1321" s="123"/>
      <c r="WI1321" s="123"/>
      <c r="WJ1321" s="123"/>
      <c r="WK1321" s="123"/>
      <c r="WL1321" s="123"/>
      <c r="WM1321" s="123"/>
      <c r="WN1321" s="123"/>
      <c r="WO1321" s="123"/>
      <c r="WP1321" s="123"/>
      <c r="WQ1321" s="123"/>
      <c r="WR1321" s="123"/>
      <c r="WS1321" s="123"/>
      <c r="WT1321" s="123"/>
      <c r="WU1321" s="123"/>
      <c r="WV1321" s="123"/>
      <c r="WW1321" s="123"/>
      <c r="WX1321" s="123"/>
      <c r="WY1321" s="123"/>
      <c r="WZ1321" s="123"/>
      <c r="XA1321" s="123"/>
      <c r="XB1321" s="123"/>
      <c r="XC1321" s="123"/>
      <c r="XD1321" s="123"/>
      <c r="XE1321" s="123"/>
      <c r="XF1321" s="123"/>
      <c r="XG1321" s="123"/>
      <c r="XH1321" s="123"/>
      <c r="XI1321" s="123"/>
      <c r="XJ1321" s="123"/>
      <c r="XK1321" s="123"/>
      <c r="XL1321" s="123"/>
      <c r="XM1321" s="123"/>
      <c r="XN1321" s="123"/>
      <c r="XO1321" s="123"/>
      <c r="XP1321" s="123"/>
      <c r="XQ1321" s="123"/>
      <c r="XR1321" s="123"/>
      <c r="XS1321" s="123"/>
      <c r="XT1321" s="123"/>
      <c r="XU1321" s="123"/>
      <c r="XV1321" s="123"/>
      <c r="XW1321" s="123"/>
      <c r="XX1321" s="123"/>
      <c r="XY1321" s="123"/>
      <c r="XZ1321" s="123"/>
      <c r="YA1321" s="123"/>
      <c r="YB1321" s="123"/>
      <c r="YC1321" s="123"/>
      <c r="YD1321" s="123"/>
      <c r="YE1321" s="123"/>
      <c r="YF1321" s="123"/>
      <c r="YG1321" s="123"/>
      <c r="YH1321" s="123"/>
      <c r="YI1321" s="123"/>
      <c r="YJ1321" s="123"/>
      <c r="YK1321" s="123"/>
      <c r="YL1321" s="123"/>
      <c r="YM1321" s="123"/>
      <c r="YN1321" s="123"/>
      <c r="YO1321" s="123"/>
      <c r="YP1321" s="123"/>
      <c r="YQ1321" s="123"/>
      <c r="YR1321" s="123"/>
      <c r="YS1321" s="123"/>
      <c r="YT1321" s="123"/>
      <c r="YU1321" s="123"/>
      <c r="YV1321" s="123"/>
      <c r="YW1321" s="123"/>
      <c r="YX1321" s="123"/>
      <c r="YY1321" s="123"/>
      <c r="YZ1321" s="123"/>
      <c r="ZA1321" s="123"/>
      <c r="ZB1321" s="123"/>
      <c r="ZC1321" s="123"/>
      <c r="ZD1321" s="123"/>
      <c r="ZE1321" s="123"/>
      <c r="ZF1321" s="123"/>
      <c r="ZG1321" s="123"/>
      <c r="ZH1321" s="123"/>
      <c r="ZI1321" s="123"/>
      <c r="ZJ1321" s="123"/>
      <c r="ZK1321" s="123"/>
      <c r="ZL1321" s="123"/>
      <c r="ZM1321" s="123"/>
      <c r="ZN1321" s="123"/>
      <c r="ZO1321" s="123"/>
      <c r="ZP1321" s="123"/>
      <c r="ZQ1321" s="123"/>
      <c r="ZR1321" s="123"/>
      <c r="ZS1321" s="123"/>
      <c r="ZT1321" s="123"/>
      <c r="ZU1321" s="123"/>
      <c r="ZV1321" s="123"/>
      <c r="ZW1321" s="123"/>
      <c r="ZX1321" s="123"/>
      <c r="ZY1321" s="123"/>
      <c r="ZZ1321" s="123"/>
      <c r="AAA1321" s="123"/>
      <c r="AAB1321" s="123"/>
      <c r="AAC1321" s="123"/>
      <c r="AAD1321" s="123"/>
      <c r="AAE1321" s="123"/>
      <c r="AAF1321" s="123"/>
      <c r="AAG1321" s="123"/>
      <c r="AAH1321" s="123"/>
      <c r="AAI1321" s="123"/>
      <c r="AAJ1321" s="123"/>
      <c r="AAK1321" s="123"/>
      <c r="AAL1321" s="123"/>
      <c r="AAM1321" s="123"/>
      <c r="AAN1321" s="123"/>
      <c r="AAO1321" s="123"/>
      <c r="AAP1321" s="123"/>
      <c r="AAQ1321" s="123"/>
      <c r="AAR1321" s="123"/>
      <c r="AAS1321" s="123"/>
      <c r="AAT1321" s="123"/>
      <c r="AAU1321" s="123"/>
      <c r="AAV1321" s="123"/>
      <c r="AAW1321" s="123"/>
      <c r="AAX1321" s="123"/>
      <c r="AAY1321" s="123"/>
      <c r="AAZ1321" s="123"/>
      <c r="ABA1321" s="123"/>
      <c r="ABB1321" s="123"/>
      <c r="ABC1321" s="123"/>
      <c r="ABD1321" s="123"/>
      <c r="ABE1321" s="123"/>
      <c r="ABF1321" s="123"/>
      <c r="ABG1321" s="123"/>
      <c r="ABH1321" s="123"/>
      <c r="ABI1321" s="123"/>
      <c r="ABJ1321" s="123"/>
      <c r="ABK1321" s="123"/>
      <c r="ABL1321" s="123"/>
      <c r="ABM1321" s="123"/>
      <c r="ABN1321" s="123"/>
      <c r="ABO1321" s="123"/>
      <c r="ABP1321" s="123"/>
      <c r="ABQ1321" s="123"/>
      <c r="ABR1321" s="123"/>
      <c r="ABS1321" s="123"/>
      <c r="ABT1321" s="123"/>
      <c r="ABU1321" s="123"/>
      <c r="ABV1321" s="123"/>
      <c r="ABW1321" s="123"/>
      <c r="ABX1321" s="123"/>
      <c r="ABY1321" s="123"/>
      <c r="ABZ1321" s="123"/>
      <c r="ACA1321" s="123"/>
      <c r="ACB1321" s="123"/>
      <c r="ACC1321" s="123"/>
      <c r="ACD1321" s="123"/>
      <c r="ACE1321" s="123"/>
      <c r="ACF1321" s="123"/>
      <c r="ACG1321" s="123"/>
      <c r="ACH1321" s="123"/>
      <c r="ACI1321" s="123"/>
      <c r="ACJ1321" s="123"/>
      <c r="ACK1321" s="123"/>
      <c r="ACL1321" s="123"/>
      <c r="ACM1321" s="123"/>
      <c r="ACN1321" s="123"/>
      <c r="ACO1321" s="123"/>
      <c r="ACP1321" s="123"/>
      <c r="ACQ1321" s="123"/>
      <c r="ACR1321" s="123"/>
      <c r="ACS1321" s="123"/>
      <c r="ACT1321" s="123"/>
      <c r="ACU1321" s="123"/>
      <c r="ACV1321" s="123"/>
      <c r="ACW1321" s="123"/>
      <c r="ACX1321" s="123"/>
      <c r="ACY1321" s="123"/>
      <c r="ACZ1321" s="123"/>
      <c r="ADA1321" s="123"/>
      <c r="ADB1321" s="123"/>
      <c r="ADC1321" s="123"/>
      <c r="ADD1321" s="123"/>
      <c r="ADE1321" s="123"/>
      <c r="ADF1321" s="123"/>
      <c r="ADG1321" s="123"/>
      <c r="ADH1321" s="123"/>
      <c r="ADI1321" s="123"/>
      <c r="ADJ1321" s="123"/>
      <c r="ADK1321" s="123"/>
      <c r="ADL1321" s="123"/>
      <c r="ADM1321" s="123"/>
      <c r="ADN1321" s="123"/>
      <c r="ADO1321" s="123"/>
      <c r="ADP1321" s="123"/>
      <c r="ADQ1321" s="123"/>
      <c r="ADR1321" s="123"/>
      <c r="ADS1321" s="123"/>
      <c r="ADT1321" s="123"/>
      <c r="ADU1321" s="123"/>
      <c r="ADV1321" s="123"/>
      <c r="ADW1321" s="123"/>
      <c r="ADX1321" s="123"/>
      <c r="ADY1321" s="123"/>
      <c r="ADZ1321" s="123"/>
      <c r="AEA1321" s="123"/>
      <c r="AEB1321" s="123"/>
      <c r="AEC1321" s="123"/>
      <c r="AED1321" s="123"/>
      <c r="AEE1321" s="123"/>
      <c r="AEF1321" s="123"/>
      <c r="AEG1321" s="123"/>
      <c r="AEH1321" s="123"/>
      <c r="AEI1321" s="123"/>
      <c r="AEJ1321" s="123"/>
      <c r="AEK1321" s="123"/>
      <c r="AEL1321" s="123"/>
      <c r="AEM1321" s="123"/>
      <c r="AEN1321" s="123"/>
      <c r="AEO1321" s="123"/>
      <c r="AEP1321" s="123"/>
      <c r="AEQ1321" s="123"/>
      <c r="AER1321" s="123"/>
      <c r="AES1321" s="123"/>
      <c r="AET1321" s="123"/>
      <c r="AEU1321" s="123"/>
      <c r="AEV1321" s="123"/>
      <c r="AEW1321" s="123"/>
      <c r="AEX1321" s="123"/>
      <c r="AEY1321" s="123"/>
      <c r="AEZ1321" s="123"/>
      <c r="AFA1321" s="123"/>
      <c r="AFB1321" s="123"/>
      <c r="AFC1321" s="123"/>
      <c r="AFD1321" s="123"/>
      <c r="AFE1321" s="123"/>
      <c r="AFF1321" s="123"/>
      <c r="AFG1321" s="123"/>
      <c r="AFH1321" s="123"/>
      <c r="AFI1321" s="123"/>
      <c r="AFJ1321" s="123"/>
      <c r="AFK1321" s="123"/>
      <c r="AFL1321" s="123"/>
      <c r="AFM1321" s="123"/>
      <c r="AFN1321" s="123"/>
      <c r="AFO1321" s="123"/>
      <c r="AFP1321" s="123"/>
      <c r="AFQ1321" s="123"/>
      <c r="AFR1321" s="123"/>
      <c r="AFS1321" s="123"/>
      <c r="AFT1321" s="123"/>
      <c r="AFU1321" s="123"/>
      <c r="AFV1321" s="123"/>
      <c r="AFW1321" s="123"/>
      <c r="AFX1321" s="123"/>
      <c r="AFY1321" s="123"/>
      <c r="AFZ1321" s="123"/>
      <c r="AGA1321" s="123"/>
      <c r="AGB1321" s="123"/>
      <c r="AGC1321" s="123"/>
      <c r="AGD1321" s="123"/>
      <c r="AGE1321" s="123"/>
      <c r="AGF1321" s="123"/>
      <c r="AGG1321" s="123"/>
      <c r="AGH1321" s="123"/>
      <c r="AGI1321" s="123"/>
      <c r="AGJ1321" s="123"/>
      <c r="AGK1321" s="123"/>
      <c r="AGL1321" s="123"/>
      <c r="AGM1321" s="123"/>
      <c r="AGN1321" s="123"/>
      <c r="AGO1321" s="123"/>
      <c r="AGP1321" s="123"/>
      <c r="AGQ1321" s="123"/>
      <c r="AGR1321" s="123"/>
      <c r="AGS1321" s="123"/>
      <c r="AGT1321" s="123"/>
      <c r="AGU1321" s="123"/>
      <c r="AGV1321" s="123"/>
      <c r="AGW1321" s="123"/>
      <c r="AGX1321" s="123"/>
      <c r="AGY1321" s="123"/>
      <c r="AGZ1321" s="123"/>
      <c r="AHA1321" s="123"/>
      <c r="AHB1321" s="123"/>
      <c r="AHC1321" s="123"/>
      <c r="AHD1321" s="123"/>
      <c r="AHE1321" s="123"/>
      <c r="AHF1321" s="123"/>
      <c r="AHG1321" s="123"/>
      <c r="AHH1321" s="123"/>
      <c r="AHI1321" s="123"/>
      <c r="AHJ1321" s="123"/>
      <c r="AHK1321" s="123"/>
      <c r="AHL1321" s="123"/>
      <c r="AHM1321" s="123"/>
      <c r="AHN1321" s="123"/>
      <c r="AHO1321" s="123"/>
      <c r="AHP1321" s="123"/>
      <c r="AHQ1321" s="123"/>
      <c r="AHR1321" s="123"/>
      <c r="AHS1321" s="123"/>
      <c r="AHT1321" s="123"/>
      <c r="AHU1321" s="123"/>
      <c r="AHV1321" s="123"/>
      <c r="AHW1321" s="123"/>
      <c r="AHX1321" s="123"/>
      <c r="AHY1321" s="123"/>
      <c r="AHZ1321" s="123"/>
      <c r="AIA1321" s="123"/>
      <c r="AIB1321" s="123"/>
      <c r="AIC1321" s="123"/>
      <c r="AID1321" s="123"/>
      <c r="AIE1321" s="123"/>
      <c r="AIF1321" s="123"/>
      <c r="AIG1321" s="123"/>
      <c r="AIH1321" s="123"/>
      <c r="AII1321" s="123"/>
      <c r="AIJ1321" s="123"/>
      <c r="AIK1321" s="123"/>
      <c r="AIL1321" s="123"/>
      <c r="AIM1321" s="123"/>
      <c r="AIN1321" s="123"/>
      <c r="AIO1321" s="123"/>
      <c r="AIP1321" s="123"/>
      <c r="AIQ1321" s="123"/>
      <c r="AIR1321" s="123"/>
      <c r="AIS1321" s="123"/>
      <c r="AIT1321" s="123"/>
      <c r="AIU1321" s="123"/>
      <c r="AIV1321" s="123"/>
      <c r="AIW1321" s="123"/>
      <c r="AIX1321" s="123"/>
      <c r="AIY1321" s="123"/>
      <c r="AIZ1321" s="123"/>
      <c r="AJA1321" s="123"/>
      <c r="AJB1321" s="123"/>
      <c r="AJC1321" s="123"/>
      <c r="AJD1321" s="123"/>
      <c r="AJE1321" s="123"/>
      <c r="AJF1321" s="123"/>
      <c r="AJG1321" s="123"/>
      <c r="AJH1321" s="123"/>
      <c r="AJI1321" s="123"/>
      <c r="AJJ1321" s="123"/>
      <c r="AJK1321" s="123"/>
      <c r="AJL1321" s="123"/>
      <c r="AJM1321" s="123"/>
      <c r="AJN1321" s="123"/>
      <c r="AJO1321" s="123"/>
      <c r="AJP1321" s="123"/>
      <c r="AJQ1321" s="123"/>
      <c r="AJR1321" s="123"/>
      <c r="AJS1321" s="123"/>
      <c r="AJT1321" s="123"/>
      <c r="AJU1321" s="123"/>
      <c r="AJV1321" s="123"/>
      <c r="AJW1321" s="123"/>
      <c r="AJX1321" s="123"/>
      <c r="AJY1321" s="123"/>
      <c r="AJZ1321" s="123"/>
      <c r="AKA1321" s="123"/>
      <c r="AKB1321" s="123"/>
      <c r="AKC1321" s="123"/>
      <c r="AKD1321" s="123"/>
      <c r="AKE1321" s="123"/>
      <c r="AKF1321" s="123"/>
      <c r="AKG1321" s="123"/>
      <c r="AKH1321" s="123"/>
      <c r="AKI1321" s="123"/>
      <c r="AKJ1321" s="123"/>
      <c r="AKK1321" s="123"/>
      <c r="AKL1321" s="123"/>
      <c r="AKM1321" s="123"/>
      <c r="AKN1321" s="123"/>
      <c r="AKO1321" s="123"/>
      <c r="AKP1321" s="123"/>
      <c r="AKQ1321" s="123"/>
      <c r="AKR1321" s="123"/>
      <c r="AKS1321" s="123"/>
      <c r="AKT1321" s="123"/>
      <c r="AKU1321" s="123"/>
      <c r="AKV1321" s="123"/>
      <c r="AKW1321" s="123"/>
      <c r="AKX1321" s="123"/>
      <c r="AKY1321" s="123"/>
      <c r="AKZ1321" s="123"/>
      <c r="ALA1321" s="123"/>
      <c r="ALB1321" s="123"/>
      <c r="ALC1321" s="123"/>
      <c r="ALD1321" s="123"/>
      <c r="ALE1321" s="123"/>
      <c r="ALF1321" s="123"/>
      <c r="ALG1321" s="123"/>
      <c r="ALH1321" s="123"/>
      <c r="ALI1321" s="123"/>
      <c r="ALJ1321" s="123"/>
      <c r="ALK1321" s="123"/>
      <c r="ALL1321" s="123"/>
      <c r="ALM1321" s="123"/>
      <c r="ALN1321" s="123"/>
      <c r="ALO1321" s="123"/>
      <c r="ALP1321" s="123"/>
      <c r="ALQ1321" s="123"/>
      <c r="ALR1321" s="123"/>
      <c r="ALS1321" s="123"/>
      <c r="ALT1321" s="123"/>
      <c r="ALU1321" s="123"/>
      <c r="ALV1321" s="123"/>
      <c r="ALW1321" s="123"/>
      <c r="ALX1321" s="123"/>
      <c r="ALY1321" s="123"/>
      <c r="ALZ1321" s="123"/>
      <c r="AMA1321" s="123"/>
      <c r="AMB1321" s="123"/>
      <c r="AMC1321" s="123"/>
      <c r="AMD1321" s="123"/>
      <c r="AME1321" s="123"/>
      <c r="AMF1321" s="123"/>
      <c r="AMG1321" s="123"/>
      <c r="AMH1321" s="123"/>
      <c r="AMI1321" s="123"/>
      <c r="AMJ1321" s="123"/>
      <c r="AMK1321" s="123"/>
      <c r="AML1321" s="123"/>
      <c r="AMM1321" s="123"/>
      <c r="AMN1321" s="123"/>
      <c r="AMO1321" s="123"/>
      <c r="AMP1321" s="123"/>
      <c r="AMQ1321" s="123"/>
      <c r="AMR1321" s="123"/>
      <c r="AMS1321" s="123"/>
      <c r="AMT1321" s="123"/>
      <c r="AMU1321" s="123"/>
      <c r="AMV1321" s="123"/>
      <c r="AMW1321" s="123"/>
      <c r="AMX1321" s="123"/>
      <c r="AMY1321" s="123"/>
      <c r="AMZ1321" s="123"/>
      <c r="ANA1321" s="123"/>
      <c r="ANB1321" s="123"/>
      <c r="ANC1321" s="123"/>
      <c r="AND1321" s="123"/>
      <c r="ANE1321" s="123"/>
      <c r="ANF1321" s="123"/>
      <c r="ANG1321" s="123"/>
      <c r="ANH1321" s="123"/>
      <c r="ANI1321" s="123"/>
      <c r="ANJ1321" s="123"/>
      <c r="ANK1321" s="123"/>
      <c r="ANL1321" s="123"/>
      <c r="ANM1321" s="123"/>
      <c r="ANN1321" s="123"/>
      <c r="ANO1321" s="123"/>
      <c r="ANP1321" s="123"/>
      <c r="ANQ1321" s="123"/>
      <c r="ANR1321" s="123"/>
      <c r="ANS1321" s="123"/>
      <c r="ANT1321" s="123"/>
      <c r="ANU1321" s="123"/>
      <c r="ANV1321" s="123"/>
      <c r="ANW1321" s="123"/>
      <c r="ANX1321" s="123"/>
      <c r="ANY1321" s="123"/>
      <c r="ANZ1321" s="123"/>
      <c r="AOA1321" s="123"/>
      <c r="AOB1321" s="123"/>
      <c r="AOC1321" s="123"/>
      <c r="AOD1321" s="123"/>
      <c r="AOE1321" s="123"/>
      <c r="AOF1321" s="123"/>
      <c r="AOG1321" s="123"/>
      <c r="AOH1321" s="123"/>
      <c r="AOI1321" s="123"/>
      <c r="AOJ1321" s="123"/>
      <c r="AOK1321" s="123"/>
      <c r="AOL1321" s="123"/>
      <c r="AOM1321" s="123"/>
      <c r="AON1321" s="123"/>
      <c r="AOO1321" s="123"/>
      <c r="AOP1321" s="123"/>
      <c r="AOQ1321" s="123"/>
      <c r="AOR1321" s="123"/>
      <c r="AOS1321" s="123"/>
      <c r="AOT1321" s="123"/>
      <c r="AOU1321" s="123"/>
      <c r="AOV1321" s="123"/>
      <c r="AOW1321" s="123"/>
      <c r="AOX1321" s="123"/>
      <c r="AOY1321" s="123"/>
      <c r="AOZ1321" s="123"/>
      <c r="APA1321" s="123"/>
      <c r="APB1321" s="123"/>
      <c r="APC1321" s="123"/>
      <c r="APD1321" s="123"/>
      <c r="APE1321" s="123"/>
      <c r="APF1321" s="123"/>
      <c r="APG1321" s="123"/>
      <c r="APH1321" s="123"/>
      <c r="API1321" s="123"/>
      <c r="APJ1321" s="123"/>
      <c r="APK1321" s="123"/>
      <c r="APL1321" s="123"/>
      <c r="APM1321" s="123"/>
      <c r="APN1321" s="123"/>
      <c r="APO1321" s="123"/>
      <c r="APP1321" s="123"/>
      <c r="APQ1321" s="123"/>
      <c r="APR1321" s="123"/>
      <c r="APS1321" s="123"/>
      <c r="APT1321" s="123"/>
      <c r="APU1321" s="123"/>
      <c r="APV1321" s="123"/>
      <c r="APW1321" s="123"/>
      <c r="APX1321" s="123"/>
      <c r="APY1321" s="123"/>
      <c r="APZ1321" s="123"/>
      <c r="AQA1321" s="123"/>
      <c r="AQB1321" s="123"/>
      <c r="AQC1321" s="123"/>
      <c r="AQD1321" s="123"/>
      <c r="AQE1321" s="123"/>
      <c r="AQF1321" s="123"/>
      <c r="AQG1321" s="123"/>
      <c r="AQH1321" s="123"/>
      <c r="AQI1321" s="123"/>
      <c r="AQJ1321" s="123"/>
      <c r="AQK1321" s="123"/>
      <c r="AQL1321" s="123"/>
      <c r="AQM1321" s="123"/>
      <c r="AQN1321" s="123"/>
      <c r="AQO1321" s="123"/>
      <c r="AQP1321" s="123"/>
      <c r="AQQ1321" s="123"/>
      <c r="AQR1321" s="123"/>
      <c r="AQS1321" s="123"/>
      <c r="AQT1321" s="123"/>
      <c r="AQU1321" s="123"/>
      <c r="AQV1321" s="123"/>
      <c r="AQW1321" s="123"/>
      <c r="AQX1321" s="123"/>
      <c r="AQY1321" s="123"/>
      <c r="AQZ1321" s="123"/>
      <c r="ARA1321" s="123"/>
      <c r="ARB1321" s="123"/>
      <c r="ARC1321" s="123"/>
      <c r="ARD1321" s="123"/>
      <c r="ARE1321" s="123"/>
      <c r="ARF1321" s="123"/>
      <c r="ARG1321" s="123"/>
      <c r="ARH1321" s="123"/>
      <c r="ARI1321" s="123"/>
      <c r="ARJ1321" s="123"/>
      <c r="ARK1321" s="123"/>
      <c r="ARL1321" s="123"/>
      <c r="ARM1321" s="123"/>
      <c r="ARN1321" s="123"/>
      <c r="ARO1321" s="123"/>
      <c r="ARP1321" s="123"/>
      <c r="ARQ1321" s="123"/>
      <c r="ARR1321" s="123"/>
      <c r="ARS1321" s="123"/>
      <c r="ART1321" s="123"/>
      <c r="ARU1321" s="123"/>
      <c r="ARV1321" s="123"/>
      <c r="ARW1321" s="123"/>
      <c r="ARX1321" s="123"/>
      <c r="ARY1321" s="123"/>
      <c r="ARZ1321" s="123"/>
      <c r="ASA1321" s="123"/>
      <c r="ASB1321" s="123"/>
      <c r="ASC1321" s="123"/>
      <c r="ASD1321" s="123"/>
      <c r="ASE1321" s="123"/>
      <c r="ASF1321" s="123"/>
      <c r="ASG1321" s="123"/>
      <c r="ASH1321" s="123"/>
      <c r="ASI1321" s="123"/>
      <c r="ASJ1321" s="123"/>
      <c r="ASK1321" s="123"/>
      <c r="ASL1321" s="123"/>
      <c r="ASM1321" s="123"/>
      <c r="ASN1321" s="123"/>
      <c r="ASO1321" s="123"/>
      <c r="ASP1321" s="123"/>
      <c r="ASQ1321" s="123"/>
      <c r="ASR1321" s="123"/>
      <c r="ASS1321" s="123"/>
      <c r="AST1321" s="123"/>
      <c r="ASU1321" s="123"/>
      <c r="ASV1321" s="123"/>
      <c r="ASW1321" s="123"/>
      <c r="ASX1321" s="123"/>
      <c r="ASY1321" s="123"/>
      <c r="ASZ1321" s="123"/>
      <c r="ATA1321" s="123"/>
      <c r="ATB1321" s="123"/>
      <c r="ATC1321" s="123"/>
      <c r="ATD1321" s="123"/>
      <c r="ATE1321" s="123"/>
      <c r="ATF1321" s="123"/>
      <c r="ATG1321" s="123"/>
      <c r="ATH1321" s="123"/>
      <c r="ATI1321" s="123"/>
      <c r="ATJ1321" s="123"/>
      <c r="ATK1321" s="123"/>
      <c r="ATL1321" s="123"/>
      <c r="ATM1321" s="123"/>
      <c r="ATN1321" s="123"/>
      <c r="ATO1321" s="123"/>
      <c r="ATP1321" s="123"/>
      <c r="ATQ1321" s="123"/>
      <c r="ATR1321" s="123"/>
      <c r="ATS1321" s="123"/>
      <c r="ATT1321" s="123"/>
      <c r="ATU1321" s="123"/>
      <c r="ATV1321" s="123"/>
      <c r="ATW1321" s="123"/>
      <c r="ATX1321" s="123"/>
      <c r="ATY1321" s="123"/>
      <c r="ATZ1321" s="123"/>
      <c r="AUA1321" s="123"/>
      <c r="AUB1321" s="123"/>
      <c r="AUC1321" s="123"/>
      <c r="AUD1321" s="123"/>
      <c r="AUE1321" s="123"/>
      <c r="AUF1321" s="123"/>
      <c r="AUG1321" s="123"/>
      <c r="AUH1321" s="123"/>
      <c r="AUI1321" s="123"/>
      <c r="AUJ1321" s="123"/>
      <c r="AUK1321" s="123"/>
      <c r="AUL1321" s="123"/>
      <c r="AUM1321" s="123"/>
      <c r="AUN1321" s="123"/>
      <c r="AUO1321" s="123"/>
      <c r="AUP1321" s="123"/>
      <c r="AUQ1321" s="123"/>
      <c r="AUR1321" s="123"/>
      <c r="AUS1321" s="123"/>
      <c r="AUT1321" s="123"/>
      <c r="AUU1321" s="123"/>
      <c r="AUV1321" s="123"/>
      <c r="AUW1321" s="123"/>
      <c r="AUX1321" s="123"/>
      <c r="AUY1321" s="123"/>
      <c r="AUZ1321" s="123"/>
      <c r="AVA1321" s="123"/>
      <c r="AVB1321" s="123"/>
      <c r="AVC1321" s="123"/>
      <c r="AVD1321" s="123"/>
      <c r="AVE1321" s="123"/>
      <c r="AVF1321" s="123"/>
      <c r="AVG1321" s="123"/>
      <c r="AVH1321" s="123"/>
      <c r="AVI1321" s="123"/>
      <c r="AVJ1321" s="123"/>
      <c r="AVK1321" s="123"/>
      <c r="AVL1321" s="123"/>
      <c r="AVM1321" s="123"/>
      <c r="AVN1321" s="123"/>
      <c r="AVO1321" s="123"/>
      <c r="AVP1321" s="123"/>
      <c r="AVQ1321" s="123"/>
      <c r="AVR1321" s="123"/>
      <c r="AVS1321" s="123"/>
      <c r="AVT1321" s="123"/>
      <c r="AVU1321" s="123"/>
      <c r="AVV1321" s="123"/>
      <c r="AVW1321" s="123"/>
      <c r="AVX1321" s="123"/>
      <c r="AVY1321" s="123"/>
      <c r="AVZ1321" s="123"/>
      <c r="AWA1321" s="123"/>
      <c r="AWB1321" s="123"/>
      <c r="AWC1321" s="123"/>
      <c r="AWD1321" s="123"/>
      <c r="AWE1321" s="123"/>
      <c r="AWF1321" s="123"/>
      <c r="AWG1321" s="123"/>
      <c r="AWH1321" s="123"/>
      <c r="AWI1321" s="123"/>
      <c r="AWJ1321" s="123"/>
      <c r="AWK1321" s="123"/>
      <c r="AWL1321" s="123"/>
      <c r="AWM1321" s="123"/>
      <c r="AWN1321" s="123"/>
      <c r="AWO1321" s="123"/>
      <c r="AWP1321" s="123"/>
      <c r="AWQ1321" s="123"/>
      <c r="AWR1321" s="123"/>
      <c r="AWS1321" s="123"/>
      <c r="AWT1321" s="123"/>
      <c r="AWU1321" s="123"/>
      <c r="AWV1321" s="123"/>
      <c r="AWW1321" s="123"/>
      <c r="AWX1321" s="123"/>
      <c r="AWY1321" s="123"/>
      <c r="AWZ1321" s="123"/>
      <c r="AXA1321" s="123"/>
      <c r="AXB1321" s="123"/>
      <c r="AXC1321" s="123"/>
      <c r="AXD1321" s="123"/>
      <c r="AXE1321" s="123"/>
      <c r="AXF1321" s="123"/>
      <c r="AXG1321" s="123"/>
      <c r="AXH1321" s="123"/>
      <c r="AXI1321" s="123"/>
      <c r="AXJ1321" s="123"/>
      <c r="AXK1321" s="123"/>
      <c r="AXL1321" s="123"/>
      <c r="AXM1321" s="123"/>
      <c r="AXN1321" s="123"/>
      <c r="AXO1321" s="123"/>
      <c r="AXP1321" s="123"/>
      <c r="AXQ1321" s="123"/>
      <c r="AXR1321" s="123"/>
      <c r="AXS1321" s="123"/>
      <c r="AXT1321" s="123"/>
      <c r="AXU1321" s="123"/>
      <c r="AXV1321" s="123"/>
      <c r="AXW1321" s="123"/>
      <c r="AXX1321" s="123"/>
      <c r="AXY1321" s="123"/>
      <c r="AXZ1321" s="123"/>
      <c r="AYA1321" s="123"/>
      <c r="AYB1321" s="123"/>
      <c r="AYC1321" s="123"/>
      <c r="AYD1321" s="123"/>
      <c r="AYE1321" s="123"/>
      <c r="AYF1321" s="123"/>
      <c r="AYG1321" s="123"/>
      <c r="AYH1321" s="123"/>
      <c r="AYI1321" s="123"/>
      <c r="AYJ1321" s="123"/>
      <c r="AYK1321" s="123"/>
      <c r="AYL1321" s="123"/>
      <c r="AYM1321" s="123"/>
      <c r="AYN1321" s="123"/>
      <c r="AYO1321" s="123"/>
      <c r="AYP1321" s="123"/>
      <c r="AYQ1321" s="123"/>
      <c r="AYR1321" s="123"/>
      <c r="AYS1321" s="123"/>
      <c r="AYT1321" s="123"/>
      <c r="AYU1321" s="123"/>
      <c r="AYV1321" s="123"/>
      <c r="AYW1321" s="123"/>
      <c r="AYX1321" s="123"/>
      <c r="AYY1321" s="123"/>
      <c r="AYZ1321" s="123"/>
      <c r="AZA1321" s="123"/>
      <c r="AZB1321" s="123"/>
      <c r="AZC1321" s="123"/>
      <c r="AZD1321" s="123"/>
      <c r="AZE1321" s="123"/>
      <c r="AZF1321" s="123"/>
      <c r="AZG1321" s="123"/>
      <c r="AZH1321" s="123"/>
      <c r="AZI1321" s="123"/>
      <c r="AZJ1321" s="123"/>
      <c r="AZK1321" s="123"/>
      <c r="AZL1321" s="123"/>
      <c r="AZM1321" s="123"/>
      <c r="AZN1321" s="123"/>
      <c r="AZO1321" s="123"/>
      <c r="AZP1321" s="123"/>
      <c r="AZQ1321" s="123"/>
      <c r="AZR1321" s="123"/>
      <c r="AZS1321" s="123"/>
      <c r="AZT1321" s="123"/>
      <c r="AZU1321" s="123"/>
      <c r="AZV1321" s="123"/>
      <c r="AZW1321" s="123"/>
      <c r="AZX1321" s="123"/>
      <c r="AZY1321" s="123"/>
      <c r="AZZ1321" s="123"/>
      <c r="BAA1321" s="123"/>
      <c r="BAB1321" s="123"/>
      <c r="BAC1321" s="123"/>
      <c r="BAD1321" s="123"/>
      <c r="BAE1321" s="123"/>
      <c r="BAF1321" s="123"/>
      <c r="BAG1321" s="123"/>
      <c r="BAH1321" s="123"/>
      <c r="BAI1321" s="123"/>
      <c r="BAJ1321" s="123"/>
      <c r="BAK1321" s="123"/>
      <c r="BAL1321" s="123"/>
      <c r="BAM1321" s="123"/>
      <c r="BAN1321" s="123"/>
      <c r="BAO1321" s="123"/>
      <c r="BAP1321" s="123"/>
      <c r="BAQ1321" s="123"/>
      <c r="BAR1321" s="123"/>
      <c r="BAS1321" s="123"/>
      <c r="BAT1321" s="123"/>
      <c r="BAU1321" s="123"/>
      <c r="BAV1321" s="123"/>
      <c r="BAW1321" s="123"/>
      <c r="BAX1321" s="123"/>
      <c r="BAY1321" s="123"/>
      <c r="BAZ1321" s="123"/>
      <c r="BBA1321" s="123"/>
      <c r="BBB1321" s="123"/>
      <c r="BBC1321" s="123"/>
      <c r="BBD1321" s="123"/>
      <c r="BBE1321" s="123"/>
      <c r="BBF1321" s="123"/>
      <c r="BBG1321" s="123"/>
      <c r="BBH1321" s="123"/>
      <c r="BBI1321" s="123"/>
      <c r="BBJ1321" s="123"/>
      <c r="BBK1321" s="123"/>
      <c r="BBL1321" s="123"/>
      <c r="BBM1321" s="123"/>
      <c r="BBN1321" s="123"/>
      <c r="BBO1321" s="123"/>
      <c r="BBP1321" s="123"/>
      <c r="BBQ1321" s="123"/>
      <c r="BBR1321" s="123"/>
      <c r="BBS1321" s="123"/>
      <c r="BBT1321" s="123"/>
      <c r="BBU1321" s="123"/>
      <c r="BBV1321" s="123"/>
      <c r="BBW1321" s="123"/>
      <c r="BBX1321" s="123"/>
      <c r="BBY1321" s="123"/>
      <c r="BBZ1321" s="123"/>
      <c r="BCA1321" s="123"/>
      <c r="BCB1321" s="123"/>
      <c r="BCC1321" s="123"/>
      <c r="BCD1321" s="123"/>
      <c r="BCE1321" s="123"/>
      <c r="BCF1321" s="123"/>
      <c r="BCG1321" s="123"/>
      <c r="BCH1321" s="123"/>
      <c r="BCI1321" s="123"/>
      <c r="BCJ1321" s="123"/>
      <c r="BCK1321" s="123"/>
      <c r="BCL1321" s="123"/>
      <c r="BCM1321" s="123"/>
      <c r="BCN1321" s="123"/>
      <c r="BCO1321" s="123"/>
      <c r="BCP1321" s="123"/>
      <c r="BCQ1321" s="123"/>
      <c r="BCR1321" s="123"/>
      <c r="BCS1321" s="123"/>
      <c r="BCT1321" s="123"/>
      <c r="BCU1321" s="123"/>
      <c r="BCV1321" s="123"/>
      <c r="BCW1321" s="123"/>
      <c r="BCX1321" s="123"/>
      <c r="BCY1321" s="123"/>
      <c r="BCZ1321" s="123"/>
      <c r="BDA1321" s="123"/>
      <c r="BDB1321" s="123"/>
      <c r="BDC1321" s="123"/>
      <c r="BDD1321" s="123"/>
      <c r="BDE1321" s="123"/>
      <c r="BDF1321" s="123"/>
      <c r="BDG1321" s="123"/>
      <c r="BDH1321" s="123"/>
      <c r="BDI1321" s="123"/>
      <c r="BDJ1321" s="123"/>
      <c r="BDK1321" s="123"/>
      <c r="BDL1321" s="123"/>
      <c r="BDM1321" s="123"/>
      <c r="BDN1321" s="123"/>
      <c r="BDO1321" s="123"/>
      <c r="BDP1321" s="123"/>
      <c r="BDQ1321" s="123"/>
      <c r="BDR1321" s="123"/>
      <c r="BDS1321" s="123"/>
      <c r="BDT1321" s="123"/>
      <c r="BDU1321" s="123"/>
      <c r="BDV1321" s="123"/>
      <c r="BDW1321" s="123"/>
      <c r="BDX1321" s="123"/>
      <c r="BDY1321" s="123"/>
      <c r="BDZ1321" s="123"/>
      <c r="BEA1321" s="123"/>
      <c r="BEB1321" s="123"/>
      <c r="BEC1321" s="123"/>
      <c r="BED1321" s="123"/>
      <c r="BEE1321" s="123"/>
      <c r="BEF1321" s="123"/>
      <c r="BEG1321" s="123"/>
      <c r="BEH1321" s="123"/>
      <c r="BEI1321" s="123"/>
      <c r="BEJ1321" s="123"/>
      <c r="BEK1321" s="123"/>
      <c r="BEL1321" s="123"/>
      <c r="BEM1321" s="123"/>
      <c r="BEN1321" s="123"/>
      <c r="BEO1321" s="123"/>
      <c r="BEP1321" s="123"/>
      <c r="BEQ1321" s="123"/>
      <c r="BER1321" s="123"/>
      <c r="BES1321" s="123"/>
      <c r="BET1321" s="123"/>
      <c r="BEU1321" s="123"/>
      <c r="BEV1321" s="123"/>
      <c r="BEW1321" s="123"/>
      <c r="BEX1321" s="123"/>
      <c r="BEY1321" s="123"/>
      <c r="BEZ1321" s="123"/>
      <c r="BFA1321" s="123"/>
      <c r="BFB1321" s="123"/>
      <c r="BFC1321" s="123"/>
      <c r="BFD1321" s="123"/>
      <c r="BFE1321" s="123"/>
      <c r="BFF1321" s="123"/>
      <c r="BFG1321" s="123"/>
      <c r="BFH1321" s="123"/>
      <c r="BFI1321" s="123"/>
      <c r="BFJ1321" s="123"/>
      <c r="BFK1321" s="123"/>
      <c r="BFL1321" s="123"/>
      <c r="BFM1321" s="123"/>
      <c r="BFN1321" s="123"/>
      <c r="BFO1321" s="123"/>
      <c r="BFP1321" s="123"/>
      <c r="BFQ1321" s="123"/>
      <c r="BFR1321" s="123"/>
      <c r="BFS1321" s="123"/>
      <c r="BFT1321" s="123"/>
      <c r="BFU1321" s="123"/>
      <c r="BFV1321" s="123"/>
      <c r="BFW1321" s="123"/>
      <c r="BFX1321" s="123"/>
      <c r="BFY1321" s="123"/>
      <c r="BFZ1321" s="123"/>
      <c r="BGA1321" s="123"/>
      <c r="BGB1321" s="123"/>
      <c r="BGC1321" s="123"/>
      <c r="BGD1321" s="123"/>
      <c r="BGE1321" s="123"/>
      <c r="BGF1321" s="123"/>
      <c r="BGG1321" s="123"/>
      <c r="BGH1321" s="123"/>
      <c r="BGI1321" s="123"/>
      <c r="BGJ1321" s="123"/>
      <c r="BGK1321" s="123"/>
      <c r="BGL1321" s="123"/>
      <c r="BGM1321" s="123"/>
      <c r="BGN1321" s="123"/>
      <c r="BGO1321" s="123"/>
      <c r="BGP1321" s="123"/>
      <c r="BGQ1321" s="123"/>
      <c r="BGR1321" s="123"/>
      <c r="BGS1321" s="123"/>
      <c r="BGT1321" s="123"/>
      <c r="BGU1321" s="123"/>
      <c r="BGV1321" s="123"/>
      <c r="BGW1321" s="123"/>
      <c r="BGX1321" s="123"/>
      <c r="BGY1321" s="123"/>
      <c r="BGZ1321" s="123"/>
      <c r="BHA1321" s="123"/>
      <c r="BHB1321" s="123"/>
      <c r="BHC1321" s="123"/>
      <c r="BHD1321" s="123"/>
      <c r="BHE1321" s="123"/>
      <c r="BHF1321" s="123"/>
      <c r="BHG1321" s="123"/>
      <c r="BHH1321" s="123"/>
      <c r="BHI1321" s="123"/>
      <c r="BHJ1321" s="123"/>
      <c r="BHK1321" s="123"/>
      <c r="BHL1321" s="123"/>
      <c r="BHM1321" s="123"/>
      <c r="BHN1321" s="123"/>
      <c r="BHO1321" s="123"/>
      <c r="BHP1321" s="123"/>
      <c r="BHQ1321" s="123"/>
      <c r="BHR1321" s="123"/>
      <c r="BHS1321" s="123"/>
      <c r="BHT1321" s="123"/>
      <c r="BHU1321" s="123"/>
      <c r="BHV1321" s="123"/>
      <c r="BHW1321" s="123"/>
      <c r="BHX1321" s="123"/>
      <c r="BHY1321" s="123"/>
      <c r="BHZ1321" s="123"/>
      <c r="BIA1321" s="123"/>
      <c r="BIB1321" s="123"/>
      <c r="BIC1321" s="123"/>
      <c r="BID1321" s="123"/>
      <c r="BIE1321" s="123"/>
      <c r="BIF1321" s="123"/>
      <c r="BIG1321" s="123"/>
      <c r="BIH1321" s="123"/>
      <c r="BII1321" s="123"/>
      <c r="BIJ1321" s="123"/>
      <c r="BIK1321" s="123"/>
      <c r="BIL1321" s="123"/>
      <c r="BIM1321" s="123"/>
      <c r="BIN1321" s="123"/>
      <c r="BIO1321" s="123"/>
      <c r="BIP1321" s="123"/>
      <c r="BIQ1321" s="123"/>
      <c r="BIR1321" s="123"/>
      <c r="BIS1321" s="123"/>
      <c r="BIT1321" s="123"/>
      <c r="BIU1321" s="123"/>
      <c r="BIV1321" s="123"/>
      <c r="BIW1321" s="123"/>
      <c r="BIX1321" s="123"/>
      <c r="BIY1321" s="123"/>
      <c r="BIZ1321" s="123"/>
      <c r="BJA1321" s="123"/>
      <c r="BJB1321" s="123"/>
      <c r="BJC1321" s="123"/>
      <c r="BJD1321" s="123"/>
      <c r="BJE1321" s="123"/>
      <c r="BJF1321" s="123"/>
      <c r="BJG1321" s="123"/>
      <c r="BJH1321" s="123"/>
      <c r="BJI1321" s="123"/>
      <c r="BJJ1321" s="123"/>
      <c r="BJK1321" s="123"/>
      <c r="BJL1321" s="123"/>
      <c r="BJM1321" s="123"/>
      <c r="BJN1321" s="123"/>
      <c r="BJO1321" s="123"/>
      <c r="BJP1321" s="123"/>
      <c r="BJQ1321" s="123"/>
      <c r="BJR1321" s="123"/>
      <c r="BJS1321" s="123"/>
      <c r="BJT1321" s="123"/>
      <c r="BJU1321" s="123"/>
      <c r="BJV1321" s="123"/>
      <c r="BJW1321" s="123"/>
      <c r="BJX1321" s="123"/>
      <c r="BJY1321" s="123"/>
      <c r="BJZ1321" s="123"/>
      <c r="BKA1321" s="123"/>
      <c r="BKB1321" s="123"/>
      <c r="BKC1321" s="123"/>
      <c r="BKD1321" s="123"/>
      <c r="BKE1321" s="123"/>
      <c r="BKF1321" s="123"/>
      <c r="BKG1321" s="123"/>
      <c r="BKH1321" s="123"/>
      <c r="BKI1321" s="123"/>
      <c r="BKJ1321" s="123"/>
      <c r="BKK1321" s="123"/>
      <c r="BKL1321" s="123"/>
      <c r="BKM1321" s="123"/>
      <c r="BKN1321" s="123"/>
      <c r="BKO1321" s="123"/>
      <c r="BKP1321" s="123"/>
      <c r="BKQ1321" s="123"/>
      <c r="BKR1321" s="123"/>
      <c r="BKS1321" s="123"/>
      <c r="BKT1321" s="123"/>
      <c r="BKU1321" s="123"/>
      <c r="BKV1321" s="123"/>
      <c r="BKW1321" s="123"/>
      <c r="BKX1321" s="123"/>
      <c r="BKY1321" s="123"/>
      <c r="BKZ1321" s="123"/>
      <c r="BLA1321" s="123"/>
      <c r="BLB1321" s="123"/>
      <c r="BLC1321" s="123"/>
      <c r="BLD1321" s="123"/>
      <c r="BLE1321" s="123"/>
      <c r="BLF1321" s="123"/>
      <c r="BLG1321" s="123"/>
      <c r="BLH1321" s="123"/>
      <c r="BLI1321" s="123"/>
      <c r="BLJ1321" s="123"/>
      <c r="BLK1321" s="123"/>
      <c r="BLL1321" s="123"/>
      <c r="BLM1321" s="123"/>
      <c r="BLN1321" s="123"/>
      <c r="BLO1321" s="123"/>
      <c r="BLP1321" s="123"/>
      <c r="BLQ1321" s="123"/>
      <c r="BLR1321" s="123"/>
      <c r="BLS1321" s="123"/>
      <c r="BLT1321" s="123"/>
      <c r="BLU1321" s="123"/>
      <c r="BLV1321" s="123"/>
      <c r="BLW1321" s="123"/>
      <c r="BLX1321" s="123"/>
      <c r="BLY1321" s="123"/>
      <c r="BLZ1321" s="123"/>
      <c r="BMA1321" s="123"/>
      <c r="BMB1321" s="123"/>
      <c r="BMC1321" s="123"/>
      <c r="BMD1321" s="123"/>
      <c r="BME1321" s="123"/>
      <c r="BMF1321" s="123"/>
      <c r="BMG1321" s="123"/>
      <c r="BMH1321" s="123"/>
      <c r="BMI1321" s="123"/>
      <c r="BMJ1321" s="123"/>
      <c r="BMK1321" s="123"/>
      <c r="BML1321" s="123"/>
      <c r="BMM1321" s="123"/>
      <c r="BMN1321" s="123"/>
      <c r="BMO1321" s="123"/>
      <c r="BMP1321" s="123"/>
      <c r="BMQ1321" s="123"/>
      <c r="BMR1321" s="123"/>
      <c r="BMS1321" s="123"/>
      <c r="BMT1321" s="123"/>
      <c r="BMU1321" s="123"/>
      <c r="BMV1321" s="123"/>
      <c r="BMW1321" s="123"/>
      <c r="BMX1321" s="123"/>
      <c r="BMY1321" s="123"/>
      <c r="BMZ1321" s="123"/>
      <c r="BNA1321" s="123"/>
      <c r="BNB1321" s="123"/>
      <c r="BNC1321" s="123"/>
      <c r="BND1321" s="123"/>
      <c r="BNE1321" s="123"/>
      <c r="BNF1321" s="123"/>
      <c r="BNG1321" s="123"/>
      <c r="BNH1321" s="123"/>
      <c r="BNI1321" s="123"/>
      <c r="BNJ1321" s="123"/>
      <c r="BNK1321" s="123"/>
      <c r="BNL1321" s="123"/>
      <c r="BNM1321" s="123"/>
      <c r="BNN1321" s="123"/>
      <c r="BNO1321" s="123"/>
      <c r="BNP1321" s="123"/>
      <c r="BNQ1321" s="123"/>
      <c r="BNR1321" s="123"/>
      <c r="BNS1321" s="123"/>
      <c r="BNT1321" s="123"/>
      <c r="BNU1321" s="123"/>
      <c r="BNV1321" s="123"/>
      <c r="BNW1321" s="123"/>
      <c r="BNX1321" s="123"/>
      <c r="BNY1321" s="123"/>
      <c r="BNZ1321" s="123"/>
      <c r="BOA1321" s="123"/>
      <c r="BOB1321" s="123"/>
      <c r="BOC1321" s="123"/>
      <c r="BOD1321" s="123"/>
      <c r="BOE1321" s="123"/>
      <c r="BOF1321" s="123"/>
      <c r="BOG1321" s="123"/>
      <c r="BOH1321" s="123"/>
      <c r="BOI1321" s="123"/>
      <c r="BOJ1321" s="123"/>
      <c r="BOK1321" s="123"/>
      <c r="BOL1321" s="123"/>
      <c r="BOM1321" s="123"/>
      <c r="BON1321" s="123"/>
      <c r="BOO1321" s="123"/>
      <c r="BOP1321" s="123"/>
      <c r="BOQ1321" s="123"/>
      <c r="BOR1321" s="123"/>
      <c r="BOS1321" s="123"/>
      <c r="BOT1321" s="123"/>
      <c r="BOU1321" s="123"/>
      <c r="BOV1321" s="123"/>
      <c r="BOW1321" s="123"/>
      <c r="BOX1321" s="123"/>
      <c r="BOY1321" s="123"/>
      <c r="BOZ1321" s="123"/>
      <c r="BPA1321" s="123"/>
      <c r="BPB1321" s="123"/>
      <c r="BPC1321" s="123"/>
      <c r="BPD1321" s="123"/>
      <c r="BPE1321" s="123"/>
      <c r="BPF1321" s="123"/>
      <c r="BPG1321" s="123"/>
      <c r="BPH1321" s="123"/>
      <c r="BPI1321" s="123"/>
      <c r="BPJ1321" s="123"/>
      <c r="BPK1321" s="123"/>
      <c r="BPL1321" s="123"/>
      <c r="BPM1321" s="123"/>
      <c r="BPN1321" s="123"/>
      <c r="BPO1321" s="123"/>
      <c r="BPP1321" s="123"/>
      <c r="BPQ1321" s="123"/>
      <c r="BPR1321" s="123"/>
      <c r="BPS1321" s="123"/>
      <c r="BPT1321" s="123"/>
      <c r="BPU1321" s="123"/>
      <c r="BPV1321" s="123"/>
      <c r="BPW1321" s="123"/>
      <c r="BPX1321" s="123"/>
      <c r="BPY1321" s="123"/>
      <c r="BPZ1321" s="123"/>
      <c r="BQA1321" s="123"/>
      <c r="BQB1321" s="123"/>
      <c r="BQC1321" s="123"/>
      <c r="BQD1321" s="123"/>
      <c r="BQE1321" s="123"/>
      <c r="BQF1321" s="123"/>
      <c r="BQG1321" s="123"/>
      <c r="BQH1321" s="123"/>
      <c r="BQI1321" s="123"/>
      <c r="BQJ1321" s="123"/>
      <c r="BQK1321" s="123"/>
      <c r="BQL1321" s="123"/>
      <c r="BQM1321" s="123"/>
      <c r="BQN1321" s="123"/>
      <c r="BQO1321" s="123"/>
      <c r="BQP1321" s="123"/>
      <c r="BQQ1321" s="123"/>
      <c r="BQR1321" s="123"/>
      <c r="BQS1321" s="123"/>
      <c r="BQT1321" s="123"/>
      <c r="BQU1321" s="123"/>
      <c r="BQV1321" s="123"/>
      <c r="BQW1321" s="123"/>
      <c r="BQX1321" s="123"/>
      <c r="BQY1321" s="123"/>
      <c r="BQZ1321" s="123"/>
      <c r="BRA1321" s="123"/>
      <c r="BRB1321" s="123"/>
      <c r="BRC1321" s="123"/>
      <c r="BRD1321" s="123"/>
      <c r="BRE1321" s="123"/>
      <c r="BRF1321" s="123"/>
      <c r="BRG1321" s="123"/>
      <c r="BRH1321" s="123"/>
      <c r="BRI1321" s="123"/>
      <c r="BRJ1321" s="123"/>
      <c r="BRK1321" s="123"/>
      <c r="BRL1321" s="123"/>
      <c r="BRM1321" s="123"/>
      <c r="BRN1321" s="123"/>
      <c r="BRO1321" s="123"/>
      <c r="BRP1321" s="123"/>
      <c r="BRQ1321" s="123"/>
      <c r="BRR1321" s="123"/>
      <c r="BRS1321" s="123"/>
      <c r="BRT1321" s="123"/>
      <c r="BRU1321" s="123"/>
      <c r="BRV1321" s="123"/>
      <c r="BRW1321" s="123"/>
      <c r="BRX1321" s="123"/>
      <c r="BRY1321" s="123"/>
      <c r="BRZ1321" s="123"/>
      <c r="BSA1321" s="123"/>
      <c r="BSB1321" s="123"/>
      <c r="BSC1321" s="123"/>
      <c r="BSD1321" s="123"/>
      <c r="BSE1321" s="123"/>
      <c r="BSF1321" s="123"/>
      <c r="BSG1321" s="123"/>
      <c r="BSH1321" s="123"/>
      <c r="BSI1321" s="123"/>
      <c r="BSJ1321" s="123"/>
      <c r="BSK1321" s="123"/>
      <c r="BSL1321" s="123"/>
      <c r="BSM1321" s="123"/>
      <c r="BSN1321" s="123"/>
      <c r="BSO1321" s="123"/>
      <c r="BSP1321" s="123"/>
      <c r="BSQ1321" s="123"/>
      <c r="BSR1321" s="123"/>
      <c r="BSS1321" s="123"/>
      <c r="BST1321" s="123"/>
      <c r="BSU1321" s="123"/>
      <c r="BSV1321" s="123"/>
      <c r="BSW1321" s="123"/>
      <c r="BSX1321" s="123"/>
      <c r="BSY1321" s="123"/>
      <c r="BSZ1321" s="123"/>
      <c r="BTA1321" s="123"/>
      <c r="BTB1321" s="123"/>
      <c r="BTC1321" s="123"/>
      <c r="BTD1321" s="123"/>
      <c r="BTE1321" s="123"/>
      <c r="BTF1321" s="123"/>
      <c r="BTG1321" s="123"/>
      <c r="BTH1321" s="123"/>
      <c r="BTI1321" s="123"/>
      <c r="BTJ1321" s="123"/>
      <c r="BTK1321" s="123"/>
      <c r="BTL1321" s="123"/>
      <c r="BTM1321" s="123"/>
      <c r="BTN1321" s="123"/>
      <c r="BTO1321" s="123"/>
      <c r="BTP1321" s="123"/>
      <c r="BTQ1321" s="123"/>
      <c r="BTR1321" s="123"/>
      <c r="BTS1321" s="123"/>
      <c r="BTT1321" s="123"/>
      <c r="BTU1321" s="123"/>
      <c r="BTV1321" s="123"/>
      <c r="BTW1321" s="123"/>
      <c r="BTX1321" s="123"/>
      <c r="BTY1321" s="123"/>
      <c r="BTZ1321" s="123"/>
      <c r="BUA1321" s="123"/>
      <c r="BUB1321" s="123"/>
      <c r="BUC1321" s="123"/>
      <c r="BUD1321" s="123"/>
      <c r="BUE1321" s="123"/>
      <c r="BUF1321" s="123"/>
      <c r="BUG1321" s="123"/>
      <c r="BUH1321" s="123"/>
      <c r="BUI1321" s="123"/>
      <c r="BUJ1321" s="123"/>
      <c r="BUK1321" s="123"/>
      <c r="BUL1321" s="123"/>
      <c r="BUM1321" s="124"/>
      <c r="BUN1321" s="124"/>
      <c r="BUO1321" s="124"/>
      <c r="BUP1321" s="124"/>
      <c r="BUQ1321" s="124"/>
      <c r="BUR1321" s="124"/>
      <c r="BUS1321" s="124"/>
      <c r="BUT1321" s="124"/>
      <c r="BUU1321" s="124"/>
      <c r="BUV1321" s="124"/>
      <c r="BUW1321" s="124"/>
      <c r="BUX1321" s="124"/>
      <c r="BUY1321" s="124"/>
      <c r="BUZ1321" s="124"/>
      <c r="BVA1321" s="124"/>
    </row>
  </sheetData>
  <sheetProtection sheet="1" objects="1" scenarios="1"/>
  <autoFilter ref="A13:K1319" xr:uid="{D8990643-33D4-4CF8-B3CA-CE22A51B257A}">
    <sortState xmlns:xlrd2="http://schemas.microsoft.com/office/spreadsheetml/2017/richdata2" ref="A14:K1319">
      <sortCondition ref="A13"/>
    </sortState>
  </autoFilter>
  <mergeCells count="11">
    <mergeCell ref="A8:K8"/>
    <mergeCell ref="A9:K9"/>
    <mergeCell ref="A10:K10"/>
    <mergeCell ref="J12:K12"/>
    <mergeCell ref="A1:K1"/>
    <mergeCell ref="A2:K2"/>
    <mergeCell ref="A3:K3"/>
    <mergeCell ref="A4:K4"/>
    <mergeCell ref="A5:K5"/>
    <mergeCell ref="A6:K6"/>
    <mergeCell ref="A7:K7"/>
  </mergeCells>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20D15AED0ADE4794A6DE2D9AA0A066" ma:contentTypeVersion="1" ma:contentTypeDescription="Create a new document." ma:contentTypeScope="" ma:versionID="21dfb610cdbe558923b58dab62bb8ce1">
  <xsd:schema xmlns:xsd="http://www.w3.org/2001/XMLSchema" xmlns:p="http://schemas.microsoft.com/office/2006/metadata/properties" xmlns:ns2="b3c47ade-b9ac-4603-937d-3ea7c4dd3f94" targetNamespace="http://schemas.microsoft.com/office/2006/metadata/properties" ma:root="true" ma:fieldsID="a76531420021b69188321b605af2e97e" ns2:_="">
    <xsd:import namespace="b3c47ade-b9ac-4603-937d-3ea7c4dd3f94"/>
    <xsd:element name="properties">
      <xsd:complexType>
        <xsd:sequence>
          <xsd:element name="documentManagement">
            <xsd:complexType>
              <xsd:all>
                <xsd:element ref="ns2:Note" minOccurs="0"/>
              </xsd:all>
            </xsd:complexType>
          </xsd:element>
        </xsd:sequence>
      </xsd:complexType>
    </xsd:element>
  </xsd:schema>
  <xsd:schema xmlns:xsd="http://www.w3.org/2001/XMLSchema" xmlns:dms="http://schemas.microsoft.com/office/2006/documentManagement/types" targetNamespace="b3c47ade-b9ac-4603-937d-3ea7c4dd3f94" elementFormDefault="qualified">
    <xsd:import namespace="http://schemas.microsoft.com/office/2006/documentManagement/types"/>
    <xsd:element name="Note" ma:index="8" nillable="true" ma:displayName="Note" ma:description="Notes on content" ma:internalName="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Note xmlns="b3c47ade-b9ac-4603-937d-3ea7c4dd3f94" xsi:nil="true"/>
  </documentManagement>
</p:properties>
</file>

<file path=customXml/itemProps1.xml><?xml version="1.0" encoding="utf-8"?>
<ds:datastoreItem xmlns:ds="http://schemas.openxmlformats.org/officeDocument/2006/customXml" ds:itemID="{C08067D8-5937-41E2-B08A-058AB8D57905}">
  <ds:schemaRefs>
    <ds:schemaRef ds:uri="http://schemas.microsoft.com/office/2006/metadata/longProperties"/>
  </ds:schemaRefs>
</ds:datastoreItem>
</file>

<file path=customXml/itemProps2.xml><?xml version="1.0" encoding="utf-8"?>
<ds:datastoreItem xmlns:ds="http://schemas.openxmlformats.org/officeDocument/2006/customXml" ds:itemID="{98553727-CF88-4510-AC4F-EA1F4BB5A6C5}">
  <ds:schemaRefs>
    <ds:schemaRef ds:uri="http://schemas.microsoft.com/sharepoint/v3/contenttype/forms"/>
  </ds:schemaRefs>
</ds:datastoreItem>
</file>

<file path=customXml/itemProps3.xml><?xml version="1.0" encoding="utf-8"?>
<ds:datastoreItem xmlns:ds="http://schemas.openxmlformats.org/officeDocument/2006/customXml" ds:itemID="{425ED9C5-2373-49A9-860B-1AD63810A6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c47ade-b9ac-4603-937d-3ea7c4dd3f9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422976B6-3A88-44C8-BE4C-9762CBC4ECBD}">
  <ds:schemaRefs>
    <ds:schemaRef ds:uri="http://schemas.microsoft.com/office/2006/metadata/properties"/>
    <ds:schemaRef ds:uri="http://schemas.microsoft.com/office/infopath/2007/PartnerControls"/>
    <ds:schemaRef ds:uri="b3c47ade-b9ac-4603-937d-3ea7c4dd3f9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1-Cover</vt:lpstr>
      <vt:lpstr>2-Calculator</vt:lpstr>
      <vt:lpstr>3-DRG Base Rate Addons</vt:lpstr>
      <vt:lpstr>4-FY21 DRG Table</vt:lpstr>
      <vt:lpstr>_DRGLookup</vt:lpstr>
      <vt:lpstr>'2-Calculator'!_PRIVIA_COMMENT_DF2A9CCF_274F_46E8_85B6_</vt:lpstr>
      <vt:lpstr>Disch_stat</vt:lpstr>
      <vt:lpstr>DRG_Base_Pay</vt:lpstr>
      <vt:lpstr>NICU</vt:lpstr>
      <vt:lpstr>'2-Calculator'!Print_Area</vt:lpstr>
      <vt:lpstr>'3-DRG Base Rate Addons'!Print_Area</vt:lpstr>
      <vt:lpstr>Total_chg</vt:lpstr>
      <vt:lpstr>Total_chrg</vt:lpstr>
    </vt:vector>
  </TitlesOfParts>
  <Company>acs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11001561</dc:creator>
  <cp:keywords>CA DRG Calculator</cp:keywords>
  <cp:lastModifiedBy>Bredfeldt, Christine E</cp:lastModifiedBy>
  <cp:lastPrinted>2018-10-04T15:56:01Z</cp:lastPrinted>
  <dcterms:created xsi:type="dcterms:W3CDTF">2008-08-08T02:49:05Z</dcterms:created>
  <dcterms:modified xsi:type="dcterms:W3CDTF">2020-09-28T14:44:02Z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0x0101007920D15AED0ADE4794A6DE2D9AA0A066</vt:lpwstr>
  </property>
  <property fmtid="{D5CDD505-2E9C-101B-9397-08002B2CF9AE}" pid="3" name="ContentType">
    <vt:lpwstr>DHCS Document</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PublishingStartDate">
    <vt:lpwstr/>
  </property>
  <property fmtid="{D5CDD505-2E9C-101B-9397-08002B2CF9AE}" pid="9" name="PublishingExpirationDate">
    <vt:lpwstr/>
  </property>
  <property fmtid="{D5CDD505-2E9C-101B-9397-08002B2CF9AE}" pid="10" name="display_urn:schemas-microsoft-com:office:office#Author">
    <vt:lpwstr>System Account</vt:lpwstr>
  </property>
  <property fmtid="{D5CDD505-2E9C-101B-9397-08002B2CF9AE}" pid="11" name="Language">
    <vt:lpwstr>English</vt:lpwstr>
  </property>
  <property fmtid="{D5CDD505-2E9C-101B-9397-08002B2CF9AE}" pid="12" name="Topics">
    <vt:lpwstr>12489</vt:lpwstr>
  </property>
  <property fmtid="{D5CDD505-2E9C-101B-9397-08002B2CF9AE}" pid="13" name="PublishingContactName">
    <vt:lpwstr>Kelli Shaw</vt:lpwstr>
  </property>
  <property fmtid="{D5CDD505-2E9C-101B-9397-08002B2CF9AE}" pid="14" name="Abstract">
    <vt:lpwstr>CA DRG Pricing Calculator </vt:lpwstr>
  </property>
  <property fmtid="{D5CDD505-2E9C-101B-9397-08002B2CF9AE}" pid="15" name="Organization">
    <vt:lpwstr>20</vt:lpwstr>
  </property>
</Properties>
</file>