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O:\REIMBURSEMENTS\Hospital Ratesetting\FY25 Ratesetting\Inpat\Working Docs\DRG Calculator\"/>
    </mc:Choice>
  </mc:AlternateContent>
  <xr:revisionPtr revIDLastSave="0" documentId="14_{B9FC2543-BA05-4AE6-BBA5-59B8D3615F8B}" xr6:coauthVersionLast="47" xr6:coauthVersionMax="47" xr10:uidLastSave="{00000000-0000-0000-0000-000000000000}"/>
  <bookViews>
    <workbookView xWindow="-110" yWindow="-110" windowWidth="19420" windowHeight="10420" activeTab="1" xr2:uid="{00000000-000D-0000-FFFF-FFFF00000000}"/>
  </bookViews>
  <sheets>
    <sheet name="1-Cover" sheetId="11" r:id="rId1"/>
    <sheet name="2-Calculator" sheetId="10" r:id="rId2"/>
    <sheet name="3-DRG Base Rate Addons" sheetId="12" r:id="rId3"/>
    <sheet name="4-DRG Table" sheetId="15" r:id="rId4"/>
  </sheets>
  <externalReferences>
    <externalReference r:id="rId5"/>
    <externalReference r:id="rId6"/>
  </externalReferences>
  <definedNames>
    <definedName name="_alos">'[1]HSRV APR DRG v40 Wts w ALOS'!$D$2:$P$1334</definedName>
    <definedName name="_DRGlookup">'4-DRG Table'!$A$12:$K$1346</definedName>
    <definedName name="_drgv40">'[2]HSRV APR DRG v40 Weights'!$D$3:$N$1337</definedName>
    <definedName name="_xlnm._FilterDatabase" localSheetId="1" hidden="1">'2-Calculator'!#REF!</definedName>
    <definedName name="_xlnm._FilterDatabase" localSheetId="3" hidden="1">'4-DRG Table'!$A$12:$Q$1346</definedName>
    <definedName name="_PRIVIA_COMMENT_DF2A9CCF_274F_46E8_85B6_" localSheetId="1">'2-Calculator'!$E$48</definedName>
    <definedName name="Disch_stat">'2-Calculator'!$E$10</definedName>
    <definedName name="DRG_Base_Pay">'2-Calculator'!$E$45</definedName>
    <definedName name="NICU">'2-Calculator'!$K$18:$K$32</definedName>
    <definedName name="_xlnm.Print_Area" localSheetId="1">'2-Calculator'!$B$1:$G$73</definedName>
    <definedName name="_xlnm.Print_Area" localSheetId="2">'3-DRG Base Rate Addons'!$B$2:$J$11</definedName>
    <definedName name="Total_chg">'2-Calculator'!$E$7</definedName>
    <definedName name="Total_chrg">'2-Calculator'!$E$7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36" i="15" l="1"/>
  <c r="I1336" i="15" s="1"/>
  <c r="G1335" i="15"/>
  <c r="I1335" i="15" s="1"/>
  <c r="G1334" i="15"/>
  <c r="I1334" i="15" s="1"/>
  <c r="G1333" i="15"/>
  <c r="I1333" i="15" s="1"/>
  <c r="E38" i="10" l="1"/>
  <c r="E35" i="10"/>
  <c r="E36" i="10" s="1"/>
  <c r="E34" i="10"/>
  <c r="E33" i="10"/>
  <c r="E37" i="10" l="1"/>
  <c r="I1346" i="15" l="1"/>
  <c r="I1345" i="15"/>
  <c r="G1344" i="15"/>
  <c r="I1344" i="15" s="1"/>
  <c r="G1343" i="15"/>
  <c r="I1343" i="15" s="1"/>
  <c r="G1342" i="15"/>
  <c r="I1342" i="15" s="1"/>
  <c r="G1341" i="15"/>
  <c r="I1341" i="15" s="1"/>
  <c r="G1340" i="15"/>
  <c r="I1340" i="15" s="1"/>
  <c r="G1339" i="15"/>
  <c r="I1339" i="15" s="1"/>
  <c r="G1338" i="15"/>
  <c r="I1338" i="15" s="1"/>
  <c r="G1337" i="15"/>
  <c r="I1337" i="15" s="1"/>
  <c r="G1332" i="15"/>
  <c r="I1332" i="15" s="1"/>
  <c r="G1331" i="15"/>
  <c r="I1331" i="15" s="1"/>
  <c r="G1330" i="15"/>
  <c r="I1330" i="15" s="1"/>
  <c r="G1329" i="15"/>
  <c r="I1329" i="15" s="1"/>
  <c r="G1328" i="15"/>
  <c r="I1328" i="15" s="1"/>
  <c r="G1327" i="15"/>
  <c r="I1327" i="15" s="1"/>
  <c r="G1326" i="15"/>
  <c r="I1326" i="15" s="1"/>
  <c r="G1325" i="15"/>
  <c r="I1325" i="15" s="1"/>
  <c r="G1324" i="15"/>
  <c r="I1324" i="15" s="1"/>
  <c r="G1323" i="15"/>
  <c r="I1323" i="15" s="1"/>
  <c r="G1322" i="15"/>
  <c r="I1322" i="15" s="1"/>
  <c r="G1321" i="15"/>
  <c r="I1321" i="15" s="1"/>
  <c r="G1320" i="15"/>
  <c r="I1320" i="15" s="1"/>
  <c r="G1319" i="15"/>
  <c r="I1319" i="15" s="1"/>
  <c r="G1318" i="15"/>
  <c r="I1318" i="15" s="1"/>
  <c r="G1317" i="15"/>
  <c r="I1317" i="15" s="1"/>
  <c r="G1316" i="15"/>
  <c r="I1316" i="15" s="1"/>
  <c r="G1315" i="15"/>
  <c r="I1315" i="15" s="1"/>
  <c r="G1314" i="15"/>
  <c r="I1314" i="15" s="1"/>
  <c r="G1313" i="15"/>
  <c r="I1313" i="15" s="1"/>
  <c r="G1312" i="15"/>
  <c r="I1312" i="15" s="1"/>
  <c r="G1311" i="15"/>
  <c r="I1311" i="15" s="1"/>
  <c r="G1310" i="15"/>
  <c r="I1310" i="15" s="1"/>
  <c r="G1309" i="15"/>
  <c r="I1309" i="15" s="1"/>
  <c r="G1308" i="15"/>
  <c r="I1308" i="15" s="1"/>
  <c r="G1307" i="15"/>
  <c r="I1307" i="15" s="1"/>
  <c r="G1306" i="15"/>
  <c r="I1306" i="15" s="1"/>
  <c r="G1305" i="15"/>
  <c r="I1305" i="15" s="1"/>
  <c r="G1304" i="15"/>
  <c r="I1304" i="15" s="1"/>
  <c r="G1303" i="15"/>
  <c r="I1303" i="15" s="1"/>
  <c r="G1302" i="15"/>
  <c r="I1302" i="15" s="1"/>
  <c r="G1301" i="15"/>
  <c r="I1301" i="15" s="1"/>
  <c r="G1300" i="15"/>
  <c r="I1300" i="15" s="1"/>
  <c r="G1299" i="15"/>
  <c r="I1299" i="15" s="1"/>
  <c r="G1298" i="15"/>
  <c r="I1298" i="15" s="1"/>
  <c r="G1297" i="15"/>
  <c r="I1297" i="15" s="1"/>
  <c r="G1296" i="15"/>
  <c r="I1296" i="15" s="1"/>
  <c r="G1295" i="15"/>
  <c r="I1295" i="15" s="1"/>
  <c r="G1294" i="15"/>
  <c r="I1294" i="15" s="1"/>
  <c r="G1293" i="15"/>
  <c r="I1293" i="15" s="1"/>
  <c r="G1292" i="15"/>
  <c r="I1292" i="15" s="1"/>
  <c r="G1291" i="15"/>
  <c r="I1291" i="15" s="1"/>
  <c r="G1290" i="15"/>
  <c r="I1290" i="15" s="1"/>
  <c r="G1289" i="15"/>
  <c r="I1289" i="15" s="1"/>
  <c r="G1288" i="15"/>
  <c r="I1288" i="15" s="1"/>
  <c r="G1287" i="15"/>
  <c r="I1287" i="15" s="1"/>
  <c r="G1286" i="15"/>
  <c r="I1286" i="15" s="1"/>
  <c r="G1285" i="15"/>
  <c r="I1285" i="15" s="1"/>
  <c r="G1284" i="15"/>
  <c r="I1284" i="15" s="1"/>
  <c r="G1283" i="15"/>
  <c r="I1283" i="15" s="1"/>
  <c r="G1282" i="15"/>
  <c r="I1282" i="15" s="1"/>
  <c r="G1281" i="15"/>
  <c r="I1281" i="15" s="1"/>
  <c r="G1280" i="15"/>
  <c r="I1280" i="15" s="1"/>
  <c r="G1279" i="15"/>
  <c r="I1279" i="15" s="1"/>
  <c r="G1278" i="15"/>
  <c r="I1278" i="15" s="1"/>
  <c r="G1277" i="15"/>
  <c r="I1277" i="15" s="1"/>
  <c r="G1276" i="15"/>
  <c r="I1276" i="15" s="1"/>
  <c r="G1275" i="15"/>
  <c r="I1275" i="15" s="1"/>
  <c r="G1274" i="15"/>
  <c r="I1274" i="15" s="1"/>
  <c r="G1273" i="15"/>
  <c r="I1273" i="15" s="1"/>
  <c r="G1272" i="15"/>
  <c r="I1272" i="15" s="1"/>
  <c r="G1271" i="15"/>
  <c r="I1271" i="15" s="1"/>
  <c r="G1270" i="15"/>
  <c r="I1270" i="15" s="1"/>
  <c r="G1269" i="15"/>
  <c r="I1269" i="15" s="1"/>
  <c r="G1268" i="15"/>
  <c r="I1268" i="15" s="1"/>
  <c r="G1267" i="15"/>
  <c r="I1267" i="15" s="1"/>
  <c r="G1266" i="15"/>
  <c r="I1266" i="15" s="1"/>
  <c r="G1265" i="15"/>
  <c r="I1265" i="15" s="1"/>
  <c r="G1264" i="15"/>
  <c r="I1264" i="15" s="1"/>
  <c r="G1263" i="15"/>
  <c r="I1263" i="15" s="1"/>
  <c r="G1262" i="15"/>
  <c r="I1262" i="15" s="1"/>
  <c r="G1261" i="15"/>
  <c r="I1261" i="15" s="1"/>
  <c r="G1260" i="15"/>
  <c r="I1260" i="15" s="1"/>
  <c r="G1259" i="15"/>
  <c r="I1259" i="15" s="1"/>
  <c r="G1258" i="15"/>
  <c r="I1258" i="15" s="1"/>
  <c r="G1257" i="15"/>
  <c r="I1257" i="15" s="1"/>
  <c r="G1256" i="15"/>
  <c r="I1256" i="15" s="1"/>
  <c r="G1255" i="15"/>
  <c r="I1255" i="15" s="1"/>
  <c r="G1254" i="15"/>
  <c r="I1254" i="15" s="1"/>
  <c r="G1253" i="15"/>
  <c r="I1253" i="15" s="1"/>
  <c r="G1252" i="15"/>
  <c r="I1252" i="15" s="1"/>
  <c r="G1251" i="15"/>
  <c r="I1251" i="15" s="1"/>
  <c r="G1250" i="15"/>
  <c r="I1250" i="15" s="1"/>
  <c r="G1249" i="15"/>
  <c r="I1249" i="15" s="1"/>
  <c r="G1248" i="15"/>
  <c r="I1248" i="15" s="1"/>
  <c r="G1247" i="15"/>
  <c r="I1247" i="15" s="1"/>
  <c r="G1246" i="15"/>
  <c r="I1246" i="15" s="1"/>
  <c r="G1245" i="15"/>
  <c r="I1245" i="15" s="1"/>
  <c r="G1244" i="15"/>
  <c r="I1244" i="15" s="1"/>
  <c r="G1243" i="15"/>
  <c r="I1243" i="15" s="1"/>
  <c r="G1242" i="15"/>
  <c r="I1242" i="15" s="1"/>
  <c r="G1241" i="15"/>
  <c r="I1241" i="15" s="1"/>
  <c r="G1240" i="15"/>
  <c r="I1240" i="15" s="1"/>
  <c r="G1239" i="15"/>
  <c r="I1239" i="15" s="1"/>
  <c r="G1238" i="15"/>
  <c r="I1238" i="15" s="1"/>
  <c r="G1237" i="15"/>
  <c r="I1237" i="15" s="1"/>
  <c r="G1236" i="15"/>
  <c r="I1236" i="15" s="1"/>
  <c r="G1235" i="15"/>
  <c r="I1235" i="15" s="1"/>
  <c r="G1234" i="15"/>
  <c r="I1234" i="15" s="1"/>
  <c r="G1233" i="15"/>
  <c r="I1233" i="15" s="1"/>
  <c r="G1232" i="15"/>
  <c r="I1232" i="15" s="1"/>
  <c r="G1231" i="15"/>
  <c r="I1231" i="15" s="1"/>
  <c r="G1230" i="15"/>
  <c r="I1230" i="15" s="1"/>
  <c r="G1229" i="15"/>
  <c r="I1229" i="15" s="1"/>
  <c r="G1228" i="15"/>
  <c r="I1228" i="15" s="1"/>
  <c r="G1227" i="15"/>
  <c r="I1227" i="15" s="1"/>
  <c r="G1226" i="15"/>
  <c r="I1226" i="15" s="1"/>
  <c r="G1225" i="15"/>
  <c r="I1225" i="15" s="1"/>
  <c r="G1224" i="15"/>
  <c r="I1224" i="15" s="1"/>
  <c r="G1223" i="15"/>
  <c r="I1223" i="15" s="1"/>
  <c r="G1222" i="15"/>
  <c r="I1222" i="15" s="1"/>
  <c r="G1221" i="15"/>
  <c r="I1221" i="15" s="1"/>
  <c r="G1220" i="15"/>
  <c r="I1220" i="15" s="1"/>
  <c r="G1219" i="15"/>
  <c r="I1219" i="15" s="1"/>
  <c r="G1218" i="15"/>
  <c r="I1218" i="15" s="1"/>
  <c r="G1217" i="15"/>
  <c r="I1217" i="15" s="1"/>
  <c r="G1216" i="15"/>
  <c r="I1216" i="15" s="1"/>
  <c r="G1215" i="15"/>
  <c r="I1215" i="15" s="1"/>
  <c r="G1214" i="15"/>
  <c r="I1214" i="15" s="1"/>
  <c r="G1213" i="15"/>
  <c r="I1213" i="15" s="1"/>
  <c r="G1212" i="15"/>
  <c r="I1212" i="15" s="1"/>
  <c r="G1211" i="15"/>
  <c r="I1211" i="15" s="1"/>
  <c r="G1210" i="15"/>
  <c r="I1210" i="15" s="1"/>
  <c r="G1209" i="15"/>
  <c r="I1209" i="15" s="1"/>
  <c r="G1208" i="15"/>
  <c r="I1208" i="15" s="1"/>
  <c r="G1207" i="15"/>
  <c r="I1207" i="15" s="1"/>
  <c r="G1206" i="15"/>
  <c r="I1206" i="15" s="1"/>
  <c r="G1205" i="15"/>
  <c r="I1205" i="15" s="1"/>
  <c r="G1204" i="15"/>
  <c r="I1204" i="15" s="1"/>
  <c r="G1203" i="15"/>
  <c r="I1203" i="15" s="1"/>
  <c r="G1202" i="15"/>
  <c r="I1202" i="15" s="1"/>
  <c r="G1201" i="15"/>
  <c r="I1201" i="15" s="1"/>
  <c r="G1200" i="15"/>
  <c r="I1200" i="15" s="1"/>
  <c r="G1199" i="15"/>
  <c r="I1199" i="15" s="1"/>
  <c r="G1198" i="15"/>
  <c r="I1198" i="15" s="1"/>
  <c r="G1197" i="15"/>
  <c r="I1197" i="15" s="1"/>
  <c r="G1196" i="15"/>
  <c r="I1196" i="15" s="1"/>
  <c r="G1195" i="15"/>
  <c r="I1195" i="15" s="1"/>
  <c r="G1194" i="15"/>
  <c r="I1194" i="15" s="1"/>
  <c r="G1193" i="15"/>
  <c r="I1193" i="15" s="1"/>
  <c r="G1192" i="15"/>
  <c r="I1192" i="15" s="1"/>
  <c r="G1191" i="15"/>
  <c r="I1191" i="15" s="1"/>
  <c r="G1190" i="15"/>
  <c r="I1190" i="15" s="1"/>
  <c r="G1189" i="15"/>
  <c r="I1189" i="15" s="1"/>
  <c r="G1188" i="15"/>
  <c r="I1188" i="15" s="1"/>
  <c r="G1187" i="15"/>
  <c r="I1187" i="15" s="1"/>
  <c r="G1186" i="15"/>
  <c r="I1186" i="15" s="1"/>
  <c r="G1185" i="15"/>
  <c r="I1185" i="15" s="1"/>
  <c r="G1184" i="15"/>
  <c r="I1184" i="15" s="1"/>
  <c r="G1183" i="15"/>
  <c r="I1183" i="15" s="1"/>
  <c r="G1182" i="15"/>
  <c r="I1182" i="15" s="1"/>
  <c r="G1181" i="15"/>
  <c r="I1181" i="15" s="1"/>
  <c r="G1180" i="15"/>
  <c r="I1180" i="15" s="1"/>
  <c r="G1179" i="15"/>
  <c r="I1179" i="15" s="1"/>
  <c r="G1178" i="15"/>
  <c r="I1178" i="15" s="1"/>
  <c r="G1177" i="15"/>
  <c r="I1177" i="15" s="1"/>
  <c r="G1176" i="15"/>
  <c r="I1176" i="15" s="1"/>
  <c r="G1175" i="15"/>
  <c r="I1175" i="15" s="1"/>
  <c r="G1174" i="15"/>
  <c r="I1174" i="15" s="1"/>
  <c r="G1173" i="15"/>
  <c r="I1173" i="15" s="1"/>
  <c r="G1172" i="15"/>
  <c r="I1172" i="15" s="1"/>
  <c r="G1171" i="15"/>
  <c r="I1171" i="15" s="1"/>
  <c r="G1170" i="15"/>
  <c r="I1170" i="15" s="1"/>
  <c r="G1169" i="15"/>
  <c r="I1169" i="15" s="1"/>
  <c r="G1168" i="15"/>
  <c r="I1168" i="15" s="1"/>
  <c r="G1167" i="15"/>
  <c r="I1167" i="15" s="1"/>
  <c r="G1166" i="15"/>
  <c r="I1166" i="15" s="1"/>
  <c r="G1165" i="15"/>
  <c r="I1165" i="15" s="1"/>
  <c r="G1164" i="15"/>
  <c r="I1164" i="15" s="1"/>
  <c r="G1163" i="15"/>
  <c r="I1163" i="15" s="1"/>
  <c r="G1162" i="15"/>
  <c r="I1162" i="15" s="1"/>
  <c r="G1161" i="15"/>
  <c r="I1161" i="15" s="1"/>
  <c r="G1160" i="15"/>
  <c r="I1160" i="15" s="1"/>
  <c r="G1159" i="15"/>
  <c r="I1159" i="15" s="1"/>
  <c r="G1158" i="15"/>
  <c r="I1158" i="15" s="1"/>
  <c r="G1157" i="15"/>
  <c r="I1157" i="15" s="1"/>
  <c r="G1156" i="15"/>
  <c r="I1156" i="15" s="1"/>
  <c r="G1155" i="15"/>
  <c r="I1155" i="15" s="1"/>
  <c r="G1154" i="15"/>
  <c r="I1154" i="15" s="1"/>
  <c r="G1153" i="15"/>
  <c r="I1153" i="15" s="1"/>
  <c r="G1152" i="15"/>
  <c r="I1152" i="15" s="1"/>
  <c r="G1151" i="15"/>
  <c r="I1151" i="15" s="1"/>
  <c r="G1150" i="15"/>
  <c r="I1150" i="15" s="1"/>
  <c r="G1149" i="15"/>
  <c r="I1149" i="15" s="1"/>
  <c r="G1148" i="15"/>
  <c r="I1148" i="15" s="1"/>
  <c r="G1147" i="15"/>
  <c r="I1147" i="15" s="1"/>
  <c r="G1146" i="15"/>
  <c r="I1146" i="15" s="1"/>
  <c r="G1145" i="15"/>
  <c r="I1145" i="15" s="1"/>
  <c r="G1144" i="15"/>
  <c r="I1144" i="15" s="1"/>
  <c r="G1143" i="15"/>
  <c r="I1143" i="15" s="1"/>
  <c r="G1142" i="15"/>
  <c r="I1142" i="15" s="1"/>
  <c r="G1141" i="15"/>
  <c r="I1141" i="15" s="1"/>
  <c r="G1140" i="15"/>
  <c r="I1140" i="15" s="1"/>
  <c r="G1139" i="15"/>
  <c r="I1139" i="15" s="1"/>
  <c r="G1138" i="15"/>
  <c r="I1138" i="15" s="1"/>
  <c r="G1137" i="15"/>
  <c r="I1137" i="15" s="1"/>
  <c r="G1136" i="15"/>
  <c r="I1136" i="15" s="1"/>
  <c r="G1135" i="15"/>
  <c r="I1135" i="15" s="1"/>
  <c r="G1134" i="15"/>
  <c r="I1134" i="15" s="1"/>
  <c r="G1133" i="15"/>
  <c r="I1133" i="15" s="1"/>
  <c r="G1132" i="15"/>
  <c r="I1132" i="15" s="1"/>
  <c r="G1131" i="15"/>
  <c r="I1131" i="15" s="1"/>
  <c r="G1130" i="15"/>
  <c r="I1130" i="15" s="1"/>
  <c r="G1129" i="15"/>
  <c r="I1129" i="15" s="1"/>
  <c r="G1128" i="15"/>
  <c r="I1128" i="15" s="1"/>
  <c r="G1127" i="15"/>
  <c r="I1127" i="15" s="1"/>
  <c r="G1126" i="15"/>
  <c r="I1126" i="15" s="1"/>
  <c r="G1125" i="15"/>
  <c r="I1125" i="15" s="1"/>
  <c r="G1124" i="15"/>
  <c r="I1124" i="15" s="1"/>
  <c r="G1123" i="15"/>
  <c r="I1123" i="15" s="1"/>
  <c r="G1122" i="15"/>
  <c r="I1122" i="15" s="1"/>
  <c r="G1121" i="15"/>
  <c r="I1121" i="15" s="1"/>
  <c r="G1120" i="15"/>
  <c r="I1120" i="15" s="1"/>
  <c r="G1119" i="15"/>
  <c r="I1119" i="15" s="1"/>
  <c r="G1118" i="15"/>
  <c r="I1118" i="15" s="1"/>
  <c r="G1117" i="15"/>
  <c r="I1117" i="15" s="1"/>
  <c r="G1116" i="15"/>
  <c r="I1116" i="15" s="1"/>
  <c r="G1115" i="15"/>
  <c r="I1115" i="15" s="1"/>
  <c r="G1114" i="15"/>
  <c r="I1114" i="15" s="1"/>
  <c r="G1113" i="15"/>
  <c r="I1113" i="15" s="1"/>
  <c r="G1112" i="15"/>
  <c r="I1112" i="15" s="1"/>
  <c r="G1111" i="15"/>
  <c r="I1111" i="15" s="1"/>
  <c r="G1110" i="15"/>
  <c r="I1110" i="15" s="1"/>
  <c r="G1109" i="15"/>
  <c r="I1109" i="15" s="1"/>
  <c r="G1108" i="15"/>
  <c r="I1108" i="15" s="1"/>
  <c r="G1107" i="15"/>
  <c r="I1107" i="15" s="1"/>
  <c r="G1106" i="15"/>
  <c r="I1106" i="15" s="1"/>
  <c r="G1105" i="15"/>
  <c r="I1105" i="15" s="1"/>
  <c r="G1104" i="15"/>
  <c r="I1104" i="15" s="1"/>
  <c r="G1103" i="15"/>
  <c r="I1103" i="15" s="1"/>
  <c r="G1102" i="15"/>
  <c r="I1102" i="15" s="1"/>
  <c r="G1101" i="15"/>
  <c r="I1101" i="15" s="1"/>
  <c r="G1100" i="15"/>
  <c r="I1100" i="15" s="1"/>
  <c r="G1099" i="15"/>
  <c r="I1099" i="15" s="1"/>
  <c r="G1098" i="15"/>
  <c r="I1098" i="15" s="1"/>
  <c r="G1097" i="15"/>
  <c r="I1097" i="15" s="1"/>
  <c r="G1096" i="15"/>
  <c r="I1096" i="15" s="1"/>
  <c r="G1095" i="15"/>
  <c r="I1095" i="15" s="1"/>
  <c r="G1094" i="15"/>
  <c r="I1094" i="15" s="1"/>
  <c r="G1093" i="15"/>
  <c r="I1093" i="15" s="1"/>
  <c r="G1092" i="15"/>
  <c r="I1092" i="15" s="1"/>
  <c r="G1091" i="15"/>
  <c r="I1091" i="15" s="1"/>
  <c r="G1090" i="15"/>
  <c r="I1090" i="15" s="1"/>
  <c r="G1089" i="15"/>
  <c r="I1089" i="15" s="1"/>
  <c r="G1088" i="15"/>
  <c r="I1088" i="15" s="1"/>
  <c r="G1087" i="15"/>
  <c r="I1087" i="15" s="1"/>
  <c r="G1086" i="15"/>
  <c r="I1086" i="15" s="1"/>
  <c r="G1085" i="15"/>
  <c r="I1085" i="15" s="1"/>
  <c r="G1084" i="15"/>
  <c r="I1084" i="15" s="1"/>
  <c r="G1083" i="15"/>
  <c r="I1083" i="15" s="1"/>
  <c r="G1082" i="15"/>
  <c r="I1082" i="15" s="1"/>
  <c r="G1081" i="15"/>
  <c r="I1081" i="15" s="1"/>
  <c r="G1080" i="15"/>
  <c r="I1080" i="15" s="1"/>
  <c r="G1079" i="15"/>
  <c r="I1079" i="15" s="1"/>
  <c r="G1078" i="15"/>
  <c r="I1078" i="15" s="1"/>
  <c r="G1077" i="15"/>
  <c r="I1077" i="15" s="1"/>
  <c r="G1076" i="15"/>
  <c r="I1076" i="15" s="1"/>
  <c r="G1075" i="15"/>
  <c r="I1075" i="15" s="1"/>
  <c r="G1074" i="15"/>
  <c r="I1074" i="15" s="1"/>
  <c r="G1073" i="15"/>
  <c r="I1073" i="15" s="1"/>
  <c r="G1072" i="15"/>
  <c r="I1072" i="15" s="1"/>
  <c r="G1071" i="15"/>
  <c r="I1071" i="15" s="1"/>
  <c r="G1070" i="15"/>
  <c r="I1070" i="15" s="1"/>
  <c r="G1069" i="15"/>
  <c r="I1069" i="15" s="1"/>
  <c r="G1068" i="15"/>
  <c r="I1068" i="15" s="1"/>
  <c r="G1067" i="15"/>
  <c r="I1067" i="15" s="1"/>
  <c r="G1066" i="15"/>
  <c r="I1066" i="15" s="1"/>
  <c r="G1065" i="15"/>
  <c r="I1065" i="15" s="1"/>
  <c r="G1064" i="15"/>
  <c r="I1064" i="15" s="1"/>
  <c r="G1063" i="15"/>
  <c r="I1063" i="15" s="1"/>
  <c r="G1062" i="15"/>
  <c r="I1062" i="15" s="1"/>
  <c r="G1061" i="15"/>
  <c r="I1061" i="15" s="1"/>
  <c r="G1060" i="15"/>
  <c r="I1060" i="15" s="1"/>
  <c r="G1059" i="15"/>
  <c r="I1059" i="15" s="1"/>
  <c r="G1058" i="15"/>
  <c r="I1058" i="15" s="1"/>
  <c r="G1057" i="15"/>
  <c r="I1057" i="15" s="1"/>
  <c r="G1056" i="15"/>
  <c r="I1056" i="15" s="1"/>
  <c r="G1055" i="15"/>
  <c r="I1055" i="15" s="1"/>
  <c r="G1054" i="15"/>
  <c r="I1054" i="15" s="1"/>
  <c r="G1053" i="15"/>
  <c r="I1053" i="15" s="1"/>
  <c r="G1052" i="15"/>
  <c r="I1052" i="15" s="1"/>
  <c r="G1051" i="15"/>
  <c r="I1051" i="15" s="1"/>
  <c r="G1050" i="15"/>
  <c r="I1050" i="15" s="1"/>
  <c r="G1049" i="15"/>
  <c r="I1049" i="15" s="1"/>
  <c r="G1048" i="15"/>
  <c r="I1048" i="15" s="1"/>
  <c r="G1047" i="15"/>
  <c r="I1047" i="15" s="1"/>
  <c r="G1046" i="15"/>
  <c r="I1046" i="15" s="1"/>
  <c r="G1045" i="15"/>
  <c r="I1045" i="15" s="1"/>
  <c r="G1044" i="15"/>
  <c r="I1044" i="15" s="1"/>
  <c r="G1043" i="15"/>
  <c r="I1043" i="15" s="1"/>
  <c r="G1042" i="15"/>
  <c r="I1042" i="15" s="1"/>
  <c r="G1041" i="15"/>
  <c r="I1041" i="15" s="1"/>
  <c r="G1040" i="15"/>
  <c r="I1040" i="15" s="1"/>
  <c r="G1039" i="15"/>
  <c r="I1039" i="15" s="1"/>
  <c r="G1038" i="15"/>
  <c r="I1038" i="15" s="1"/>
  <c r="G1037" i="15"/>
  <c r="I1037" i="15" s="1"/>
  <c r="G1036" i="15"/>
  <c r="I1036" i="15" s="1"/>
  <c r="G1035" i="15"/>
  <c r="I1035" i="15" s="1"/>
  <c r="G1034" i="15"/>
  <c r="I1034" i="15" s="1"/>
  <c r="G1033" i="15"/>
  <c r="I1033" i="15" s="1"/>
  <c r="G1032" i="15"/>
  <c r="I1032" i="15" s="1"/>
  <c r="G1031" i="15"/>
  <c r="I1031" i="15" s="1"/>
  <c r="G1030" i="15"/>
  <c r="I1030" i="15" s="1"/>
  <c r="G1029" i="15"/>
  <c r="I1029" i="15" s="1"/>
  <c r="G1028" i="15"/>
  <c r="I1028" i="15" s="1"/>
  <c r="G1027" i="15"/>
  <c r="I1027" i="15" s="1"/>
  <c r="G1026" i="15"/>
  <c r="I1026" i="15" s="1"/>
  <c r="G1025" i="15"/>
  <c r="I1025" i="15" s="1"/>
  <c r="G1024" i="15"/>
  <c r="I1024" i="15" s="1"/>
  <c r="G1023" i="15"/>
  <c r="I1023" i="15" s="1"/>
  <c r="G1022" i="15"/>
  <c r="I1022" i="15" s="1"/>
  <c r="G1021" i="15"/>
  <c r="I1021" i="15" s="1"/>
  <c r="G1020" i="15"/>
  <c r="I1020" i="15" s="1"/>
  <c r="G1019" i="15"/>
  <c r="I1019" i="15" s="1"/>
  <c r="G1018" i="15"/>
  <c r="I1018" i="15" s="1"/>
  <c r="G1017" i="15"/>
  <c r="I1017" i="15" s="1"/>
  <c r="G1016" i="15"/>
  <c r="I1016" i="15" s="1"/>
  <c r="G1015" i="15"/>
  <c r="I1015" i="15" s="1"/>
  <c r="G1014" i="15"/>
  <c r="I1014" i="15" s="1"/>
  <c r="G1013" i="15"/>
  <c r="I1013" i="15" s="1"/>
  <c r="G1012" i="15"/>
  <c r="I1012" i="15" s="1"/>
  <c r="G1011" i="15"/>
  <c r="I1011" i="15" s="1"/>
  <c r="G1010" i="15"/>
  <c r="I1010" i="15" s="1"/>
  <c r="G1009" i="15"/>
  <c r="I1009" i="15" s="1"/>
  <c r="G1008" i="15"/>
  <c r="I1008" i="15" s="1"/>
  <c r="G1007" i="15"/>
  <c r="I1007" i="15" s="1"/>
  <c r="G1006" i="15"/>
  <c r="I1006" i="15" s="1"/>
  <c r="G1005" i="15"/>
  <c r="I1005" i="15" s="1"/>
  <c r="G1004" i="15"/>
  <c r="I1004" i="15" s="1"/>
  <c r="G1003" i="15"/>
  <c r="I1003" i="15" s="1"/>
  <c r="G1002" i="15"/>
  <c r="I1002" i="15" s="1"/>
  <c r="G1001" i="15"/>
  <c r="I1001" i="15" s="1"/>
  <c r="G1000" i="15"/>
  <c r="I1000" i="15" s="1"/>
  <c r="G999" i="15"/>
  <c r="I999" i="15" s="1"/>
  <c r="G998" i="15"/>
  <c r="I998" i="15" s="1"/>
  <c r="G997" i="15"/>
  <c r="I997" i="15" s="1"/>
  <c r="G996" i="15"/>
  <c r="I996" i="15" s="1"/>
  <c r="G995" i="15"/>
  <c r="I995" i="15" s="1"/>
  <c r="G994" i="15"/>
  <c r="I994" i="15" s="1"/>
  <c r="G993" i="15"/>
  <c r="I993" i="15" s="1"/>
  <c r="G992" i="15"/>
  <c r="I992" i="15" s="1"/>
  <c r="G991" i="15"/>
  <c r="I991" i="15" s="1"/>
  <c r="G990" i="15"/>
  <c r="I990" i="15" s="1"/>
  <c r="G989" i="15"/>
  <c r="I989" i="15" s="1"/>
  <c r="G988" i="15"/>
  <c r="I988" i="15" s="1"/>
  <c r="G987" i="15"/>
  <c r="I987" i="15" s="1"/>
  <c r="G986" i="15"/>
  <c r="I986" i="15" s="1"/>
  <c r="G985" i="15"/>
  <c r="I985" i="15" s="1"/>
  <c r="G984" i="15"/>
  <c r="I984" i="15" s="1"/>
  <c r="G983" i="15"/>
  <c r="I983" i="15" s="1"/>
  <c r="G982" i="15"/>
  <c r="I982" i="15" s="1"/>
  <c r="G981" i="15"/>
  <c r="I981" i="15" s="1"/>
  <c r="G980" i="15"/>
  <c r="I980" i="15" s="1"/>
  <c r="G979" i="15"/>
  <c r="I979" i="15" s="1"/>
  <c r="G978" i="15"/>
  <c r="I978" i="15" s="1"/>
  <c r="G977" i="15"/>
  <c r="I977" i="15" s="1"/>
  <c r="G976" i="15"/>
  <c r="I976" i="15" s="1"/>
  <c r="G975" i="15"/>
  <c r="I975" i="15" s="1"/>
  <c r="G974" i="15"/>
  <c r="I974" i="15" s="1"/>
  <c r="G973" i="15"/>
  <c r="I973" i="15" s="1"/>
  <c r="G972" i="15"/>
  <c r="I972" i="15" s="1"/>
  <c r="G971" i="15"/>
  <c r="I971" i="15" s="1"/>
  <c r="G970" i="15"/>
  <c r="I970" i="15" s="1"/>
  <c r="G969" i="15"/>
  <c r="I969" i="15" s="1"/>
  <c r="G968" i="15"/>
  <c r="I968" i="15" s="1"/>
  <c r="G967" i="15"/>
  <c r="I967" i="15" s="1"/>
  <c r="G966" i="15"/>
  <c r="I966" i="15" s="1"/>
  <c r="G965" i="15"/>
  <c r="I965" i="15" s="1"/>
  <c r="G964" i="15"/>
  <c r="I964" i="15" s="1"/>
  <c r="G963" i="15"/>
  <c r="I963" i="15" s="1"/>
  <c r="G962" i="15"/>
  <c r="I962" i="15" s="1"/>
  <c r="G961" i="15"/>
  <c r="I961" i="15" s="1"/>
  <c r="G960" i="15"/>
  <c r="I960" i="15" s="1"/>
  <c r="G959" i="15"/>
  <c r="I959" i="15" s="1"/>
  <c r="G958" i="15"/>
  <c r="I958" i="15" s="1"/>
  <c r="G957" i="15"/>
  <c r="I957" i="15" s="1"/>
  <c r="G956" i="15"/>
  <c r="I956" i="15" s="1"/>
  <c r="G955" i="15"/>
  <c r="I955" i="15" s="1"/>
  <c r="G954" i="15"/>
  <c r="I954" i="15" s="1"/>
  <c r="G953" i="15"/>
  <c r="I953" i="15" s="1"/>
  <c r="G952" i="15"/>
  <c r="I952" i="15" s="1"/>
  <c r="G951" i="15"/>
  <c r="I951" i="15" s="1"/>
  <c r="G950" i="15"/>
  <c r="I950" i="15" s="1"/>
  <c r="G949" i="15"/>
  <c r="I949" i="15" s="1"/>
  <c r="G948" i="15"/>
  <c r="I948" i="15" s="1"/>
  <c r="G947" i="15"/>
  <c r="I947" i="15" s="1"/>
  <c r="G946" i="15"/>
  <c r="I946" i="15" s="1"/>
  <c r="G945" i="15"/>
  <c r="I945" i="15" s="1"/>
  <c r="G944" i="15"/>
  <c r="I944" i="15" s="1"/>
  <c r="G943" i="15"/>
  <c r="I943" i="15" s="1"/>
  <c r="G942" i="15"/>
  <c r="I942" i="15" s="1"/>
  <c r="G941" i="15"/>
  <c r="I941" i="15" s="1"/>
  <c r="G940" i="15"/>
  <c r="I940" i="15" s="1"/>
  <c r="G939" i="15"/>
  <c r="I939" i="15" s="1"/>
  <c r="G938" i="15"/>
  <c r="I938" i="15" s="1"/>
  <c r="G937" i="15"/>
  <c r="I937" i="15" s="1"/>
  <c r="G936" i="15"/>
  <c r="I936" i="15" s="1"/>
  <c r="G935" i="15"/>
  <c r="I935" i="15" s="1"/>
  <c r="G934" i="15"/>
  <c r="I934" i="15" s="1"/>
  <c r="G933" i="15"/>
  <c r="I933" i="15" s="1"/>
  <c r="G932" i="15"/>
  <c r="I932" i="15" s="1"/>
  <c r="G931" i="15"/>
  <c r="I931" i="15" s="1"/>
  <c r="G930" i="15"/>
  <c r="I930" i="15" s="1"/>
  <c r="G929" i="15"/>
  <c r="I929" i="15" s="1"/>
  <c r="G928" i="15"/>
  <c r="I928" i="15" s="1"/>
  <c r="G927" i="15"/>
  <c r="I927" i="15" s="1"/>
  <c r="G926" i="15"/>
  <c r="I926" i="15" s="1"/>
  <c r="G925" i="15"/>
  <c r="I925" i="15" s="1"/>
  <c r="G924" i="15"/>
  <c r="I924" i="15" s="1"/>
  <c r="G923" i="15"/>
  <c r="I923" i="15" s="1"/>
  <c r="G922" i="15"/>
  <c r="I922" i="15" s="1"/>
  <c r="G921" i="15"/>
  <c r="I921" i="15" s="1"/>
  <c r="G920" i="15"/>
  <c r="I920" i="15" s="1"/>
  <c r="G919" i="15"/>
  <c r="I919" i="15" s="1"/>
  <c r="G918" i="15"/>
  <c r="I918" i="15" s="1"/>
  <c r="G917" i="15"/>
  <c r="I917" i="15" s="1"/>
  <c r="G916" i="15"/>
  <c r="I916" i="15" s="1"/>
  <c r="G915" i="15"/>
  <c r="I915" i="15" s="1"/>
  <c r="G914" i="15"/>
  <c r="I914" i="15" s="1"/>
  <c r="G913" i="15"/>
  <c r="I913" i="15" s="1"/>
  <c r="G912" i="15"/>
  <c r="I912" i="15" s="1"/>
  <c r="G911" i="15"/>
  <c r="I911" i="15" s="1"/>
  <c r="G910" i="15"/>
  <c r="I910" i="15" s="1"/>
  <c r="G909" i="15"/>
  <c r="I909" i="15" s="1"/>
  <c r="G908" i="15"/>
  <c r="I908" i="15" s="1"/>
  <c r="G907" i="15"/>
  <c r="I907" i="15" s="1"/>
  <c r="G906" i="15"/>
  <c r="I906" i="15" s="1"/>
  <c r="G905" i="15"/>
  <c r="I905" i="15" s="1"/>
  <c r="G904" i="15"/>
  <c r="I904" i="15" s="1"/>
  <c r="G903" i="15"/>
  <c r="I903" i="15" s="1"/>
  <c r="G902" i="15"/>
  <c r="I902" i="15" s="1"/>
  <c r="G901" i="15"/>
  <c r="I901" i="15" s="1"/>
  <c r="G900" i="15"/>
  <c r="I900" i="15" s="1"/>
  <c r="G899" i="15"/>
  <c r="I899" i="15" s="1"/>
  <c r="G898" i="15"/>
  <c r="I898" i="15" s="1"/>
  <c r="G897" i="15"/>
  <c r="I897" i="15" s="1"/>
  <c r="G896" i="15"/>
  <c r="I896" i="15" s="1"/>
  <c r="G895" i="15"/>
  <c r="I895" i="15" s="1"/>
  <c r="G894" i="15"/>
  <c r="I894" i="15" s="1"/>
  <c r="G893" i="15"/>
  <c r="I893" i="15" s="1"/>
  <c r="G892" i="15"/>
  <c r="I892" i="15" s="1"/>
  <c r="G891" i="15"/>
  <c r="I891" i="15" s="1"/>
  <c r="G890" i="15"/>
  <c r="I890" i="15" s="1"/>
  <c r="G889" i="15"/>
  <c r="I889" i="15" s="1"/>
  <c r="G888" i="15"/>
  <c r="I888" i="15" s="1"/>
  <c r="G887" i="15"/>
  <c r="I887" i="15" s="1"/>
  <c r="G886" i="15"/>
  <c r="I886" i="15" s="1"/>
  <c r="G885" i="15"/>
  <c r="I885" i="15" s="1"/>
  <c r="G884" i="15"/>
  <c r="I884" i="15" s="1"/>
  <c r="G883" i="15"/>
  <c r="I883" i="15" s="1"/>
  <c r="G882" i="15"/>
  <c r="I882" i="15" s="1"/>
  <c r="G881" i="15"/>
  <c r="I881" i="15" s="1"/>
  <c r="G880" i="15"/>
  <c r="I880" i="15" s="1"/>
  <c r="G879" i="15"/>
  <c r="I879" i="15" s="1"/>
  <c r="G878" i="15"/>
  <c r="I878" i="15" s="1"/>
  <c r="G877" i="15"/>
  <c r="I877" i="15" s="1"/>
  <c r="G876" i="15"/>
  <c r="I876" i="15" s="1"/>
  <c r="G875" i="15"/>
  <c r="I875" i="15" s="1"/>
  <c r="G874" i="15"/>
  <c r="I874" i="15" s="1"/>
  <c r="G873" i="15"/>
  <c r="I873" i="15" s="1"/>
  <c r="G872" i="15"/>
  <c r="I872" i="15" s="1"/>
  <c r="G871" i="15"/>
  <c r="I871" i="15" s="1"/>
  <c r="G870" i="15"/>
  <c r="I870" i="15" s="1"/>
  <c r="G869" i="15"/>
  <c r="I869" i="15" s="1"/>
  <c r="G868" i="15"/>
  <c r="I868" i="15" s="1"/>
  <c r="G867" i="15"/>
  <c r="I867" i="15" s="1"/>
  <c r="G866" i="15"/>
  <c r="I866" i="15" s="1"/>
  <c r="G865" i="15"/>
  <c r="I865" i="15" s="1"/>
  <c r="G864" i="15"/>
  <c r="I864" i="15" s="1"/>
  <c r="G863" i="15"/>
  <c r="I863" i="15" s="1"/>
  <c r="G862" i="15"/>
  <c r="I862" i="15" s="1"/>
  <c r="G861" i="15"/>
  <c r="I861" i="15" s="1"/>
  <c r="G860" i="15"/>
  <c r="I860" i="15" s="1"/>
  <c r="G859" i="15"/>
  <c r="I859" i="15" s="1"/>
  <c r="G858" i="15"/>
  <c r="I858" i="15" s="1"/>
  <c r="G857" i="15"/>
  <c r="I857" i="15" s="1"/>
  <c r="G856" i="15"/>
  <c r="I856" i="15" s="1"/>
  <c r="G855" i="15"/>
  <c r="I855" i="15" s="1"/>
  <c r="G854" i="15"/>
  <c r="I854" i="15" s="1"/>
  <c r="G853" i="15"/>
  <c r="I853" i="15" s="1"/>
  <c r="G852" i="15"/>
  <c r="I852" i="15" s="1"/>
  <c r="G851" i="15"/>
  <c r="I851" i="15" s="1"/>
  <c r="G850" i="15"/>
  <c r="I850" i="15" s="1"/>
  <c r="G849" i="15"/>
  <c r="I849" i="15" s="1"/>
  <c r="G848" i="15"/>
  <c r="I848" i="15" s="1"/>
  <c r="G847" i="15"/>
  <c r="I847" i="15" s="1"/>
  <c r="G846" i="15"/>
  <c r="I846" i="15" s="1"/>
  <c r="G845" i="15"/>
  <c r="I845" i="15" s="1"/>
  <c r="G844" i="15"/>
  <c r="I844" i="15" s="1"/>
  <c r="G843" i="15"/>
  <c r="I843" i="15" s="1"/>
  <c r="G842" i="15"/>
  <c r="I842" i="15" s="1"/>
  <c r="G841" i="15"/>
  <c r="I841" i="15" s="1"/>
  <c r="G840" i="15"/>
  <c r="I840" i="15" s="1"/>
  <c r="G839" i="15"/>
  <c r="I839" i="15" s="1"/>
  <c r="G838" i="15"/>
  <c r="I838" i="15" s="1"/>
  <c r="G837" i="15"/>
  <c r="I837" i="15" s="1"/>
  <c r="G836" i="15"/>
  <c r="I836" i="15" s="1"/>
  <c r="G835" i="15"/>
  <c r="I835" i="15" s="1"/>
  <c r="G834" i="15"/>
  <c r="I834" i="15" s="1"/>
  <c r="G833" i="15"/>
  <c r="I833" i="15" s="1"/>
  <c r="G832" i="15"/>
  <c r="I832" i="15" s="1"/>
  <c r="G831" i="15"/>
  <c r="I831" i="15" s="1"/>
  <c r="G830" i="15"/>
  <c r="I830" i="15" s="1"/>
  <c r="G829" i="15"/>
  <c r="I829" i="15" s="1"/>
  <c r="G828" i="15"/>
  <c r="I828" i="15" s="1"/>
  <c r="G827" i="15"/>
  <c r="I827" i="15" s="1"/>
  <c r="G826" i="15"/>
  <c r="I826" i="15" s="1"/>
  <c r="G825" i="15"/>
  <c r="I825" i="15" s="1"/>
  <c r="G824" i="15"/>
  <c r="I824" i="15" s="1"/>
  <c r="G823" i="15"/>
  <c r="I823" i="15" s="1"/>
  <c r="G822" i="15"/>
  <c r="I822" i="15" s="1"/>
  <c r="G821" i="15"/>
  <c r="I821" i="15" s="1"/>
  <c r="G820" i="15"/>
  <c r="I820" i="15" s="1"/>
  <c r="G819" i="15"/>
  <c r="I819" i="15" s="1"/>
  <c r="G818" i="15"/>
  <c r="I818" i="15" s="1"/>
  <c r="G817" i="15"/>
  <c r="I817" i="15" s="1"/>
  <c r="G816" i="15"/>
  <c r="I816" i="15" s="1"/>
  <c r="G815" i="15"/>
  <c r="I815" i="15" s="1"/>
  <c r="G814" i="15"/>
  <c r="I814" i="15" s="1"/>
  <c r="G813" i="15"/>
  <c r="I813" i="15" s="1"/>
  <c r="G812" i="15"/>
  <c r="I812" i="15" s="1"/>
  <c r="G811" i="15"/>
  <c r="I811" i="15" s="1"/>
  <c r="G810" i="15"/>
  <c r="I810" i="15" s="1"/>
  <c r="G809" i="15"/>
  <c r="I809" i="15" s="1"/>
  <c r="G808" i="15"/>
  <c r="I808" i="15" s="1"/>
  <c r="G807" i="15"/>
  <c r="I807" i="15" s="1"/>
  <c r="G806" i="15"/>
  <c r="I806" i="15" s="1"/>
  <c r="G805" i="15"/>
  <c r="I805" i="15" s="1"/>
  <c r="G804" i="15"/>
  <c r="I804" i="15" s="1"/>
  <c r="G803" i="15"/>
  <c r="I803" i="15" s="1"/>
  <c r="G802" i="15"/>
  <c r="I802" i="15" s="1"/>
  <c r="G801" i="15"/>
  <c r="I801" i="15" s="1"/>
  <c r="G800" i="15"/>
  <c r="I800" i="15" s="1"/>
  <c r="G799" i="15"/>
  <c r="I799" i="15" s="1"/>
  <c r="G798" i="15"/>
  <c r="I798" i="15" s="1"/>
  <c r="G797" i="15"/>
  <c r="I797" i="15" s="1"/>
  <c r="G796" i="15"/>
  <c r="I796" i="15" s="1"/>
  <c r="G795" i="15"/>
  <c r="I795" i="15" s="1"/>
  <c r="G794" i="15"/>
  <c r="I794" i="15" s="1"/>
  <c r="G793" i="15"/>
  <c r="I793" i="15" s="1"/>
  <c r="G792" i="15"/>
  <c r="I792" i="15" s="1"/>
  <c r="G791" i="15"/>
  <c r="I791" i="15" s="1"/>
  <c r="G790" i="15"/>
  <c r="I790" i="15" s="1"/>
  <c r="G789" i="15"/>
  <c r="I789" i="15" s="1"/>
  <c r="G788" i="15"/>
  <c r="I788" i="15" s="1"/>
  <c r="G787" i="15"/>
  <c r="I787" i="15" s="1"/>
  <c r="G786" i="15"/>
  <c r="I786" i="15" s="1"/>
  <c r="G785" i="15"/>
  <c r="I785" i="15" s="1"/>
  <c r="G784" i="15"/>
  <c r="I784" i="15" s="1"/>
  <c r="G783" i="15"/>
  <c r="I783" i="15" s="1"/>
  <c r="G782" i="15"/>
  <c r="I782" i="15" s="1"/>
  <c r="G781" i="15"/>
  <c r="I781" i="15" s="1"/>
  <c r="G780" i="15"/>
  <c r="I780" i="15" s="1"/>
  <c r="G779" i="15"/>
  <c r="I779" i="15" s="1"/>
  <c r="G778" i="15"/>
  <c r="I778" i="15" s="1"/>
  <c r="G777" i="15"/>
  <c r="I777" i="15" s="1"/>
  <c r="G776" i="15"/>
  <c r="I776" i="15" s="1"/>
  <c r="G775" i="15"/>
  <c r="I775" i="15" s="1"/>
  <c r="G774" i="15"/>
  <c r="I774" i="15" s="1"/>
  <c r="G773" i="15"/>
  <c r="I773" i="15" s="1"/>
  <c r="G772" i="15"/>
  <c r="I772" i="15" s="1"/>
  <c r="G771" i="15"/>
  <c r="I771" i="15" s="1"/>
  <c r="G770" i="15"/>
  <c r="I770" i="15" s="1"/>
  <c r="G769" i="15"/>
  <c r="I769" i="15" s="1"/>
  <c r="G768" i="15"/>
  <c r="I768" i="15" s="1"/>
  <c r="G767" i="15"/>
  <c r="I767" i="15" s="1"/>
  <c r="G766" i="15"/>
  <c r="I766" i="15" s="1"/>
  <c r="G765" i="15"/>
  <c r="I765" i="15" s="1"/>
  <c r="G764" i="15"/>
  <c r="I764" i="15" s="1"/>
  <c r="G763" i="15"/>
  <c r="I763" i="15" s="1"/>
  <c r="G762" i="15"/>
  <c r="I762" i="15" s="1"/>
  <c r="G761" i="15"/>
  <c r="I761" i="15" s="1"/>
  <c r="G760" i="15"/>
  <c r="I760" i="15" s="1"/>
  <c r="G759" i="15"/>
  <c r="I759" i="15" s="1"/>
  <c r="G758" i="15"/>
  <c r="I758" i="15" s="1"/>
  <c r="G757" i="15"/>
  <c r="I757" i="15" s="1"/>
  <c r="G756" i="15"/>
  <c r="I756" i="15" s="1"/>
  <c r="G755" i="15"/>
  <c r="I755" i="15" s="1"/>
  <c r="G754" i="15"/>
  <c r="I754" i="15" s="1"/>
  <c r="G753" i="15"/>
  <c r="I753" i="15" s="1"/>
  <c r="G752" i="15"/>
  <c r="I752" i="15" s="1"/>
  <c r="G751" i="15"/>
  <c r="I751" i="15" s="1"/>
  <c r="G750" i="15"/>
  <c r="I750" i="15" s="1"/>
  <c r="G749" i="15"/>
  <c r="I749" i="15" s="1"/>
  <c r="G748" i="15"/>
  <c r="I748" i="15" s="1"/>
  <c r="G747" i="15"/>
  <c r="I747" i="15" s="1"/>
  <c r="G746" i="15"/>
  <c r="I746" i="15" s="1"/>
  <c r="G745" i="15"/>
  <c r="I745" i="15" s="1"/>
  <c r="G744" i="15"/>
  <c r="I744" i="15" s="1"/>
  <c r="G743" i="15"/>
  <c r="I743" i="15" s="1"/>
  <c r="G742" i="15"/>
  <c r="I742" i="15" s="1"/>
  <c r="G741" i="15"/>
  <c r="I741" i="15" s="1"/>
  <c r="G740" i="15"/>
  <c r="I740" i="15" s="1"/>
  <c r="G739" i="15"/>
  <c r="I739" i="15" s="1"/>
  <c r="G738" i="15"/>
  <c r="I738" i="15" s="1"/>
  <c r="G737" i="15"/>
  <c r="I737" i="15" s="1"/>
  <c r="G736" i="15"/>
  <c r="I736" i="15" s="1"/>
  <c r="G735" i="15"/>
  <c r="I735" i="15" s="1"/>
  <c r="G734" i="15"/>
  <c r="I734" i="15" s="1"/>
  <c r="G733" i="15"/>
  <c r="I733" i="15" s="1"/>
  <c r="G732" i="15"/>
  <c r="I732" i="15" s="1"/>
  <c r="G731" i="15"/>
  <c r="I731" i="15" s="1"/>
  <c r="G730" i="15"/>
  <c r="I730" i="15" s="1"/>
  <c r="G729" i="15"/>
  <c r="I729" i="15" s="1"/>
  <c r="G728" i="15"/>
  <c r="I728" i="15" s="1"/>
  <c r="G727" i="15"/>
  <c r="I727" i="15" s="1"/>
  <c r="G726" i="15"/>
  <c r="I726" i="15" s="1"/>
  <c r="G725" i="15"/>
  <c r="I725" i="15" s="1"/>
  <c r="G724" i="15"/>
  <c r="I724" i="15" s="1"/>
  <c r="G723" i="15"/>
  <c r="I723" i="15" s="1"/>
  <c r="G722" i="15"/>
  <c r="I722" i="15" s="1"/>
  <c r="G721" i="15"/>
  <c r="I721" i="15" s="1"/>
  <c r="G720" i="15"/>
  <c r="I720" i="15" s="1"/>
  <c r="G719" i="15"/>
  <c r="I719" i="15" s="1"/>
  <c r="G718" i="15"/>
  <c r="I718" i="15" s="1"/>
  <c r="G717" i="15"/>
  <c r="I717" i="15" s="1"/>
  <c r="G716" i="15"/>
  <c r="I716" i="15" s="1"/>
  <c r="G715" i="15"/>
  <c r="I715" i="15" s="1"/>
  <c r="G714" i="15"/>
  <c r="I714" i="15" s="1"/>
  <c r="G713" i="15"/>
  <c r="I713" i="15" s="1"/>
  <c r="G712" i="15"/>
  <c r="I712" i="15" s="1"/>
  <c r="G711" i="15"/>
  <c r="I711" i="15" s="1"/>
  <c r="G710" i="15"/>
  <c r="I710" i="15" s="1"/>
  <c r="G709" i="15"/>
  <c r="I709" i="15" s="1"/>
  <c r="G708" i="15"/>
  <c r="I708" i="15" s="1"/>
  <c r="G707" i="15"/>
  <c r="I707" i="15" s="1"/>
  <c r="G706" i="15"/>
  <c r="I706" i="15" s="1"/>
  <c r="G705" i="15"/>
  <c r="I705" i="15" s="1"/>
  <c r="G704" i="15"/>
  <c r="I704" i="15" s="1"/>
  <c r="G703" i="15"/>
  <c r="I703" i="15" s="1"/>
  <c r="G702" i="15"/>
  <c r="I702" i="15" s="1"/>
  <c r="G701" i="15"/>
  <c r="I701" i="15" s="1"/>
  <c r="G700" i="15"/>
  <c r="I700" i="15" s="1"/>
  <c r="G699" i="15"/>
  <c r="I699" i="15" s="1"/>
  <c r="G698" i="15"/>
  <c r="I698" i="15" s="1"/>
  <c r="G697" i="15"/>
  <c r="I697" i="15" s="1"/>
  <c r="G696" i="15"/>
  <c r="I696" i="15" s="1"/>
  <c r="G695" i="15"/>
  <c r="I695" i="15" s="1"/>
  <c r="G694" i="15"/>
  <c r="I694" i="15" s="1"/>
  <c r="G693" i="15"/>
  <c r="I693" i="15" s="1"/>
  <c r="G692" i="15"/>
  <c r="I692" i="15" s="1"/>
  <c r="G691" i="15"/>
  <c r="I691" i="15" s="1"/>
  <c r="G690" i="15"/>
  <c r="I690" i="15" s="1"/>
  <c r="G689" i="15"/>
  <c r="I689" i="15" s="1"/>
  <c r="G688" i="15"/>
  <c r="I688" i="15" s="1"/>
  <c r="G687" i="15"/>
  <c r="I687" i="15" s="1"/>
  <c r="G686" i="15"/>
  <c r="I686" i="15" s="1"/>
  <c r="G685" i="15"/>
  <c r="I685" i="15" s="1"/>
  <c r="G684" i="15"/>
  <c r="I684" i="15" s="1"/>
  <c r="G683" i="15"/>
  <c r="I683" i="15" s="1"/>
  <c r="G682" i="15"/>
  <c r="I682" i="15" s="1"/>
  <c r="G681" i="15"/>
  <c r="I681" i="15" s="1"/>
  <c r="G680" i="15"/>
  <c r="I680" i="15" s="1"/>
  <c r="G679" i="15"/>
  <c r="I679" i="15" s="1"/>
  <c r="G678" i="15"/>
  <c r="I678" i="15" s="1"/>
  <c r="G677" i="15"/>
  <c r="I677" i="15" s="1"/>
  <c r="G676" i="15"/>
  <c r="I676" i="15" s="1"/>
  <c r="G675" i="15"/>
  <c r="I675" i="15" s="1"/>
  <c r="G674" i="15"/>
  <c r="I674" i="15" s="1"/>
  <c r="G673" i="15"/>
  <c r="I673" i="15" s="1"/>
  <c r="G672" i="15"/>
  <c r="I672" i="15" s="1"/>
  <c r="G671" i="15"/>
  <c r="I671" i="15" s="1"/>
  <c r="G670" i="15"/>
  <c r="I670" i="15" s="1"/>
  <c r="G669" i="15"/>
  <c r="I669" i="15" s="1"/>
  <c r="G668" i="15"/>
  <c r="I668" i="15" s="1"/>
  <c r="G667" i="15"/>
  <c r="I667" i="15" s="1"/>
  <c r="G666" i="15"/>
  <c r="I666" i="15" s="1"/>
  <c r="G665" i="15"/>
  <c r="I665" i="15" s="1"/>
  <c r="G664" i="15"/>
  <c r="I664" i="15" s="1"/>
  <c r="G663" i="15"/>
  <c r="I663" i="15" s="1"/>
  <c r="G662" i="15"/>
  <c r="I662" i="15" s="1"/>
  <c r="G661" i="15"/>
  <c r="I661" i="15" s="1"/>
  <c r="G660" i="15"/>
  <c r="I660" i="15" s="1"/>
  <c r="G659" i="15"/>
  <c r="I659" i="15" s="1"/>
  <c r="G658" i="15"/>
  <c r="I658" i="15" s="1"/>
  <c r="G657" i="15"/>
  <c r="I657" i="15" s="1"/>
  <c r="G656" i="15"/>
  <c r="I656" i="15" s="1"/>
  <c r="G655" i="15"/>
  <c r="I655" i="15" s="1"/>
  <c r="G654" i="15"/>
  <c r="I654" i="15" s="1"/>
  <c r="G653" i="15"/>
  <c r="I653" i="15" s="1"/>
  <c r="G652" i="15"/>
  <c r="I652" i="15" s="1"/>
  <c r="G651" i="15"/>
  <c r="I651" i="15" s="1"/>
  <c r="G650" i="15"/>
  <c r="I650" i="15" s="1"/>
  <c r="G649" i="15"/>
  <c r="I649" i="15" s="1"/>
  <c r="G648" i="15"/>
  <c r="I648" i="15" s="1"/>
  <c r="G647" i="15"/>
  <c r="I647" i="15" s="1"/>
  <c r="G646" i="15"/>
  <c r="I646" i="15" s="1"/>
  <c r="G645" i="15"/>
  <c r="I645" i="15" s="1"/>
  <c r="G644" i="15"/>
  <c r="I644" i="15" s="1"/>
  <c r="G643" i="15"/>
  <c r="I643" i="15" s="1"/>
  <c r="G642" i="15"/>
  <c r="I642" i="15" s="1"/>
  <c r="G641" i="15"/>
  <c r="I641" i="15" s="1"/>
  <c r="G640" i="15"/>
  <c r="I640" i="15" s="1"/>
  <c r="G639" i="15"/>
  <c r="I639" i="15" s="1"/>
  <c r="G638" i="15"/>
  <c r="I638" i="15" s="1"/>
  <c r="G637" i="15"/>
  <c r="I637" i="15" s="1"/>
  <c r="G636" i="15"/>
  <c r="I636" i="15" s="1"/>
  <c r="G635" i="15"/>
  <c r="I635" i="15" s="1"/>
  <c r="G634" i="15"/>
  <c r="I634" i="15" s="1"/>
  <c r="G633" i="15"/>
  <c r="I633" i="15" s="1"/>
  <c r="G632" i="15"/>
  <c r="I632" i="15" s="1"/>
  <c r="G631" i="15"/>
  <c r="I631" i="15" s="1"/>
  <c r="G630" i="15"/>
  <c r="I630" i="15" s="1"/>
  <c r="G629" i="15"/>
  <c r="I629" i="15" s="1"/>
  <c r="G628" i="15"/>
  <c r="I628" i="15" s="1"/>
  <c r="G627" i="15"/>
  <c r="I627" i="15" s="1"/>
  <c r="G626" i="15"/>
  <c r="I626" i="15" s="1"/>
  <c r="G625" i="15"/>
  <c r="I625" i="15" s="1"/>
  <c r="G624" i="15"/>
  <c r="I624" i="15" s="1"/>
  <c r="G623" i="15"/>
  <c r="I623" i="15" s="1"/>
  <c r="G622" i="15"/>
  <c r="I622" i="15" s="1"/>
  <c r="G621" i="15"/>
  <c r="I621" i="15" s="1"/>
  <c r="G620" i="15"/>
  <c r="I620" i="15" s="1"/>
  <c r="G619" i="15"/>
  <c r="I619" i="15" s="1"/>
  <c r="G618" i="15"/>
  <c r="I618" i="15" s="1"/>
  <c r="G617" i="15"/>
  <c r="I617" i="15" s="1"/>
  <c r="G616" i="15"/>
  <c r="I616" i="15" s="1"/>
  <c r="G615" i="15"/>
  <c r="I615" i="15" s="1"/>
  <c r="G614" i="15"/>
  <c r="I614" i="15" s="1"/>
  <c r="G613" i="15"/>
  <c r="I613" i="15" s="1"/>
  <c r="G612" i="15"/>
  <c r="I612" i="15" s="1"/>
  <c r="G611" i="15"/>
  <c r="I611" i="15" s="1"/>
  <c r="G610" i="15"/>
  <c r="I610" i="15" s="1"/>
  <c r="G609" i="15"/>
  <c r="I609" i="15" s="1"/>
  <c r="G608" i="15"/>
  <c r="I608" i="15" s="1"/>
  <c r="G607" i="15"/>
  <c r="I607" i="15" s="1"/>
  <c r="G606" i="15"/>
  <c r="I606" i="15" s="1"/>
  <c r="G605" i="15"/>
  <c r="I605" i="15" s="1"/>
  <c r="G604" i="15"/>
  <c r="I604" i="15" s="1"/>
  <c r="G603" i="15"/>
  <c r="I603" i="15" s="1"/>
  <c r="G602" i="15"/>
  <c r="I602" i="15" s="1"/>
  <c r="G601" i="15"/>
  <c r="I601" i="15" s="1"/>
  <c r="G600" i="15"/>
  <c r="I600" i="15" s="1"/>
  <c r="G599" i="15"/>
  <c r="I599" i="15" s="1"/>
  <c r="G598" i="15"/>
  <c r="I598" i="15" s="1"/>
  <c r="G597" i="15"/>
  <c r="I597" i="15" s="1"/>
  <c r="G596" i="15"/>
  <c r="I596" i="15" s="1"/>
  <c r="G595" i="15"/>
  <c r="I595" i="15" s="1"/>
  <c r="G594" i="15"/>
  <c r="I594" i="15" s="1"/>
  <c r="G593" i="15"/>
  <c r="I593" i="15" s="1"/>
  <c r="G592" i="15"/>
  <c r="I592" i="15" s="1"/>
  <c r="G591" i="15"/>
  <c r="I591" i="15" s="1"/>
  <c r="G590" i="15"/>
  <c r="I590" i="15" s="1"/>
  <c r="G589" i="15"/>
  <c r="I589" i="15" s="1"/>
  <c r="G588" i="15"/>
  <c r="I588" i="15" s="1"/>
  <c r="G587" i="15"/>
  <c r="I587" i="15" s="1"/>
  <c r="G586" i="15"/>
  <c r="I586" i="15" s="1"/>
  <c r="G585" i="15"/>
  <c r="I585" i="15" s="1"/>
  <c r="G584" i="15"/>
  <c r="I584" i="15" s="1"/>
  <c r="G583" i="15"/>
  <c r="I583" i="15" s="1"/>
  <c r="G582" i="15"/>
  <c r="I582" i="15" s="1"/>
  <c r="G581" i="15"/>
  <c r="I581" i="15" s="1"/>
  <c r="G580" i="15"/>
  <c r="I580" i="15" s="1"/>
  <c r="G579" i="15"/>
  <c r="I579" i="15" s="1"/>
  <c r="G578" i="15"/>
  <c r="I578" i="15" s="1"/>
  <c r="G577" i="15"/>
  <c r="I577" i="15" s="1"/>
  <c r="G576" i="15"/>
  <c r="I576" i="15" s="1"/>
  <c r="G575" i="15"/>
  <c r="I575" i="15" s="1"/>
  <c r="G574" i="15"/>
  <c r="I574" i="15" s="1"/>
  <c r="G573" i="15"/>
  <c r="I573" i="15" s="1"/>
  <c r="G572" i="15"/>
  <c r="I572" i="15" s="1"/>
  <c r="G571" i="15"/>
  <c r="I571" i="15" s="1"/>
  <c r="G570" i="15"/>
  <c r="I570" i="15" s="1"/>
  <c r="G569" i="15"/>
  <c r="I569" i="15" s="1"/>
  <c r="G568" i="15"/>
  <c r="I568" i="15" s="1"/>
  <c r="G567" i="15"/>
  <c r="I567" i="15" s="1"/>
  <c r="G566" i="15"/>
  <c r="I566" i="15" s="1"/>
  <c r="G565" i="15"/>
  <c r="I565" i="15" s="1"/>
  <c r="G564" i="15"/>
  <c r="I564" i="15" s="1"/>
  <c r="G563" i="15"/>
  <c r="I563" i="15" s="1"/>
  <c r="G562" i="15"/>
  <c r="I562" i="15" s="1"/>
  <c r="G561" i="15"/>
  <c r="I561" i="15" s="1"/>
  <c r="G560" i="15"/>
  <c r="I560" i="15" s="1"/>
  <c r="G559" i="15"/>
  <c r="I559" i="15" s="1"/>
  <c r="G558" i="15"/>
  <c r="I558" i="15" s="1"/>
  <c r="G557" i="15"/>
  <c r="I557" i="15" s="1"/>
  <c r="G556" i="15"/>
  <c r="I556" i="15" s="1"/>
  <c r="G555" i="15"/>
  <c r="I555" i="15" s="1"/>
  <c r="G554" i="15"/>
  <c r="I554" i="15" s="1"/>
  <c r="G553" i="15"/>
  <c r="I553" i="15" s="1"/>
  <c r="G552" i="15"/>
  <c r="I552" i="15" s="1"/>
  <c r="G551" i="15"/>
  <c r="I551" i="15" s="1"/>
  <c r="G550" i="15"/>
  <c r="I550" i="15" s="1"/>
  <c r="G549" i="15"/>
  <c r="I549" i="15" s="1"/>
  <c r="G548" i="15"/>
  <c r="I548" i="15" s="1"/>
  <c r="G547" i="15"/>
  <c r="I547" i="15" s="1"/>
  <c r="G546" i="15"/>
  <c r="I546" i="15" s="1"/>
  <c r="G545" i="15"/>
  <c r="I545" i="15" s="1"/>
  <c r="G544" i="15"/>
  <c r="I544" i="15" s="1"/>
  <c r="G543" i="15"/>
  <c r="I543" i="15" s="1"/>
  <c r="G542" i="15"/>
  <c r="I542" i="15" s="1"/>
  <c r="G541" i="15"/>
  <c r="I541" i="15" s="1"/>
  <c r="G540" i="15"/>
  <c r="I540" i="15" s="1"/>
  <c r="G539" i="15"/>
  <c r="I539" i="15" s="1"/>
  <c r="G538" i="15"/>
  <c r="I538" i="15" s="1"/>
  <c r="G537" i="15"/>
  <c r="I537" i="15" s="1"/>
  <c r="G536" i="15"/>
  <c r="I536" i="15" s="1"/>
  <c r="G535" i="15"/>
  <c r="I535" i="15" s="1"/>
  <c r="G534" i="15"/>
  <c r="I534" i="15" s="1"/>
  <c r="G533" i="15"/>
  <c r="I533" i="15" s="1"/>
  <c r="G532" i="15"/>
  <c r="I532" i="15" s="1"/>
  <c r="G531" i="15"/>
  <c r="I531" i="15" s="1"/>
  <c r="G530" i="15"/>
  <c r="I530" i="15" s="1"/>
  <c r="G529" i="15"/>
  <c r="I529" i="15" s="1"/>
  <c r="G528" i="15"/>
  <c r="I528" i="15" s="1"/>
  <c r="G527" i="15"/>
  <c r="I527" i="15" s="1"/>
  <c r="G526" i="15"/>
  <c r="I526" i="15" s="1"/>
  <c r="G525" i="15"/>
  <c r="I525" i="15" s="1"/>
  <c r="G524" i="15"/>
  <c r="I524" i="15" s="1"/>
  <c r="G523" i="15"/>
  <c r="I523" i="15" s="1"/>
  <c r="G522" i="15"/>
  <c r="I522" i="15" s="1"/>
  <c r="G521" i="15"/>
  <c r="I521" i="15" s="1"/>
  <c r="G520" i="15"/>
  <c r="I520" i="15" s="1"/>
  <c r="G519" i="15"/>
  <c r="I519" i="15" s="1"/>
  <c r="G518" i="15"/>
  <c r="I518" i="15" s="1"/>
  <c r="G517" i="15"/>
  <c r="I517" i="15" s="1"/>
  <c r="G516" i="15"/>
  <c r="I516" i="15" s="1"/>
  <c r="G515" i="15"/>
  <c r="I515" i="15" s="1"/>
  <c r="G514" i="15"/>
  <c r="I514" i="15" s="1"/>
  <c r="G513" i="15"/>
  <c r="I513" i="15" s="1"/>
  <c r="G512" i="15"/>
  <c r="I512" i="15" s="1"/>
  <c r="G511" i="15"/>
  <c r="I511" i="15" s="1"/>
  <c r="G510" i="15"/>
  <c r="I510" i="15" s="1"/>
  <c r="G509" i="15"/>
  <c r="I509" i="15" s="1"/>
  <c r="G508" i="15"/>
  <c r="I508" i="15" s="1"/>
  <c r="G507" i="15"/>
  <c r="I507" i="15" s="1"/>
  <c r="G506" i="15"/>
  <c r="I506" i="15" s="1"/>
  <c r="G505" i="15"/>
  <c r="I505" i="15" s="1"/>
  <c r="G504" i="15"/>
  <c r="I504" i="15" s="1"/>
  <c r="G503" i="15"/>
  <c r="I503" i="15" s="1"/>
  <c r="G502" i="15"/>
  <c r="I502" i="15" s="1"/>
  <c r="G501" i="15"/>
  <c r="I501" i="15" s="1"/>
  <c r="G500" i="15"/>
  <c r="I500" i="15" s="1"/>
  <c r="G499" i="15"/>
  <c r="I499" i="15" s="1"/>
  <c r="G498" i="15"/>
  <c r="I498" i="15" s="1"/>
  <c r="G497" i="15"/>
  <c r="I497" i="15" s="1"/>
  <c r="G496" i="15"/>
  <c r="I496" i="15" s="1"/>
  <c r="G495" i="15"/>
  <c r="I495" i="15" s="1"/>
  <c r="G494" i="15"/>
  <c r="I494" i="15" s="1"/>
  <c r="G493" i="15"/>
  <c r="I493" i="15" s="1"/>
  <c r="G492" i="15"/>
  <c r="I492" i="15" s="1"/>
  <c r="G491" i="15"/>
  <c r="I491" i="15" s="1"/>
  <c r="G490" i="15"/>
  <c r="I490" i="15" s="1"/>
  <c r="G489" i="15"/>
  <c r="I489" i="15" s="1"/>
  <c r="G488" i="15"/>
  <c r="I488" i="15" s="1"/>
  <c r="G487" i="15"/>
  <c r="I487" i="15" s="1"/>
  <c r="G486" i="15"/>
  <c r="I486" i="15" s="1"/>
  <c r="G485" i="15"/>
  <c r="I485" i="15" s="1"/>
  <c r="G484" i="15"/>
  <c r="I484" i="15" s="1"/>
  <c r="G483" i="15"/>
  <c r="I483" i="15" s="1"/>
  <c r="G482" i="15"/>
  <c r="I482" i="15" s="1"/>
  <c r="G481" i="15"/>
  <c r="I481" i="15" s="1"/>
  <c r="G480" i="15"/>
  <c r="I480" i="15" s="1"/>
  <c r="G479" i="15"/>
  <c r="I479" i="15" s="1"/>
  <c r="G478" i="15"/>
  <c r="I478" i="15" s="1"/>
  <c r="G477" i="15"/>
  <c r="I477" i="15" s="1"/>
  <c r="G476" i="15"/>
  <c r="I476" i="15" s="1"/>
  <c r="G475" i="15"/>
  <c r="I475" i="15" s="1"/>
  <c r="G474" i="15"/>
  <c r="I474" i="15" s="1"/>
  <c r="G473" i="15"/>
  <c r="I473" i="15" s="1"/>
  <c r="G472" i="15"/>
  <c r="I472" i="15" s="1"/>
  <c r="G471" i="15"/>
  <c r="I471" i="15" s="1"/>
  <c r="G470" i="15"/>
  <c r="I470" i="15" s="1"/>
  <c r="G469" i="15"/>
  <c r="I469" i="15" s="1"/>
  <c r="G468" i="15"/>
  <c r="I468" i="15" s="1"/>
  <c r="G467" i="15"/>
  <c r="I467" i="15" s="1"/>
  <c r="G466" i="15"/>
  <c r="I466" i="15" s="1"/>
  <c r="G465" i="15"/>
  <c r="I465" i="15" s="1"/>
  <c r="G464" i="15"/>
  <c r="I464" i="15" s="1"/>
  <c r="G463" i="15"/>
  <c r="I463" i="15" s="1"/>
  <c r="G462" i="15"/>
  <c r="I462" i="15" s="1"/>
  <c r="G461" i="15"/>
  <c r="I461" i="15" s="1"/>
  <c r="G460" i="15"/>
  <c r="I460" i="15" s="1"/>
  <c r="G459" i="15"/>
  <c r="I459" i="15" s="1"/>
  <c r="G458" i="15"/>
  <c r="I458" i="15" s="1"/>
  <c r="G457" i="15"/>
  <c r="I457" i="15" s="1"/>
  <c r="G456" i="15"/>
  <c r="I456" i="15" s="1"/>
  <c r="G455" i="15"/>
  <c r="I455" i="15" s="1"/>
  <c r="G454" i="15"/>
  <c r="I454" i="15" s="1"/>
  <c r="G453" i="15"/>
  <c r="I453" i="15" s="1"/>
  <c r="G452" i="15"/>
  <c r="I452" i="15" s="1"/>
  <c r="G451" i="15"/>
  <c r="I451" i="15" s="1"/>
  <c r="G450" i="15"/>
  <c r="I450" i="15" s="1"/>
  <c r="G449" i="15"/>
  <c r="I449" i="15" s="1"/>
  <c r="G448" i="15"/>
  <c r="I448" i="15" s="1"/>
  <c r="G447" i="15"/>
  <c r="I447" i="15" s="1"/>
  <c r="G446" i="15"/>
  <c r="I446" i="15" s="1"/>
  <c r="G445" i="15"/>
  <c r="I445" i="15" s="1"/>
  <c r="G444" i="15"/>
  <c r="I444" i="15" s="1"/>
  <c r="G443" i="15"/>
  <c r="I443" i="15" s="1"/>
  <c r="G442" i="15"/>
  <c r="I442" i="15" s="1"/>
  <c r="G441" i="15"/>
  <c r="I441" i="15" s="1"/>
  <c r="G440" i="15"/>
  <c r="I440" i="15" s="1"/>
  <c r="G439" i="15"/>
  <c r="I439" i="15" s="1"/>
  <c r="G438" i="15"/>
  <c r="I438" i="15" s="1"/>
  <c r="G437" i="15"/>
  <c r="I437" i="15" s="1"/>
  <c r="G436" i="15"/>
  <c r="I436" i="15" s="1"/>
  <c r="G435" i="15"/>
  <c r="I435" i="15" s="1"/>
  <c r="G434" i="15"/>
  <c r="I434" i="15" s="1"/>
  <c r="G433" i="15"/>
  <c r="I433" i="15" s="1"/>
  <c r="G432" i="15"/>
  <c r="I432" i="15" s="1"/>
  <c r="G431" i="15"/>
  <c r="I431" i="15" s="1"/>
  <c r="G430" i="15"/>
  <c r="I430" i="15" s="1"/>
  <c r="G429" i="15"/>
  <c r="I429" i="15" s="1"/>
  <c r="G428" i="15"/>
  <c r="I428" i="15" s="1"/>
  <c r="G427" i="15"/>
  <c r="I427" i="15" s="1"/>
  <c r="G426" i="15"/>
  <c r="I426" i="15" s="1"/>
  <c r="G425" i="15"/>
  <c r="I425" i="15" s="1"/>
  <c r="G424" i="15"/>
  <c r="I424" i="15" s="1"/>
  <c r="G423" i="15"/>
  <c r="I423" i="15" s="1"/>
  <c r="G422" i="15"/>
  <c r="I422" i="15" s="1"/>
  <c r="G421" i="15"/>
  <c r="I421" i="15" s="1"/>
  <c r="G420" i="15"/>
  <c r="I420" i="15" s="1"/>
  <c r="G419" i="15"/>
  <c r="I419" i="15" s="1"/>
  <c r="G418" i="15"/>
  <c r="I418" i="15" s="1"/>
  <c r="G417" i="15"/>
  <c r="I417" i="15" s="1"/>
  <c r="G416" i="15"/>
  <c r="I416" i="15" s="1"/>
  <c r="G415" i="15"/>
  <c r="I415" i="15" s="1"/>
  <c r="G414" i="15"/>
  <c r="I414" i="15" s="1"/>
  <c r="G413" i="15"/>
  <c r="I413" i="15" s="1"/>
  <c r="G412" i="15"/>
  <c r="I412" i="15" s="1"/>
  <c r="G411" i="15"/>
  <c r="I411" i="15" s="1"/>
  <c r="G410" i="15"/>
  <c r="I410" i="15" s="1"/>
  <c r="G409" i="15"/>
  <c r="I409" i="15" s="1"/>
  <c r="G408" i="15"/>
  <c r="I408" i="15" s="1"/>
  <c r="G407" i="15"/>
  <c r="I407" i="15" s="1"/>
  <c r="G406" i="15"/>
  <c r="I406" i="15" s="1"/>
  <c r="G405" i="15"/>
  <c r="I405" i="15" s="1"/>
  <c r="G404" i="15"/>
  <c r="I404" i="15" s="1"/>
  <c r="G403" i="15"/>
  <c r="I403" i="15" s="1"/>
  <c r="G402" i="15"/>
  <c r="I402" i="15" s="1"/>
  <c r="G401" i="15"/>
  <c r="I401" i="15" s="1"/>
  <c r="G400" i="15"/>
  <c r="I400" i="15" s="1"/>
  <c r="G399" i="15"/>
  <c r="I399" i="15" s="1"/>
  <c r="G398" i="15"/>
  <c r="I398" i="15" s="1"/>
  <c r="G397" i="15"/>
  <c r="I397" i="15" s="1"/>
  <c r="G396" i="15"/>
  <c r="I396" i="15" s="1"/>
  <c r="G395" i="15"/>
  <c r="I395" i="15" s="1"/>
  <c r="G394" i="15"/>
  <c r="I394" i="15" s="1"/>
  <c r="G393" i="15"/>
  <c r="I393" i="15" s="1"/>
  <c r="G392" i="15"/>
  <c r="I392" i="15" s="1"/>
  <c r="G391" i="15"/>
  <c r="I391" i="15" s="1"/>
  <c r="G390" i="15"/>
  <c r="I390" i="15" s="1"/>
  <c r="G389" i="15"/>
  <c r="I389" i="15" s="1"/>
  <c r="G388" i="15"/>
  <c r="I388" i="15" s="1"/>
  <c r="G387" i="15"/>
  <c r="I387" i="15" s="1"/>
  <c r="G386" i="15"/>
  <c r="I386" i="15" s="1"/>
  <c r="G385" i="15"/>
  <c r="I385" i="15" s="1"/>
  <c r="G384" i="15"/>
  <c r="I384" i="15" s="1"/>
  <c r="G383" i="15"/>
  <c r="I383" i="15" s="1"/>
  <c r="G382" i="15"/>
  <c r="I382" i="15" s="1"/>
  <c r="G381" i="15"/>
  <c r="I381" i="15" s="1"/>
  <c r="G380" i="15"/>
  <c r="I380" i="15" s="1"/>
  <c r="G379" i="15"/>
  <c r="I379" i="15" s="1"/>
  <c r="G378" i="15"/>
  <c r="I378" i="15" s="1"/>
  <c r="G377" i="15"/>
  <c r="I377" i="15" s="1"/>
  <c r="G376" i="15"/>
  <c r="I376" i="15" s="1"/>
  <c r="G375" i="15"/>
  <c r="I375" i="15" s="1"/>
  <c r="G374" i="15"/>
  <c r="I374" i="15" s="1"/>
  <c r="G373" i="15"/>
  <c r="I373" i="15" s="1"/>
  <c r="G372" i="15"/>
  <c r="I372" i="15" s="1"/>
  <c r="G371" i="15"/>
  <c r="I371" i="15" s="1"/>
  <c r="G370" i="15"/>
  <c r="I370" i="15" s="1"/>
  <c r="G369" i="15"/>
  <c r="I369" i="15" s="1"/>
  <c r="G368" i="15"/>
  <c r="I368" i="15" s="1"/>
  <c r="G367" i="15"/>
  <c r="I367" i="15" s="1"/>
  <c r="G366" i="15"/>
  <c r="I366" i="15" s="1"/>
  <c r="G365" i="15"/>
  <c r="I365" i="15" s="1"/>
  <c r="G364" i="15"/>
  <c r="I364" i="15" s="1"/>
  <c r="G363" i="15"/>
  <c r="I363" i="15" s="1"/>
  <c r="G362" i="15"/>
  <c r="I362" i="15" s="1"/>
  <c r="G361" i="15"/>
  <c r="I361" i="15" s="1"/>
  <c r="G360" i="15"/>
  <c r="I360" i="15" s="1"/>
  <c r="G359" i="15"/>
  <c r="I359" i="15" s="1"/>
  <c r="G358" i="15"/>
  <c r="I358" i="15" s="1"/>
  <c r="G357" i="15"/>
  <c r="I357" i="15" s="1"/>
  <c r="G356" i="15"/>
  <c r="I356" i="15" s="1"/>
  <c r="G355" i="15"/>
  <c r="I355" i="15" s="1"/>
  <c r="G354" i="15"/>
  <c r="I354" i="15" s="1"/>
  <c r="G353" i="15"/>
  <c r="I353" i="15" s="1"/>
  <c r="G352" i="15"/>
  <c r="I352" i="15" s="1"/>
  <c r="G351" i="15"/>
  <c r="I351" i="15" s="1"/>
  <c r="G350" i="15"/>
  <c r="I350" i="15" s="1"/>
  <c r="G349" i="15"/>
  <c r="I349" i="15" s="1"/>
  <c r="G348" i="15"/>
  <c r="I348" i="15" s="1"/>
  <c r="G347" i="15"/>
  <c r="I347" i="15" s="1"/>
  <c r="G346" i="15"/>
  <c r="I346" i="15" s="1"/>
  <c r="G345" i="15"/>
  <c r="I345" i="15" s="1"/>
  <c r="G344" i="15"/>
  <c r="I344" i="15" s="1"/>
  <c r="G343" i="15"/>
  <c r="I343" i="15" s="1"/>
  <c r="G342" i="15"/>
  <c r="I342" i="15" s="1"/>
  <c r="G341" i="15"/>
  <c r="I341" i="15" s="1"/>
  <c r="G340" i="15"/>
  <c r="I340" i="15" s="1"/>
  <c r="G339" i="15"/>
  <c r="I339" i="15" s="1"/>
  <c r="G338" i="15"/>
  <c r="I338" i="15" s="1"/>
  <c r="G337" i="15"/>
  <c r="I337" i="15" s="1"/>
  <c r="G336" i="15"/>
  <c r="I336" i="15" s="1"/>
  <c r="G335" i="15"/>
  <c r="I335" i="15" s="1"/>
  <c r="G334" i="15"/>
  <c r="I334" i="15" s="1"/>
  <c r="G333" i="15"/>
  <c r="I333" i="15" s="1"/>
  <c r="G332" i="15"/>
  <c r="I332" i="15" s="1"/>
  <c r="G331" i="15"/>
  <c r="I331" i="15" s="1"/>
  <c r="G330" i="15"/>
  <c r="I330" i="15" s="1"/>
  <c r="G329" i="15"/>
  <c r="I329" i="15" s="1"/>
  <c r="G328" i="15"/>
  <c r="I328" i="15" s="1"/>
  <c r="G327" i="15"/>
  <c r="I327" i="15" s="1"/>
  <c r="G326" i="15"/>
  <c r="I326" i="15" s="1"/>
  <c r="G325" i="15"/>
  <c r="I325" i="15" s="1"/>
  <c r="G324" i="15"/>
  <c r="I324" i="15" s="1"/>
  <c r="G323" i="15"/>
  <c r="I323" i="15" s="1"/>
  <c r="G322" i="15"/>
  <c r="I322" i="15" s="1"/>
  <c r="G321" i="15"/>
  <c r="I321" i="15" s="1"/>
  <c r="G320" i="15"/>
  <c r="I320" i="15" s="1"/>
  <c r="G319" i="15"/>
  <c r="I319" i="15" s="1"/>
  <c r="G318" i="15"/>
  <c r="I318" i="15" s="1"/>
  <c r="G317" i="15"/>
  <c r="I317" i="15" s="1"/>
  <c r="G316" i="15"/>
  <c r="I316" i="15" s="1"/>
  <c r="G315" i="15"/>
  <c r="I315" i="15" s="1"/>
  <c r="G314" i="15"/>
  <c r="I314" i="15" s="1"/>
  <c r="G313" i="15"/>
  <c r="I313" i="15" s="1"/>
  <c r="G312" i="15"/>
  <c r="I312" i="15" s="1"/>
  <c r="G311" i="15"/>
  <c r="I311" i="15" s="1"/>
  <c r="G310" i="15"/>
  <c r="I310" i="15" s="1"/>
  <c r="G309" i="15"/>
  <c r="I309" i="15" s="1"/>
  <c r="G308" i="15"/>
  <c r="I308" i="15" s="1"/>
  <c r="G307" i="15"/>
  <c r="I307" i="15" s="1"/>
  <c r="G306" i="15"/>
  <c r="I306" i="15" s="1"/>
  <c r="G305" i="15"/>
  <c r="I305" i="15" s="1"/>
  <c r="G304" i="15"/>
  <c r="I304" i="15" s="1"/>
  <c r="G303" i="15"/>
  <c r="I303" i="15" s="1"/>
  <c r="G302" i="15"/>
  <c r="I302" i="15" s="1"/>
  <c r="G301" i="15"/>
  <c r="I301" i="15" s="1"/>
  <c r="G300" i="15"/>
  <c r="I300" i="15" s="1"/>
  <c r="G299" i="15"/>
  <c r="I299" i="15" s="1"/>
  <c r="G298" i="15"/>
  <c r="I298" i="15" s="1"/>
  <c r="G297" i="15"/>
  <c r="I297" i="15" s="1"/>
  <c r="G296" i="15"/>
  <c r="I296" i="15" s="1"/>
  <c r="G295" i="15"/>
  <c r="I295" i="15" s="1"/>
  <c r="G294" i="15"/>
  <c r="I294" i="15" s="1"/>
  <c r="G293" i="15"/>
  <c r="I293" i="15" s="1"/>
  <c r="G292" i="15"/>
  <c r="I292" i="15" s="1"/>
  <c r="G291" i="15"/>
  <c r="I291" i="15" s="1"/>
  <c r="G290" i="15"/>
  <c r="I290" i="15" s="1"/>
  <c r="G289" i="15"/>
  <c r="I289" i="15" s="1"/>
  <c r="G288" i="15"/>
  <c r="I288" i="15" s="1"/>
  <c r="G287" i="15"/>
  <c r="I287" i="15" s="1"/>
  <c r="G286" i="15"/>
  <c r="I286" i="15" s="1"/>
  <c r="G285" i="15"/>
  <c r="I285" i="15" s="1"/>
  <c r="G284" i="15"/>
  <c r="I284" i="15" s="1"/>
  <c r="G283" i="15"/>
  <c r="I283" i="15" s="1"/>
  <c r="G282" i="15"/>
  <c r="I282" i="15" s="1"/>
  <c r="G281" i="15"/>
  <c r="I281" i="15" s="1"/>
  <c r="G280" i="15"/>
  <c r="I280" i="15" s="1"/>
  <c r="G279" i="15"/>
  <c r="I279" i="15" s="1"/>
  <c r="G278" i="15"/>
  <c r="I278" i="15" s="1"/>
  <c r="G277" i="15"/>
  <c r="I277" i="15" s="1"/>
  <c r="G276" i="15"/>
  <c r="I276" i="15" s="1"/>
  <c r="G275" i="15"/>
  <c r="I275" i="15" s="1"/>
  <c r="G274" i="15"/>
  <c r="I274" i="15" s="1"/>
  <c r="G273" i="15"/>
  <c r="I273" i="15" s="1"/>
  <c r="G272" i="15"/>
  <c r="I272" i="15" s="1"/>
  <c r="G271" i="15"/>
  <c r="I271" i="15" s="1"/>
  <c r="G270" i="15"/>
  <c r="I270" i="15" s="1"/>
  <c r="G269" i="15"/>
  <c r="I269" i="15" s="1"/>
  <c r="G268" i="15"/>
  <c r="I268" i="15" s="1"/>
  <c r="G267" i="15"/>
  <c r="I267" i="15" s="1"/>
  <c r="G266" i="15"/>
  <c r="I266" i="15" s="1"/>
  <c r="G265" i="15"/>
  <c r="I265" i="15" s="1"/>
  <c r="G264" i="15"/>
  <c r="I264" i="15" s="1"/>
  <c r="G263" i="15"/>
  <c r="I263" i="15" s="1"/>
  <c r="G262" i="15"/>
  <c r="I262" i="15" s="1"/>
  <c r="G261" i="15"/>
  <c r="I261" i="15" s="1"/>
  <c r="G260" i="15"/>
  <c r="I260" i="15" s="1"/>
  <c r="G259" i="15"/>
  <c r="I259" i="15" s="1"/>
  <c r="G258" i="15"/>
  <c r="I258" i="15" s="1"/>
  <c r="G257" i="15"/>
  <c r="I257" i="15" s="1"/>
  <c r="G256" i="15"/>
  <c r="I256" i="15" s="1"/>
  <c r="G255" i="15"/>
  <c r="I255" i="15" s="1"/>
  <c r="G254" i="15"/>
  <c r="I254" i="15" s="1"/>
  <c r="G253" i="15"/>
  <c r="I253" i="15" s="1"/>
  <c r="G252" i="15"/>
  <c r="I252" i="15" s="1"/>
  <c r="G251" i="15"/>
  <c r="I251" i="15" s="1"/>
  <c r="G250" i="15"/>
  <c r="I250" i="15" s="1"/>
  <c r="G249" i="15"/>
  <c r="I249" i="15" s="1"/>
  <c r="G248" i="15"/>
  <c r="I248" i="15" s="1"/>
  <c r="G247" i="15"/>
  <c r="I247" i="15" s="1"/>
  <c r="G246" i="15"/>
  <c r="I246" i="15" s="1"/>
  <c r="G245" i="15"/>
  <c r="I245" i="15" s="1"/>
  <c r="G244" i="15"/>
  <c r="I244" i="15" s="1"/>
  <c r="G243" i="15"/>
  <c r="I243" i="15" s="1"/>
  <c r="G242" i="15"/>
  <c r="I242" i="15" s="1"/>
  <c r="G241" i="15"/>
  <c r="I241" i="15" s="1"/>
  <c r="G240" i="15"/>
  <c r="I240" i="15" s="1"/>
  <c r="G239" i="15"/>
  <c r="I239" i="15" s="1"/>
  <c r="G238" i="15"/>
  <c r="I238" i="15" s="1"/>
  <c r="G237" i="15"/>
  <c r="I237" i="15" s="1"/>
  <c r="G236" i="15"/>
  <c r="I236" i="15" s="1"/>
  <c r="G235" i="15"/>
  <c r="I235" i="15" s="1"/>
  <c r="G234" i="15"/>
  <c r="I234" i="15" s="1"/>
  <c r="G233" i="15"/>
  <c r="I233" i="15" s="1"/>
  <c r="G232" i="15"/>
  <c r="I232" i="15" s="1"/>
  <c r="G231" i="15"/>
  <c r="I231" i="15" s="1"/>
  <c r="G230" i="15"/>
  <c r="I230" i="15" s="1"/>
  <c r="G229" i="15"/>
  <c r="I229" i="15" s="1"/>
  <c r="G228" i="15"/>
  <c r="I228" i="15" s="1"/>
  <c r="G227" i="15"/>
  <c r="I227" i="15" s="1"/>
  <c r="G226" i="15"/>
  <c r="I226" i="15" s="1"/>
  <c r="G225" i="15"/>
  <c r="I225" i="15" s="1"/>
  <c r="G224" i="15"/>
  <c r="I224" i="15" s="1"/>
  <c r="G223" i="15"/>
  <c r="I223" i="15" s="1"/>
  <c r="G222" i="15"/>
  <c r="I222" i="15" s="1"/>
  <c r="G221" i="15"/>
  <c r="I221" i="15" s="1"/>
  <c r="G220" i="15"/>
  <c r="I220" i="15" s="1"/>
  <c r="G219" i="15"/>
  <c r="I219" i="15" s="1"/>
  <c r="G218" i="15"/>
  <c r="I218" i="15" s="1"/>
  <c r="G217" i="15"/>
  <c r="I217" i="15" s="1"/>
  <c r="G216" i="15"/>
  <c r="I216" i="15" s="1"/>
  <c r="G215" i="15"/>
  <c r="I215" i="15" s="1"/>
  <c r="G214" i="15"/>
  <c r="I214" i="15" s="1"/>
  <c r="G213" i="15"/>
  <c r="I213" i="15" s="1"/>
  <c r="G212" i="15"/>
  <c r="I212" i="15" s="1"/>
  <c r="G211" i="15"/>
  <c r="I211" i="15" s="1"/>
  <c r="G210" i="15"/>
  <c r="I210" i="15" s="1"/>
  <c r="G209" i="15"/>
  <c r="I209" i="15" s="1"/>
  <c r="G208" i="15"/>
  <c r="I208" i="15" s="1"/>
  <c r="G207" i="15"/>
  <c r="I207" i="15" s="1"/>
  <c r="G206" i="15"/>
  <c r="I206" i="15" s="1"/>
  <c r="G205" i="15"/>
  <c r="I205" i="15" s="1"/>
  <c r="G204" i="15"/>
  <c r="I204" i="15" s="1"/>
  <c r="G203" i="15"/>
  <c r="I203" i="15" s="1"/>
  <c r="G202" i="15"/>
  <c r="I202" i="15" s="1"/>
  <c r="G201" i="15"/>
  <c r="I201" i="15" s="1"/>
  <c r="G200" i="15"/>
  <c r="I200" i="15" s="1"/>
  <c r="G199" i="15"/>
  <c r="I199" i="15" s="1"/>
  <c r="G198" i="15"/>
  <c r="I198" i="15" s="1"/>
  <c r="G197" i="15"/>
  <c r="I197" i="15" s="1"/>
  <c r="G196" i="15"/>
  <c r="I196" i="15" s="1"/>
  <c r="G195" i="15"/>
  <c r="I195" i="15" s="1"/>
  <c r="G194" i="15"/>
  <c r="I194" i="15" s="1"/>
  <c r="G193" i="15"/>
  <c r="I193" i="15" s="1"/>
  <c r="G192" i="15"/>
  <c r="I192" i="15" s="1"/>
  <c r="G191" i="15"/>
  <c r="I191" i="15" s="1"/>
  <c r="G190" i="15"/>
  <c r="I190" i="15" s="1"/>
  <c r="G189" i="15"/>
  <c r="I189" i="15" s="1"/>
  <c r="G188" i="15"/>
  <c r="I188" i="15" s="1"/>
  <c r="G187" i="15"/>
  <c r="I187" i="15" s="1"/>
  <c r="G186" i="15"/>
  <c r="I186" i="15" s="1"/>
  <c r="G185" i="15"/>
  <c r="I185" i="15" s="1"/>
  <c r="G184" i="15"/>
  <c r="I184" i="15" s="1"/>
  <c r="G183" i="15"/>
  <c r="I183" i="15" s="1"/>
  <c r="G182" i="15"/>
  <c r="I182" i="15" s="1"/>
  <c r="G181" i="15"/>
  <c r="I181" i="15" s="1"/>
  <c r="G180" i="15"/>
  <c r="I180" i="15" s="1"/>
  <c r="G179" i="15"/>
  <c r="I179" i="15" s="1"/>
  <c r="G178" i="15"/>
  <c r="I178" i="15" s="1"/>
  <c r="G177" i="15"/>
  <c r="I177" i="15" s="1"/>
  <c r="G176" i="15"/>
  <c r="I176" i="15" s="1"/>
  <c r="G175" i="15"/>
  <c r="I175" i="15" s="1"/>
  <c r="G174" i="15"/>
  <c r="I174" i="15" s="1"/>
  <c r="G173" i="15"/>
  <c r="I173" i="15" s="1"/>
  <c r="G172" i="15"/>
  <c r="I172" i="15" s="1"/>
  <c r="G171" i="15"/>
  <c r="I171" i="15" s="1"/>
  <c r="G170" i="15"/>
  <c r="I170" i="15" s="1"/>
  <c r="G169" i="15"/>
  <c r="I169" i="15" s="1"/>
  <c r="G168" i="15"/>
  <c r="I168" i="15" s="1"/>
  <c r="G167" i="15"/>
  <c r="I167" i="15" s="1"/>
  <c r="G166" i="15"/>
  <c r="I166" i="15" s="1"/>
  <c r="G165" i="15"/>
  <c r="I165" i="15" s="1"/>
  <c r="G164" i="15"/>
  <c r="I164" i="15" s="1"/>
  <c r="G163" i="15"/>
  <c r="I163" i="15" s="1"/>
  <c r="G162" i="15"/>
  <c r="I162" i="15" s="1"/>
  <c r="G161" i="15"/>
  <c r="I161" i="15" s="1"/>
  <c r="G160" i="15"/>
  <c r="I160" i="15" s="1"/>
  <c r="G159" i="15"/>
  <c r="I159" i="15" s="1"/>
  <c r="G158" i="15"/>
  <c r="I158" i="15" s="1"/>
  <c r="G157" i="15"/>
  <c r="I157" i="15" s="1"/>
  <c r="G156" i="15"/>
  <c r="I156" i="15" s="1"/>
  <c r="G155" i="15"/>
  <c r="I155" i="15" s="1"/>
  <c r="G154" i="15"/>
  <c r="I154" i="15" s="1"/>
  <c r="G153" i="15"/>
  <c r="I153" i="15" s="1"/>
  <c r="G152" i="15"/>
  <c r="I152" i="15" s="1"/>
  <c r="G151" i="15"/>
  <c r="I151" i="15" s="1"/>
  <c r="G150" i="15"/>
  <c r="I150" i="15" s="1"/>
  <c r="G149" i="15"/>
  <c r="I149" i="15" s="1"/>
  <c r="G148" i="15"/>
  <c r="I148" i="15" s="1"/>
  <c r="G147" i="15"/>
  <c r="I147" i="15" s="1"/>
  <c r="G146" i="15"/>
  <c r="I146" i="15" s="1"/>
  <c r="G145" i="15"/>
  <c r="I145" i="15" s="1"/>
  <c r="G144" i="15"/>
  <c r="I144" i="15" s="1"/>
  <c r="G143" i="15"/>
  <c r="I143" i="15" s="1"/>
  <c r="G142" i="15"/>
  <c r="I142" i="15" s="1"/>
  <c r="G141" i="15"/>
  <c r="I141" i="15" s="1"/>
  <c r="G140" i="15"/>
  <c r="I140" i="15" s="1"/>
  <c r="G139" i="15"/>
  <c r="I139" i="15" s="1"/>
  <c r="G138" i="15"/>
  <c r="I138" i="15" s="1"/>
  <c r="G137" i="15"/>
  <c r="I137" i="15" s="1"/>
  <c r="G136" i="15"/>
  <c r="I136" i="15" s="1"/>
  <c r="G135" i="15"/>
  <c r="I135" i="15" s="1"/>
  <c r="G134" i="15"/>
  <c r="I134" i="15" s="1"/>
  <c r="G133" i="15"/>
  <c r="I133" i="15" s="1"/>
  <c r="G132" i="15"/>
  <c r="I132" i="15" s="1"/>
  <c r="G131" i="15"/>
  <c r="I131" i="15" s="1"/>
  <c r="G130" i="15"/>
  <c r="I130" i="15" s="1"/>
  <c r="G129" i="15"/>
  <c r="I129" i="15" s="1"/>
  <c r="G128" i="15"/>
  <c r="I128" i="15" s="1"/>
  <c r="G127" i="15"/>
  <c r="I127" i="15" s="1"/>
  <c r="G126" i="15"/>
  <c r="I126" i="15" s="1"/>
  <c r="G125" i="15"/>
  <c r="I125" i="15" s="1"/>
  <c r="G124" i="15"/>
  <c r="I124" i="15" s="1"/>
  <c r="G123" i="15"/>
  <c r="I123" i="15" s="1"/>
  <c r="G122" i="15"/>
  <c r="I122" i="15" s="1"/>
  <c r="G121" i="15"/>
  <c r="I121" i="15" s="1"/>
  <c r="G120" i="15"/>
  <c r="I120" i="15" s="1"/>
  <c r="G119" i="15"/>
  <c r="I119" i="15" s="1"/>
  <c r="G118" i="15"/>
  <c r="I118" i="15" s="1"/>
  <c r="G117" i="15"/>
  <c r="I117" i="15" s="1"/>
  <c r="G116" i="15"/>
  <c r="I116" i="15" s="1"/>
  <c r="G115" i="15"/>
  <c r="I115" i="15" s="1"/>
  <c r="G114" i="15"/>
  <c r="I114" i="15" s="1"/>
  <c r="G113" i="15"/>
  <c r="I113" i="15" s="1"/>
  <c r="G112" i="15"/>
  <c r="I112" i="15" s="1"/>
  <c r="G111" i="15"/>
  <c r="I111" i="15" s="1"/>
  <c r="G110" i="15"/>
  <c r="I110" i="15" s="1"/>
  <c r="G109" i="15"/>
  <c r="I109" i="15" s="1"/>
  <c r="G108" i="15"/>
  <c r="I108" i="15" s="1"/>
  <c r="G107" i="15"/>
  <c r="I107" i="15" s="1"/>
  <c r="G106" i="15"/>
  <c r="I106" i="15" s="1"/>
  <c r="G105" i="15"/>
  <c r="I105" i="15" s="1"/>
  <c r="G104" i="15"/>
  <c r="I104" i="15" s="1"/>
  <c r="G103" i="15"/>
  <c r="I103" i="15" s="1"/>
  <c r="G102" i="15"/>
  <c r="I102" i="15" s="1"/>
  <c r="G101" i="15"/>
  <c r="I101" i="15" s="1"/>
  <c r="G100" i="15"/>
  <c r="I100" i="15" s="1"/>
  <c r="G99" i="15"/>
  <c r="I99" i="15" s="1"/>
  <c r="G98" i="15"/>
  <c r="I98" i="15" s="1"/>
  <c r="G97" i="15"/>
  <c r="I97" i="15" s="1"/>
  <c r="G96" i="15"/>
  <c r="I96" i="15" s="1"/>
  <c r="G95" i="15"/>
  <c r="I95" i="15" s="1"/>
  <c r="G94" i="15"/>
  <c r="I94" i="15" s="1"/>
  <c r="G93" i="15"/>
  <c r="I93" i="15" s="1"/>
  <c r="G92" i="15"/>
  <c r="I92" i="15" s="1"/>
  <c r="G91" i="15"/>
  <c r="I91" i="15" s="1"/>
  <c r="G90" i="15"/>
  <c r="I90" i="15" s="1"/>
  <c r="G89" i="15"/>
  <c r="I89" i="15" s="1"/>
  <c r="G88" i="15"/>
  <c r="I88" i="15" s="1"/>
  <c r="G87" i="15"/>
  <c r="I87" i="15" s="1"/>
  <c r="G86" i="15"/>
  <c r="I86" i="15" s="1"/>
  <c r="G85" i="15"/>
  <c r="I85" i="15" s="1"/>
  <c r="G84" i="15"/>
  <c r="I84" i="15" s="1"/>
  <c r="G83" i="15"/>
  <c r="I83" i="15" s="1"/>
  <c r="G82" i="15"/>
  <c r="I82" i="15" s="1"/>
  <c r="G81" i="15"/>
  <c r="I81" i="15" s="1"/>
  <c r="G80" i="15"/>
  <c r="I80" i="15" s="1"/>
  <c r="G79" i="15"/>
  <c r="I79" i="15" s="1"/>
  <c r="G78" i="15"/>
  <c r="I78" i="15" s="1"/>
  <c r="G77" i="15"/>
  <c r="I77" i="15" s="1"/>
  <c r="G76" i="15"/>
  <c r="I76" i="15" s="1"/>
  <c r="G75" i="15"/>
  <c r="I75" i="15" s="1"/>
  <c r="G74" i="15"/>
  <c r="I74" i="15" s="1"/>
  <c r="G73" i="15"/>
  <c r="I73" i="15" s="1"/>
  <c r="G72" i="15"/>
  <c r="I72" i="15" s="1"/>
  <c r="G71" i="15"/>
  <c r="I71" i="15" s="1"/>
  <c r="G70" i="15"/>
  <c r="I70" i="15" s="1"/>
  <c r="G69" i="15"/>
  <c r="I69" i="15" s="1"/>
  <c r="G68" i="15"/>
  <c r="I68" i="15" s="1"/>
  <c r="G67" i="15"/>
  <c r="I67" i="15" s="1"/>
  <c r="G66" i="15"/>
  <c r="I66" i="15" s="1"/>
  <c r="G65" i="15"/>
  <c r="I65" i="15" s="1"/>
  <c r="G64" i="15"/>
  <c r="I64" i="15" s="1"/>
  <c r="G63" i="15"/>
  <c r="I63" i="15" s="1"/>
  <c r="G62" i="15"/>
  <c r="I62" i="15" s="1"/>
  <c r="G61" i="15"/>
  <c r="I61" i="15" s="1"/>
  <c r="G60" i="15"/>
  <c r="I60" i="15" s="1"/>
  <c r="G59" i="15"/>
  <c r="I59" i="15" s="1"/>
  <c r="G58" i="15"/>
  <c r="I58" i="15" s="1"/>
  <c r="G57" i="15"/>
  <c r="I57" i="15" s="1"/>
  <c r="G56" i="15"/>
  <c r="I56" i="15" s="1"/>
  <c r="G55" i="15"/>
  <c r="I55" i="15" s="1"/>
  <c r="G54" i="15"/>
  <c r="I54" i="15" s="1"/>
  <c r="G53" i="15"/>
  <c r="I53" i="15" s="1"/>
  <c r="G52" i="15"/>
  <c r="I52" i="15" s="1"/>
  <c r="G51" i="15"/>
  <c r="I51" i="15" s="1"/>
  <c r="G50" i="15"/>
  <c r="I50" i="15" s="1"/>
  <c r="G49" i="15"/>
  <c r="I49" i="15" s="1"/>
  <c r="G48" i="15"/>
  <c r="I48" i="15" s="1"/>
  <c r="G47" i="15"/>
  <c r="I47" i="15" s="1"/>
  <c r="G46" i="15"/>
  <c r="I46" i="15" s="1"/>
  <c r="G45" i="15"/>
  <c r="I45" i="15" s="1"/>
  <c r="G44" i="15"/>
  <c r="I44" i="15" s="1"/>
  <c r="G43" i="15"/>
  <c r="I43" i="15" s="1"/>
  <c r="G42" i="15"/>
  <c r="I42" i="15" s="1"/>
  <c r="G41" i="15"/>
  <c r="I41" i="15" s="1"/>
  <c r="G40" i="15"/>
  <c r="I40" i="15" s="1"/>
  <c r="G39" i="15"/>
  <c r="I39" i="15" s="1"/>
  <c r="G38" i="15"/>
  <c r="I38" i="15" s="1"/>
  <c r="G37" i="15"/>
  <c r="I37" i="15" s="1"/>
  <c r="G36" i="15"/>
  <c r="I36" i="15" s="1"/>
  <c r="G35" i="15"/>
  <c r="I35" i="15" s="1"/>
  <c r="G34" i="15"/>
  <c r="I34" i="15" s="1"/>
  <c r="G33" i="15"/>
  <c r="I33" i="15" s="1"/>
  <c r="G32" i="15"/>
  <c r="I32" i="15" s="1"/>
  <c r="G31" i="15"/>
  <c r="I31" i="15" s="1"/>
  <c r="G30" i="15"/>
  <c r="I30" i="15" s="1"/>
  <c r="G29" i="15"/>
  <c r="I29" i="15" s="1"/>
  <c r="G28" i="15"/>
  <c r="I28" i="15" s="1"/>
  <c r="G27" i="15"/>
  <c r="I27" i="15" s="1"/>
  <c r="G26" i="15"/>
  <c r="I26" i="15" s="1"/>
  <c r="G25" i="15"/>
  <c r="I25" i="15" s="1"/>
  <c r="G24" i="15"/>
  <c r="I24" i="15" s="1"/>
  <c r="G23" i="15"/>
  <c r="I23" i="15" s="1"/>
  <c r="G22" i="15"/>
  <c r="I22" i="15" s="1"/>
  <c r="G21" i="15"/>
  <c r="I21" i="15" s="1"/>
  <c r="G20" i="15"/>
  <c r="I20" i="15" s="1"/>
  <c r="G19" i="15"/>
  <c r="I19" i="15" s="1"/>
  <c r="G18" i="15"/>
  <c r="I18" i="15" s="1"/>
  <c r="G17" i="15"/>
  <c r="I17" i="15" s="1"/>
  <c r="G16" i="15"/>
  <c r="I16" i="15" s="1"/>
  <c r="G15" i="15"/>
  <c r="I15" i="15" s="1"/>
  <c r="G14" i="15"/>
  <c r="I14" i="15" s="1"/>
  <c r="G13" i="15"/>
  <c r="I13" i="15" s="1"/>
  <c r="E40" i="10" l="1"/>
  <c r="E41" i="10" s="1"/>
  <c r="E52" i="10" l="1"/>
  <c r="E45" i="10" l="1"/>
  <c r="E68" i="10" l="1"/>
  <c r="E67" i="10"/>
  <c r="E47" i="10"/>
  <c r="E48" i="10" s="1"/>
  <c r="E42" i="10"/>
  <c r="E43" i="10" s="1"/>
  <c r="E71" i="10" l="1"/>
  <c r="E70" i="10"/>
  <c r="E49" i="10"/>
  <c r="E50" i="10" s="1"/>
  <c r="E53" i="10" l="1"/>
  <c r="E55" i="10" s="1"/>
  <c r="E56" i="10" s="1"/>
  <c r="E57" i="10" s="1"/>
  <c r="E59" i="10" l="1"/>
  <c r="E60" i="10" s="1"/>
  <c r="E61" i="10" l="1"/>
  <c r="E62" i="10" s="1"/>
  <c r="E63" i="10" s="1"/>
  <c r="E65" i="10" s="1"/>
  <c r="E69" i="10" s="1"/>
  <c r="E72" i="10" s="1"/>
</calcChain>
</file>

<file path=xl/sharedStrings.xml><?xml version="1.0" encoding="utf-8"?>
<sst xmlns="http://schemas.openxmlformats.org/spreadsheetml/2006/main" count="5517" uniqueCount="1851">
  <si>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</si>
  <si>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</si>
  <si>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</si>
  <si>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</si>
  <si>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</si>
  <si>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</si>
  <si>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</si>
  <si>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</si>
  <si>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</si>
  <si>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</si>
  <si>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</si>
  <si>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</si>
  <si>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</si>
  <si>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</si>
  <si>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</si>
  <si>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</si>
  <si>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</si>
  <si>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</si>
  <si>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</si>
  <si>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</si>
  <si>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</si>
  <si>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</si>
  <si>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</si>
  <si>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</si>
  <si>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</si>
  <si>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</si>
  <si>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</si>
  <si>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</si>
  <si>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</si>
  <si>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</si>
  <si>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</si>
  <si>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</si>
  <si>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</si>
  <si>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</si>
  <si>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</si>
  <si>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</si>
  <si>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</si>
  <si>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</si>
  <si>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</si>
  <si>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</si>
  <si>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</si>
  <si>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</si>
  <si>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</si>
  <si>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</si>
  <si>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</si>
  <si>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</si>
  <si>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</si>
  <si>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</si>
  <si>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</si>
  <si>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</si>
  <si>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</si>
  <si>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</si>
  <si>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</si>
  <si>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</si>
  <si>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</si>
  <si>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</si>
  <si>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</si>
  <si>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</si>
  <si>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</si>
  <si>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</si>
  <si>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Neonate</t>
  </si>
  <si>
    <t>Obstetrics</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</si>
  <si>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</si>
  <si>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</si>
  <si>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</si>
  <si>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</si>
  <si>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</si>
  <si>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</si>
  <si>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</si>
  <si>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</si>
  <si>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</si>
  <si>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</si>
  <si>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</si>
  <si>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</si>
  <si>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</si>
  <si>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</si>
  <si>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</si>
  <si>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</si>
  <si>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</si>
  <si>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</si>
  <si>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</si>
  <si>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</si>
  <si>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</si>
  <si>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</si>
  <si>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</si>
  <si>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</si>
  <si>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</si>
  <si>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</si>
  <si>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</si>
  <si>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</si>
  <si>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</si>
  <si>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</si>
  <si>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</si>
  <si>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</si>
  <si>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</si>
  <si>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</si>
  <si>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</si>
  <si>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</si>
  <si>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</si>
  <si>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</si>
  <si>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</si>
  <si>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</si>
  <si>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</si>
  <si>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</si>
  <si>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</si>
  <si>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</si>
  <si>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</si>
  <si>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</si>
  <si>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</si>
  <si>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</si>
  <si>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</si>
  <si>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</si>
  <si>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</si>
  <si>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</si>
  <si>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</si>
  <si>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</si>
  <si>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</si>
  <si>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</si>
  <si>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</si>
  <si>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</si>
  <si>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</si>
  <si>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</si>
  <si>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</si>
  <si>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</si>
  <si>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</si>
  <si>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</si>
  <si>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</si>
  <si>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</si>
  <si>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</si>
  <si>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</si>
  <si>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</si>
  <si>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</si>
  <si>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</si>
  <si>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</si>
  <si>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</si>
  <si>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</si>
  <si>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</si>
  <si>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</si>
  <si>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</si>
  <si>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</si>
  <si>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</si>
  <si>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</si>
  <si>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</si>
  <si>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</si>
  <si>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</si>
  <si>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</si>
  <si>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</si>
  <si>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</si>
  <si>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</si>
  <si>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</si>
  <si>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</si>
  <si>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</si>
  <si>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</si>
  <si>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</si>
  <si>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</si>
  <si>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</si>
  <si>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</si>
  <si>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</si>
  <si>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</si>
  <si>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</si>
  <si>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</si>
  <si>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</si>
  <si>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</si>
  <si>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</si>
  <si>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</si>
  <si>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</si>
  <si>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</si>
  <si>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</si>
  <si>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</si>
  <si>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</si>
  <si>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</si>
  <si>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</si>
  <si>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</si>
  <si>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</si>
  <si>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</si>
  <si>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</si>
  <si>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</si>
  <si>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</si>
  <si>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</si>
  <si>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</si>
  <si>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</si>
  <si>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</si>
  <si>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</si>
  <si>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</si>
  <si>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</si>
  <si>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</si>
  <si>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</si>
  <si>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</si>
  <si>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</si>
  <si>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</si>
  <si>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</si>
  <si>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</si>
  <si>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</si>
  <si>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</si>
  <si>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</si>
  <si>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</si>
  <si>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</si>
  <si>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</si>
  <si>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</si>
  <si>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</si>
  <si>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</si>
  <si>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</si>
  <si>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</si>
  <si>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</si>
  <si>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</si>
  <si>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</si>
  <si>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</si>
  <si>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</si>
  <si>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</si>
  <si>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</si>
  <si>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</si>
  <si>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</si>
  <si>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</si>
  <si>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</si>
  <si>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</si>
  <si>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</si>
  <si>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</si>
  <si>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</si>
  <si>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</si>
  <si>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</si>
  <si>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</si>
  <si>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</si>
  <si>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</si>
  <si>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</si>
  <si>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</si>
  <si>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</si>
  <si>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</si>
  <si>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</si>
  <si>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</si>
  <si>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</si>
  <si>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</si>
  <si>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</si>
  <si>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</si>
  <si>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</si>
  <si>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</si>
  <si>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</si>
  <si>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</si>
  <si>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</si>
  <si>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</si>
  <si>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</si>
  <si>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</si>
  <si>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</si>
  <si>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</si>
  <si>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</si>
  <si>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</si>
  <si>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</si>
  <si>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</si>
  <si>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</si>
  <si>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</si>
  <si>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</si>
  <si>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</si>
  <si>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</si>
  <si>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</si>
  <si>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</si>
  <si>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</si>
  <si>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</si>
  <si>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</si>
  <si>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</si>
  <si>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</si>
  <si>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</si>
  <si>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</si>
  <si>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</si>
  <si>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</si>
  <si>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</si>
  <si>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</si>
  <si>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</si>
  <si>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</si>
  <si>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</si>
  <si>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</si>
  <si>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</si>
  <si>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</si>
  <si>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</si>
  <si>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</si>
  <si>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</si>
  <si>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</si>
  <si>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</si>
  <si>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</si>
  <si>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</si>
  <si>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</si>
  <si>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</si>
  <si>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</si>
  <si>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</si>
  <si>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</si>
  <si>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</si>
  <si>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</si>
  <si>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</si>
  <si>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</si>
  <si>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C</t>
  </si>
  <si>
    <t>D</t>
  </si>
  <si>
    <t>E</t>
  </si>
  <si>
    <t>Used for transfer pricing adjustment</t>
  </si>
  <si>
    <t>APR-DRG</t>
  </si>
  <si>
    <t>APR-DRG Description</t>
  </si>
  <si>
    <t>Estimated cost of this case</t>
  </si>
  <si>
    <t>194-4</t>
  </si>
  <si>
    <t>IS A TRANSFER PAYMENT ADJUSTMENT MADE?</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</si>
  <si>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</si>
  <si>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</si>
  <si>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</si>
  <si>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</si>
  <si>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</si>
  <si>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</si>
  <si>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</si>
  <si>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</si>
  <si>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</si>
  <si>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</si>
  <si>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</si>
  <si>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</si>
  <si>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</si>
  <si>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</si>
  <si>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</si>
  <si>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</si>
  <si>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</si>
  <si>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</si>
  <si>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</si>
  <si>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</si>
  <si>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</si>
  <si>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</si>
  <si>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</si>
  <si>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</si>
  <si>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</si>
  <si>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</si>
  <si>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</si>
  <si>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</si>
  <si>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</si>
  <si>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</si>
  <si>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</si>
  <si>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</si>
  <si>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</si>
  <si>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</si>
  <si>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</si>
  <si>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</si>
  <si>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</si>
  <si>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</si>
  <si>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</si>
  <si>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</si>
  <si>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</si>
  <si>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</si>
  <si>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</si>
  <si>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</si>
  <si>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</si>
  <si>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</si>
  <si>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</si>
  <si>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</si>
  <si>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</si>
  <si>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</si>
  <si>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</si>
  <si>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</si>
  <si>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</si>
  <si>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</si>
  <si>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</si>
  <si>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</si>
  <si>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</si>
  <si>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</si>
  <si>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</si>
  <si>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</si>
  <si>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</si>
  <si>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</si>
  <si>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</si>
  <si>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</si>
  <si>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</si>
  <si>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</si>
  <si>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</si>
  <si>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</si>
  <si>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</si>
  <si>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</si>
  <si>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</si>
  <si>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</si>
  <si>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</si>
  <si>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</si>
  <si>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</si>
  <si>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</si>
  <si>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</si>
  <si>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</si>
  <si>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</si>
  <si>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</si>
  <si>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</si>
  <si>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</si>
  <si>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</si>
  <si>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</si>
  <si>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</si>
  <si>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</si>
  <si>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</si>
  <si>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</si>
  <si>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</si>
  <si>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</si>
  <si>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</si>
  <si>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</si>
  <si>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</si>
  <si>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</si>
  <si>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</si>
  <si>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</si>
  <si>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</si>
  <si>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</si>
  <si>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</si>
  <si>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</si>
  <si>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</si>
  <si>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</si>
  <si>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</si>
  <si>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</si>
  <si>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</si>
  <si>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</si>
  <si>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</si>
  <si>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</si>
  <si>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</si>
  <si>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</si>
  <si>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</si>
  <si>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</si>
  <si>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</si>
  <si>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</si>
  <si>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</si>
  <si>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</si>
  <si>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</si>
  <si>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</si>
  <si>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</si>
  <si>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</si>
  <si>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</si>
  <si>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</si>
  <si>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</si>
  <si>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</si>
  <si>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</si>
  <si>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</si>
  <si>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</si>
  <si>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</si>
  <si>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</si>
  <si>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</si>
  <si>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</si>
  <si>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</si>
  <si>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</si>
  <si>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</si>
  <si>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</si>
  <si>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</si>
  <si>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</si>
  <si>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</si>
  <si>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</si>
  <si>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</si>
  <si>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</si>
  <si>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</si>
  <si>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</si>
  <si>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</si>
  <si>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</si>
  <si>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</si>
  <si>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</si>
  <si>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</si>
  <si>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</si>
  <si>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</si>
  <si>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</si>
  <si>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</si>
  <si>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</si>
  <si>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</si>
  <si>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</si>
  <si>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</si>
  <si>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</si>
  <si>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</si>
  <si>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</si>
  <si>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</si>
  <si>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</si>
  <si>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</si>
  <si>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</si>
  <si>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</si>
  <si>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</si>
  <si>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</si>
  <si>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</si>
  <si>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</si>
  <si>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</si>
  <si>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</si>
  <si>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</si>
  <si>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</si>
  <si>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</si>
  <si>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</si>
  <si>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</si>
  <si>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</si>
  <si>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</si>
  <si>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</si>
  <si>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</si>
  <si>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</si>
  <si>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</si>
  <si>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</si>
  <si>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</si>
  <si>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</si>
  <si>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</si>
  <si>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</si>
  <si>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</si>
  <si>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WHAT IS THE DRG BASE PAYMENT?</t>
  </si>
  <si>
    <t>Information</t>
  </si>
  <si>
    <t>Data</t>
  </si>
  <si>
    <t>Comments or Formula</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</si>
  <si>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</si>
  <si>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</si>
  <si>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</si>
  <si>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</si>
  <si>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</si>
  <si>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</si>
  <si>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</si>
  <si>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</si>
  <si>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</si>
  <si>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</si>
  <si>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</si>
  <si>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</si>
  <si>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</si>
  <si>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</si>
  <si>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</si>
  <si>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</si>
  <si>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</si>
  <si>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</si>
  <si>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</si>
  <si>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</si>
  <si>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</si>
  <si>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</si>
  <si>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</si>
  <si>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</si>
  <si>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</si>
  <si>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</si>
  <si>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</si>
  <si>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</si>
  <si>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</si>
  <si>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</si>
  <si>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</si>
  <si>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</si>
  <si>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</si>
  <si>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</si>
  <si>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</si>
  <si>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</si>
  <si>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</si>
  <si>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</si>
  <si>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</si>
  <si>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</si>
  <si>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</si>
  <si>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</si>
  <si>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</si>
  <si>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</si>
  <si>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</si>
  <si>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</si>
  <si>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</si>
  <si>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</si>
  <si>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</si>
  <si>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</si>
  <si>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</si>
  <si>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</si>
  <si>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</si>
  <si>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</si>
  <si>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</si>
  <si>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</si>
  <si>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</si>
  <si>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</si>
  <si>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</si>
  <si>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</si>
  <si>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</si>
  <si>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</si>
  <si>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</si>
  <si>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</si>
  <si>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</si>
  <si>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</si>
  <si>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</si>
  <si>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</si>
  <si>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</si>
  <si>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</si>
  <si>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</si>
  <si>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</si>
  <si>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</si>
  <si>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</si>
  <si>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</si>
  <si>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</si>
  <si>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</si>
  <si>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</si>
  <si>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</si>
  <si>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</si>
  <si>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</si>
  <si>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</si>
  <si>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</si>
  <si>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</si>
  <si>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</si>
  <si>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</si>
  <si>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</si>
  <si>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</si>
  <si>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</si>
  <si>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</si>
  <si>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</si>
  <si>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</si>
  <si>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</si>
  <si>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</si>
  <si>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</si>
  <si>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</si>
  <si>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</si>
  <si>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</si>
  <si>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</si>
  <si>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</si>
  <si>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</si>
  <si>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</si>
  <si>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</si>
  <si>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</si>
  <si>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</si>
  <si>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</si>
  <si>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</si>
  <si>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</si>
  <si>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</si>
  <si>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</si>
  <si>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</si>
  <si>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</si>
  <si>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</si>
  <si>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</si>
  <si>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</si>
  <si>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</si>
  <si>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</si>
  <si>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</si>
  <si>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</si>
  <si>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</si>
  <si>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</si>
  <si>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</si>
  <si>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</si>
  <si>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</si>
  <si>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</si>
  <si>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</si>
  <si>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</si>
  <si>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</si>
  <si>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</si>
  <si>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</si>
  <si>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</si>
  <si>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</si>
  <si>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</si>
  <si>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</si>
  <si>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</si>
  <si>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</si>
  <si>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</si>
  <si>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</si>
  <si>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</si>
  <si>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</si>
  <si>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</si>
  <si>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</si>
  <si>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</si>
  <si>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</si>
  <si>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</si>
  <si>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</si>
  <si>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</si>
  <si>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</si>
  <si>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</si>
  <si>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</si>
  <si>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</si>
  <si>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</si>
  <si>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</si>
  <si>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</si>
  <si>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</si>
  <si>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</si>
  <si>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</si>
  <si>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</si>
  <si>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</si>
  <si>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</si>
  <si>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</si>
  <si>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</si>
  <si>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</si>
  <si>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</si>
  <si>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</si>
  <si>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</si>
  <si>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</si>
  <si>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</si>
  <si>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</si>
  <si>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</si>
  <si>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</si>
  <si>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</si>
  <si>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</si>
  <si>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</si>
  <si>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</si>
  <si>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</si>
  <si>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</si>
  <si>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</si>
  <si>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</si>
  <si>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</si>
  <si>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</si>
  <si>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</si>
  <si>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</si>
  <si>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</si>
  <si>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</si>
  <si>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</si>
  <si>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</si>
  <si>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</si>
  <si>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</si>
  <si>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</si>
  <si>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</si>
  <si>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</si>
  <si>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</si>
  <si>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</si>
  <si>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</si>
  <si>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</si>
  <si>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</si>
  <si>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Values for input boxes</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</si>
  <si>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</si>
  <si>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</si>
  <si>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</si>
  <si>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</si>
  <si>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</si>
  <si>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</si>
  <si>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</si>
  <si>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</si>
  <si>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</si>
  <si>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</si>
  <si>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</si>
  <si>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</si>
  <si>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</si>
  <si>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</si>
  <si>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</si>
  <si>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</si>
  <si>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</si>
  <si>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</si>
  <si>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</si>
  <si>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</si>
  <si>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</si>
  <si>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</si>
  <si>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</si>
  <si>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</si>
  <si>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</si>
  <si>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</si>
  <si>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</si>
  <si>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</si>
  <si>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</si>
  <si>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</si>
  <si>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</si>
  <si>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</si>
  <si>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</si>
  <si>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</si>
  <si>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</si>
  <si>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</si>
  <si>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</si>
  <si>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</si>
  <si>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</si>
  <si>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</si>
  <si>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</si>
  <si>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</si>
  <si>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</si>
  <si>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</si>
  <si>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</si>
  <si>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</si>
  <si>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</si>
  <si>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</si>
  <si>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</si>
  <si>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</si>
  <si>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</si>
  <si>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</si>
  <si>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</si>
  <si>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</si>
  <si>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</si>
  <si>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</si>
  <si>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</si>
  <si>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</si>
  <si>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</si>
  <si>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</si>
  <si>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</si>
  <si>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</si>
  <si>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</si>
  <si>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</si>
  <si>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</si>
  <si>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</si>
  <si>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</si>
  <si>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</si>
  <si>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</si>
  <si>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</si>
  <si>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</si>
  <si>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</si>
  <si>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</si>
  <si>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</si>
  <si>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</si>
  <si>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</si>
  <si>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</si>
  <si>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</si>
  <si>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</si>
  <si>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</si>
  <si>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</si>
  <si>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</si>
  <si>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</si>
  <si>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</si>
  <si>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</si>
  <si>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</si>
  <si>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</si>
  <si>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</si>
  <si>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</si>
  <si>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</si>
  <si>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</si>
  <si>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</si>
  <si>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</si>
  <si>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</si>
  <si>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</si>
  <si>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</si>
  <si>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</si>
  <si>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</si>
  <si>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</si>
  <si>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</si>
  <si>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</si>
  <si>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</si>
  <si>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</si>
  <si>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</si>
  <si>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</si>
  <si>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</si>
  <si>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</si>
  <si>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</si>
  <si>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</si>
  <si>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</si>
  <si>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</si>
  <si>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</si>
  <si>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</si>
  <si>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</si>
  <si>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</si>
  <si>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</si>
  <si>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</si>
  <si>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</si>
  <si>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</si>
  <si>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</si>
  <si>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</si>
  <si>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</si>
  <si>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</si>
  <si>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</si>
  <si>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</si>
  <si>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</si>
  <si>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</si>
  <si>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</si>
  <si>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</si>
  <si>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</si>
  <si>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</si>
  <si>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</si>
  <si>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</si>
  <si>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</si>
  <si>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</si>
  <si>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</si>
  <si>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</si>
  <si>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</si>
  <si>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</si>
  <si>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</si>
  <si>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</si>
  <si>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</si>
  <si>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</si>
  <si>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</si>
  <si>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</si>
  <si>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</si>
  <si>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</si>
  <si>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</si>
  <si>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</si>
  <si>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</si>
  <si>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</si>
  <si>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</si>
  <si>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</si>
  <si>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</si>
  <si>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</si>
  <si>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</si>
  <si>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</si>
  <si>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</si>
  <si>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</si>
  <si>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</si>
  <si>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</si>
  <si>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</si>
  <si>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</si>
  <si>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</si>
  <si>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</si>
  <si>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</si>
  <si>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</si>
  <si>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</si>
  <si>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</si>
  <si>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</si>
  <si>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</si>
  <si>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</si>
  <si>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</si>
  <si>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</si>
  <si>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</si>
  <si>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</si>
  <si>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</si>
  <si>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</si>
  <si>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</si>
  <si>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</si>
  <si>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</si>
  <si>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</si>
  <si>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</si>
  <si>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</si>
  <si>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</si>
  <si>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</si>
  <si>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</si>
  <si>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</si>
  <si>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</si>
  <si>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</si>
  <si>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</si>
  <si>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</si>
  <si>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</si>
  <si>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</si>
  <si>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</si>
  <si>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</si>
  <si>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</si>
  <si>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</si>
  <si>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</si>
  <si>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</si>
  <si>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</si>
  <si>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</si>
  <si>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</si>
  <si>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</si>
  <si>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</si>
  <si>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</si>
  <si>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</si>
  <si>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</si>
  <si>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</si>
  <si>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</si>
  <si>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</si>
  <si>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</si>
  <si>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</si>
  <si>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</si>
  <si>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</si>
  <si>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</si>
  <si>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</si>
  <si>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</si>
  <si>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</si>
  <si>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</si>
  <si>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</si>
  <si>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</si>
  <si>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</si>
  <si>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</si>
  <si>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</si>
  <si>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</si>
  <si>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</si>
  <si>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</si>
  <si>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</si>
  <si>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</si>
  <si>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</si>
  <si>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</si>
  <si>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</si>
  <si>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</si>
  <si>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</si>
  <si>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</si>
  <si>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</si>
  <si>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</si>
  <si>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</si>
  <si>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</si>
  <si>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</si>
  <si>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</si>
  <si>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</si>
  <si>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</si>
  <si>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</si>
  <si>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</si>
  <si>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</si>
  <si>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</si>
  <si>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</si>
  <si>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</si>
  <si>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</si>
  <si>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</si>
  <si>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</si>
  <si>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</si>
  <si>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</si>
  <si>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</si>
  <si>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</si>
  <si>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</si>
  <si>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</si>
  <si>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</si>
  <si>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</si>
  <si>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</si>
  <si>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</si>
  <si>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</si>
  <si>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</si>
  <si>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</si>
  <si>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</si>
  <si>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</si>
  <si>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</si>
  <si>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</si>
  <si>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</si>
  <si>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</si>
  <si>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</si>
  <si>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</si>
  <si>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</si>
  <si>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</si>
  <si>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</si>
  <si>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</si>
  <si>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</si>
  <si>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</si>
  <si>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</si>
  <si>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</si>
  <si>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</si>
  <si>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</si>
  <si>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</si>
  <si>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</si>
  <si>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</si>
  <si>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</si>
  <si>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</si>
  <si>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</si>
  <si>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</si>
  <si>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</si>
  <si>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</si>
  <si>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</si>
  <si>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</si>
  <si>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</si>
  <si>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</si>
  <si>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</si>
  <si>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</si>
  <si>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</si>
  <si>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</si>
  <si>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</si>
  <si>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</si>
  <si>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</si>
  <si>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</si>
  <si>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</si>
  <si>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</si>
  <si>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</si>
  <si>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</si>
  <si>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</si>
  <si>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</si>
  <si>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</si>
  <si>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</si>
  <si>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</si>
  <si>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</si>
  <si>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</si>
  <si>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</si>
  <si>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</si>
  <si>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</si>
  <si>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</si>
  <si>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</si>
  <si>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</si>
  <si>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</si>
  <si>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</si>
  <si>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</si>
  <si>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</si>
  <si>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</si>
  <si>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</si>
  <si>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</si>
  <si>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</si>
  <si>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</si>
  <si>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</si>
  <si>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</si>
  <si>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</si>
  <si>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</si>
  <si>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</si>
  <si>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</si>
  <si>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</si>
  <si>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</si>
  <si>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</si>
  <si>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</si>
  <si>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</si>
  <si>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</si>
  <si>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</si>
  <si>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</si>
  <si>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</si>
  <si>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</si>
  <si>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</si>
  <si>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</si>
  <si>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</si>
  <si>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</si>
  <si>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</si>
  <si>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</si>
  <si>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</si>
  <si>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</si>
  <si>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</si>
  <si>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</si>
  <si>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</si>
  <si>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</si>
  <si>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</si>
  <si>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</si>
  <si>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</si>
  <si>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</si>
  <si>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</si>
  <si>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</si>
  <si>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</si>
  <si>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</si>
  <si>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</si>
  <si>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</si>
  <si>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</si>
  <si>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</si>
  <si>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</si>
  <si>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</si>
  <si>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</si>
  <si>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</si>
  <si>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</si>
  <si>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</si>
  <si>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</si>
  <si>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</si>
  <si>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</si>
  <si>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</si>
  <si>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</si>
  <si>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</si>
  <si>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</si>
  <si>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</si>
  <si>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</si>
  <si>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</si>
  <si>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</si>
  <si>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</si>
  <si>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</si>
  <si>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</si>
  <si>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</si>
  <si>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</si>
  <si>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</si>
  <si>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</si>
  <si>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</si>
  <si>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</si>
  <si>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</si>
  <si>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</si>
  <si>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</si>
  <si>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</si>
  <si>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</si>
  <si>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</si>
  <si>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</si>
  <si>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</si>
  <si>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</si>
  <si>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</si>
  <si>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</si>
  <si>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</si>
  <si>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</si>
  <si>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</si>
  <si>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</si>
  <si>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</si>
  <si>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</si>
  <si>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</si>
  <si>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</si>
  <si>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</si>
  <si>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</si>
  <si>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</si>
  <si>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</si>
  <si>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</si>
  <si>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</si>
  <si>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</si>
  <si>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</si>
  <si>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</si>
  <si>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</si>
  <si>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</si>
  <si>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</si>
  <si>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</si>
  <si>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</si>
  <si>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</si>
  <si>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</si>
  <si>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</si>
  <si>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</si>
  <si>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</si>
  <si>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</si>
  <si>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</si>
  <si>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</si>
  <si>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</si>
  <si>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</si>
  <si>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</si>
  <si>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</si>
  <si>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</si>
  <si>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</si>
  <si>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</si>
  <si>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</si>
  <si>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</si>
  <si>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</si>
  <si>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</si>
  <si>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</si>
  <si>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</si>
  <si>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</si>
  <si>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</si>
  <si>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</si>
  <si>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</si>
  <si>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</si>
  <si>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</si>
  <si>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</si>
  <si>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</si>
  <si>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</si>
  <si>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</si>
  <si>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</si>
  <si>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</si>
  <si>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</si>
  <si>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</si>
  <si>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</si>
  <si>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</si>
  <si>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</si>
  <si>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</si>
  <si>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</si>
  <si>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</si>
  <si>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</si>
  <si>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</si>
  <si>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</si>
  <si>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</si>
  <si>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</si>
  <si>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</si>
  <si>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</si>
  <si>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</si>
  <si>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</si>
  <si>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</si>
  <si>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</si>
  <si>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</si>
  <si>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</si>
  <si>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</si>
  <si>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</si>
  <si>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</si>
  <si>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</si>
  <si>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</si>
  <si>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</si>
  <si>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</si>
  <si>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</si>
  <si>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</si>
  <si>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</si>
  <si>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</si>
  <si>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</si>
  <si>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</si>
  <si>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</si>
  <si>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</si>
  <si>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</si>
  <si>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</si>
  <si>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</si>
  <si>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</si>
  <si>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</si>
  <si>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</si>
  <si>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</si>
  <si>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</si>
  <si>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</si>
  <si>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Normal newborn</t>
  </si>
  <si>
    <t>Pediatric</t>
  </si>
  <si>
    <t>Adult</t>
  </si>
  <si>
    <t>Allowed amount after transfer adjustment</t>
  </si>
  <si>
    <t>Is a transfer adjustment potentially applicable?</t>
  </si>
  <si>
    <t>Yes</t>
  </si>
  <si>
    <t>No</t>
  </si>
  <si>
    <t>APR-DRG description</t>
  </si>
  <si>
    <t>High-Side Outlier Payment When Payment Is Much Lower than Cost</t>
  </si>
  <si>
    <t>Low Side Outlier Payment When Payment Is Much Greater than Cost</t>
  </si>
  <si>
    <t>ALLOWED AMOUNT AFTER TRANSFER AND OUTLIER ADJUSTMENTS</t>
  </si>
  <si>
    <t>Used to estimate the hospital's cost of this stay</t>
  </si>
  <si>
    <t>Calculated transfer payment adjustment</t>
  </si>
  <si>
    <t>Payment amount</t>
  </si>
  <si>
    <t>IS A COST OUTLIER ADJUSTMENT MADE?</t>
  </si>
  <si>
    <t>Patient age (in years)</t>
  </si>
  <si>
    <t>Look up from DRG table</t>
  </si>
  <si>
    <t>Used for age adjustor</t>
  </si>
  <si>
    <t>Other health coverage</t>
  </si>
  <si>
    <t>Patient share of cost</t>
  </si>
  <si>
    <t>Includes spend-down or copayment</t>
  </si>
  <si>
    <t>Error DRG</t>
  </si>
  <si>
    <t>Is estimated cost &gt; allowed amount</t>
  </si>
  <si>
    <t>Estimated loss on this case</t>
  </si>
  <si>
    <t>Estimated gain on this case</t>
  </si>
  <si>
    <t>Is gain &gt; outlier threshold</t>
  </si>
  <si>
    <t>IS THIS AN INTERIM CLAIM?</t>
  </si>
  <si>
    <t>Indicates an interim claim</t>
  </si>
  <si>
    <t>APR-DRG INFORMATION</t>
  </si>
  <si>
    <t>F</t>
  </si>
  <si>
    <t>Is length of stay &gt; interim claim threshold?</t>
  </si>
  <si>
    <t>Is discharge status equal to 30?</t>
  </si>
  <si>
    <t>Casemix relative weight--unadjusted</t>
  </si>
  <si>
    <t>Look up E10</t>
  </si>
  <si>
    <t>E13</t>
  </si>
  <si>
    <t>E12</t>
  </si>
  <si>
    <t>G</t>
  </si>
  <si>
    <t>Payment relative weight</t>
  </si>
  <si>
    <t xml:space="preserve">PAYMENT POLICY PARAMETERS SET BY MEDICAID--SUBJECT TO CHANGE </t>
  </si>
  <si>
    <t>National Average Length of Stay</t>
  </si>
  <si>
    <t>INFORMATION FROM THE HOSPITAL-- TO BE INPUT BY THE USER</t>
  </si>
  <si>
    <t>Total charges</t>
  </si>
  <si>
    <t>Interim per diem amount</t>
  </si>
  <si>
    <t xml:space="preserve">UB-04 Form Locator  47 </t>
  </si>
  <si>
    <t>UB-04 Form Locator 54 for payments by third parties</t>
  </si>
  <si>
    <t>District of Columbia Medicaid DRG Pricing Calculator</t>
  </si>
  <si>
    <t>Pediatric misc</t>
  </si>
  <si>
    <t>Adult gastroent</t>
  </si>
  <si>
    <t>Adult misc</t>
  </si>
  <si>
    <t>Pediatric respiratory</t>
  </si>
  <si>
    <t>Adult respiratory</t>
  </si>
  <si>
    <t>Adult circulatory</t>
  </si>
  <si>
    <t>Pediatric mental health</t>
  </si>
  <si>
    <t>Adult mental health</t>
  </si>
  <si>
    <t>Rehab</t>
  </si>
  <si>
    <t>Are charges &gt; interim claim threshold?</t>
  </si>
  <si>
    <t>DME add-on amount</t>
  </si>
  <si>
    <t>Allowed amount after DRG cost outlier payment decrease</t>
  </si>
  <si>
    <t>Allowed Amount</t>
  </si>
  <si>
    <t>Reimbursed amount including add-ons</t>
  </si>
  <si>
    <t>CALCULATION OF PAYMENT AND REIMBURSEMENT AMOUNT</t>
  </si>
  <si>
    <t>3) Add-ons are added once payment is calculated.</t>
  </si>
  <si>
    <t>Low-cost outlier threshold</t>
  </si>
  <si>
    <t xml:space="preserve">High-cost outlier threshold </t>
  </si>
  <si>
    <t>Marginal cost percentage</t>
  </si>
  <si>
    <t>Used for high-cost outlier adjustments</t>
  </si>
  <si>
    <t>Used for low-cost outlier adjustments</t>
  </si>
  <si>
    <t>Neonate adjustor</t>
  </si>
  <si>
    <t>For each hospital, the DRG base rate will reflect several factors:</t>
  </si>
  <si>
    <t>Look up E14</t>
  </si>
  <si>
    <t>Capital hospital-specific add-on payment (E16) for District hospitals due to separate from DRG payment- not applicable for interim claims</t>
  </si>
  <si>
    <t>DME Hospital-specific add-on payment (E17) separate from DRG payment- not applicable for interim claims</t>
  </si>
  <si>
    <t>Pediatric mental health adjustor</t>
  </si>
  <si>
    <t>Assigned via separate APR-DRG grouping software</t>
  </si>
  <si>
    <t>National average length of stay for this APR-DRG</t>
  </si>
  <si>
    <t>Interim claim threshold- days</t>
  </si>
  <si>
    <t>Interim claim threshold- dollars</t>
  </si>
  <si>
    <t>Threshold defining interim claims in days</t>
  </si>
  <si>
    <t>Threshold defining interim claims in dollars</t>
  </si>
  <si>
    <t>Per diem for pricing interim claims</t>
  </si>
  <si>
    <t xml:space="preserve">DRG base payment </t>
  </si>
  <si>
    <t>Is transfer payment adjustment &lt; DRG base payment so far?</t>
  </si>
  <si>
    <t>Est. cost = charges times CCR (E7 * E8)</t>
  </si>
  <si>
    <t xml:space="preserve">Is estimated loss &gt; outlier threshold </t>
  </si>
  <si>
    <t xml:space="preserve">DRG cost outlier payment increase </t>
  </si>
  <si>
    <t>DRG base rate (Hospital-specific including IME)</t>
  </si>
  <si>
    <t>Capital add-on payment (Hospital-specific)</t>
  </si>
  <si>
    <t>DME add-on payment (Hospital-specific)</t>
  </si>
  <si>
    <t>Cost-to-charge (CCR) ratio (Hospital-specific)</t>
  </si>
  <si>
    <t>Please note that per current policy, same day discharges (patient admitted and discharged on same date) are denied unless the patient status indicates death (20).</t>
  </si>
  <si>
    <t>DRG Base Rate and Add-on Amounts</t>
  </si>
  <si>
    <t>Used for DRG base payment</t>
  </si>
  <si>
    <t>Capital payment applies to in-District hospitals</t>
  </si>
  <si>
    <t>DME applies to in-District hospitals</t>
  </si>
  <si>
    <t>Length of stay (covered days)</t>
  </si>
  <si>
    <t>Policy Adjustor--Service</t>
  </si>
  <si>
    <t>Payment Relative Weight--No Age Adjustor</t>
  </si>
  <si>
    <t>Policy Adjustor--Age</t>
  </si>
  <si>
    <t>Payment Relative Weight--with Age Adjustor</t>
  </si>
  <si>
    <t>Medicaid Care Category (MCC)</t>
  </si>
  <si>
    <t xml:space="preserve">Under DRG payment, the Medicaid claims processing system assigns each complete inpatient stay to an All Patient Refined Diagnosis Related Group (APR-DRG) based on the diagnoses and procedures on the claim.  Hospitals need not put the DRG on the claim and need not purchase APR-DRG software. This pricing calculator spreadsheet includes the list of APR-DRGs and associated policy adjustors. It assumes the user knows which APR-DRG should be entered into the "calculator" sheet. For more information on APR-DRGs, contact 3M Health Information Systems, which developed the software and owns it.  </t>
  </si>
  <si>
    <t>This calculator spreadsheet is intended to be helpful to users, but it cannot capture all the editing and pricing complexity of the Medicaid claims processing system. In cases of payment calculation differences, the claims processing system should be considered correct.</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</si>
  <si>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</si>
  <si>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Capital add-on amount</t>
  </si>
  <si>
    <t>5) Maryland hospitals are not paid by DRG per Federal waiver. Maryland hospital reimbursement is not changing, but subject to its own unique method.</t>
  </si>
  <si>
    <t>This calculator spreadsheet is intended to be helpful to users, but it cannot capture all the editing and pricing complexity of the Medicaid claims processing system. In cases of difference, the claims processing system is correct.</t>
  </si>
  <si>
    <t xml:space="preserve">6. Inclusion of a service in this list does not necessarily imply coverage by DC Medicaid. </t>
  </si>
  <si>
    <t>Seizure</t>
  </si>
  <si>
    <t>Asthma</t>
  </si>
  <si>
    <t>Hypertension</t>
  </si>
  <si>
    <t>Cardiomyopathy</t>
  </si>
  <si>
    <t>Diabetes</t>
  </si>
  <si>
    <t>Splenectomy</t>
  </si>
  <si>
    <t>Schizophrenia</t>
  </si>
  <si>
    <t>Rehabilitation</t>
  </si>
  <si>
    <t>Ungroupable</t>
  </si>
  <si>
    <t>007-1</t>
  </si>
  <si>
    <t>007-2</t>
  </si>
  <si>
    <t>007-3</t>
  </si>
  <si>
    <t>007-4</t>
  </si>
  <si>
    <t>008-1</t>
  </si>
  <si>
    <t>008-2</t>
  </si>
  <si>
    <t>008-3</t>
  </si>
  <si>
    <t>008-4</t>
  </si>
  <si>
    <t>009-1</t>
  </si>
  <si>
    <t>009-2</t>
  </si>
  <si>
    <t>009-3</t>
  </si>
  <si>
    <t>009-4</t>
  </si>
  <si>
    <t>059-1</t>
  </si>
  <si>
    <t>059-2</t>
  </si>
  <si>
    <t>059-3</t>
  </si>
  <si>
    <t>059-4</t>
  </si>
  <si>
    <t>145-1</t>
  </si>
  <si>
    <t>145-2</t>
  </si>
  <si>
    <t>145-3</t>
  </si>
  <si>
    <t>145-4</t>
  </si>
  <si>
    <t>181-1</t>
  </si>
  <si>
    <t>181-2</t>
  </si>
  <si>
    <t>181-3</t>
  </si>
  <si>
    <t>181-4</t>
  </si>
  <si>
    <t>182-1</t>
  </si>
  <si>
    <t>182-2</t>
  </si>
  <si>
    <t>182-3</t>
  </si>
  <si>
    <t>182-4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</si>
  <si>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</si>
  <si>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</si>
  <si>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</si>
  <si>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</si>
  <si>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</si>
  <si>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</si>
  <si>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</si>
  <si>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</si>
  <si>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</si>
  <si>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</si>
  <si>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</si>
  <si>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</si>
  <si>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</si>
  <si>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</si>
  <si>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</si>
  <si>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</si>
  <si>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</si>
  <si>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</si>
  <si>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</si>
  <si>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</si>
  <si>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</si>
  <si>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322-1</t>
  </si>
  <si>
    <t>322-2</t>
  </si>
  <si>
    <t>322-3</t>
  </si>
  <si>
    <t>322-4</t>
  </si>
  <si>
    <t>426-1</t>
  </si>
  <si>
    <t>426-2</t>
  </si>
  <si>
    <t>426-3</t>
  </si>
  <si>
    <t>426-4</t>
  </si>
  <si>
    <t>427-1</t>
  </si>
  <si>
    <t>427-2</t>
  </si>
  <si>
    <t>427-3</t>
  </si>
  <si>
    <t>427-4</t>
  </si>
  <si>
    <t>469-1</t>
  </si>
  <si>
    <t>469-2</t>
  </si>
  <si>
    <t>469-3</t>
  </si>
  <si>
    <t>469-4</t>
  </si>
  <si>
    <t>470-1</t>
  </si>
  <si>
    <t>470-2</t>
  </si>
  <si>
    <t>470-3</t>
  </si>
  <si>
    <t>470-4</t>
  </si>
  <si>
    <t>695-1</t>
  </si>
  <si>
    <t>695-2</t>
  </si>
  <si>
    <t>695-3</t>
  </si>
  <si>
    <t>695-4</t>
  </si>
  <si>
    <t>696-1</t>
  </si>
  <si>
    <t>696-2</t>
  </si>
  <si>
    <t>696-3</t>
  </si>
  <si>
    <t>696-4</t>
  </si>
  <si>
    <t>792-1</t>
  </si>
  <si>
    <t>792-2</t>
  </si>
  <si>
    <t>792-3</t>
  </si>
  <si>
    <t>792-4</t>
  </si>
  <si>
    <t>793-1</t>
  </si>
  <si>
    <t>793-2</t>
  </si>
  <si>
    <t>793-3</t>
  </si>
  <si>
    <t>793-4</t>
  </si>
  <si>
    <t>794-1</t>
  </si>
  <si>
    <t>794-2</t>
  </si>
  <si>
    <t>794-3</t>
  </si>
  <si>
    <t>794-4</t>
  </si>
  <si>
    <t>810-1</t>
  </si>
  <si>
    <t>810-2</t>
  </si>
  <si>
    <t>810-3</t>
  </si>
  <si>
    <t>810-4</t>
  </si>
  <si>
    <t>817-1</t>
  </si>
  <si>
    <t>817-2</t>
  </si>
  <si>
    <t>817-3</t>
  </si>
  <si>
    <t>817-4</t>
  </si>
  <si>
    <t>For each stay, the DRG base payment will be calculated as the DC specific relative weight for the specific APR-DRG times a hospital-specific DRG base rate (indirect medical education (IME) included).  For the relative weight, see the DRG table tab, column E.</t>
  </si>
  <si>
    <t>2) The District-wide base rate is established and used for each hospital. IME is added to the district-wide base price; IME varies by hospital, so the hospital-specific base rate will differ.</t>
  </si>
  <si>
    <t>DC Relative Weights</t>
  </si>
  <si>
    <t>Obstetric adjustor</t>
  </si>
  <si>
    <t>Applied to neonate DRGs defined in tab 4-DRG Table</t>
  </si>
  <si>
    <t>Applied to pediatric mental health DRGs defined in tab 4-DRG Table</t>
  </si>
  <si>
    <t>Applied to obstetric DRGs defined in tab 4-DRG Table</t>
  </si>
  <si>
    <t>Medicaid Care Category</t>
  </si>
  <si>
    <t>Policy adjustor used (if applicable)</t>
  </si>
  <si>
    <t>Look up MCC from DRG table</t>
  </si>
  <si>
    <t>Calculated transfer/outlier payment adjustment</t>
  </si>
  <si>
    <t>6) Specialty hospitals are not represented in this calculator.</t>
  </si>
  <si>
    <t>Does discharge status = 02, 05, 63, 65, 66, 82, 85, 91, 93, 94?</t>
  </si>
  <si>
    <t>Pediatric miscellaneous adjustor</t>
  </si>
  <si>
    <t>Pediatric respiratory adjustor</t>
  </si>
  <si>
    <t>Applied to ped misc DRGs defined in tab 4-DRG Table</t>
  </si>
  <si>
    <t>Applied to ped resp DRGs defined in tab 4-DRG Table</t>
  </si>
  <si>
    <t xml:space="preserve">A "Frequently Asked Questions" document is available at  https://dhcf.dc.gov/page/rates-and-reimbursements, and is essential in understanding the payment method.  </t>
  </si>
  <si>
    <t xml:space="preserve">Indicates information to be input by the user (cells E7-E18).  
Look for an estimate of final payment in Cells E69 and E72. </t>
  </si>
  <si>
    <t xml:space="preserve">Indicates payment policy parameters set by Medicaid (cells E20-E31).  </t>
  </si>
  <si>
    <t>IF E40="Yes", then if (E9 &gt; E23), "Yes", else "No", else "N/A"</t>
  </si>
  <si>
    <t>IF E40="Yes", then if (E7&gt;E24), then "Yes", else "No", else "N/A"</t>
  </si>
  <si>
    <t>IF E41 or E42="Yes", (E9*E25), else 0</t>
  </si>
  <si>
    <t xml:space="preserve">Payment relative weight (E37) times hospital-specific base price w/IME (E15) </t>
  </si>
  <si>
    <t>IF E48 ="N/A" then ,"N/A", else if (E48&lt;E45), then "Yes" else "No"</t>
  </si>
  <si>
    <t>IF E49= "Yes", then E48,  else E45</t>
  </si>
  <si>
    <t>IF E52 &gt; E50  then "Loss" else "Gain"</t>
  </si>
  <si>
    <t>IF E53 = "Loss",  then est. cost minus allowed amount (E52-E50), else "N/A"</t>
  </si>
  <si>
    <t>IF E53 = "Loss",  then if loss &gt; threshold (E55 &gt; E20), then  "Yes", else "No", else "N/A"</t>
  </si>
  <si>
    <t xml:space="preserve">IF E56 = "Yes",  then if loss is less than high-cost outlier threshold (E55&lt;E20), then zero, else loss greater than high-cost threshold is multiplied times marginal cost threshold ((E55-E20)*E22), else 0   </t>
  </si>
  <si>
    <t>IF E53="Gain", then (E50-E52), else"N/A"</t>
  </si>
  <si>
    <t>IF E53="Gain", then if gain&gt; threshold (E59&gt;E21), then "Yes", else "No", else "N/A"</t>
  </si>
  <si>
    <t>IF E60="Yes",  then base payment(E45)/nat. ALOS (E38) times LOS ((E9)+1), else "NA"</t>
  </si>
  <si>
    <t>IF E61 ="N/A" then ,"N/A", else if (E61&lt;E45), then "Yes" else "No"</t>
  </si>
  <si>
    <t>IF E62="Yes", then pay transfer adjustment (E61), else E50</t>
  </si>
  <si>
    <t>IF E53="Loss", then allowed amount + high side outlier payment (E50+E57), else low-side outlier payment (E63)</t>
  </si>
  <si>
    <t xml:space="preserve">If interim claim (E43&gt;0), then interim claim (E43) amount as payment amount.  Otherwise, subtract other health coverage (E67) and patient share of cost (E68) from allowed amount (E65) to obtain payment amount. </t>
  </si>
  <si>
    <t>E72=E69+E70+E71, unless interim claim, in which case E72=E43</t>
  </si>
  <si>
    <t>Skip to E72 for final interim claim payment amount</t>
  </si>
  <si>
    <t>Casemix relative weight (E34) times policy adjustor (E36)</t>
  </si>
  <si>
    <t>IF E47="Yes", then base payment(E45)/nat. ALOS (E38) times LOS (E9+1), else "NA"</t>
  </si>
  <si>
    <t>4) Out of District (OOD) hospitals receive the District-wide DRG base rate with no IME addition to the base rate, or direct medical education (DME) or capital add-on.</t>
  </si>
  <si>
    <t>2. National Average Length of Stay is the trimmed arithmetic value.</t>
  </si>
  <si>
    <t>4. Substance abuse APR-DRGs are assigned to the mental health care categories.</t>
  </si>
  <si>
    <t>5. APR-DRGs 626-1 and 626-2 are assigned to the Normal Newborn care category while APR-DRGs 626-3 and 626-4 are assigned to the Neonate care category.  Similarly, APR-DRGs 640-1, 640-2, and 640-3 are assigned to the Normal Newborn care category while 640-4 is assigned to the Neonate care category.</t>
  </si>
  <si>
    <t>8. This spreadsheet includes data obtained through the use of proprietary computer software created, owned and licensed by the 3M Company. All copyrights in and to the 3MTM Software are owned by 3M. All rights reserved.</t>
  </si>
  <si>
    <t>Liver transplant and/or intestinal transplant</t>
  </si>
  <si>
    <t>Heart and/or lung transplant</t>
  </si>
  <si>
    <t>Pancreas transplant</t>
  </si>
  <si>
    <t>Allogeneic bone marrow transplant</t>
  </si>
  <si>
    <t>Open craniotomy for trauma</t>
  </si>
  <si>
    <t>Open craniotomy except trauma</t>
  </si>
  <si>
    <t>027-1</t>
  </si>
  <si>
    <t>Other open craniotomy</t>
  </si>
  <si>
    <t>027-2</t>
  </si>
  <si>
    <t>027-3</t>
  </si>
  <si>
    <t>027-4</t>
  </si>
  <si>
    <t>029-1</t>
  </si>
  <si>
    <t>029-2</t>
  </si>
  <si>
    <t>029-3</t>
  </si>
  <si>
    <t>029-4</t>
  </si>
  <si>
    <t>030-1</t>
  </si>
  <si>
    <t>030-2</t>
  </si>
  <si>
    <t>030-3</t>
  </si>
  <si>
    <t>030-4</t>
  </si>
  <si>
    <t>Nervous system malignancy</t>
  </si>
  <si>
    <t>Intracranial hemorrhage</t>
  </si>
  <si>
    <t>Transient ischemia</t>
  </si>
  <si>
    <t>Non-bacterial infections of nervous system except viral meningitis</t>
  </si>
  <si>
    <t>Viral meningitis</t>
  </si>
  <si>
    <t>Alteration in consciousness</t>
  </si>
  <si>
    <t>Head trauma with coma &gt; 1 hour or hemorrhage</t>
  </si>
  <si>
    <t>Other disorders of nervous system</t>
  </si>
  <si>
    <t>Infections of upper respiratory tract</t>
  </si>
  <si>
    <t>Respiratory system diagnosis with ventilator support &gt; 96 hours</t>
  </si>
  <si>
    <t>Cystic fibrosis - pulmonary disease</t>
  </si>
  <si>
    <t>Respiratory failure</t>
  </si>
  <si>
    <t>Pulmonary embolism</t>
  </si>
  <si>
    <t>Respiratory malignancy</t>
  </si>
  <si>
    <t>Other pneumonia</t>
  </si>
  <si>
    <t>Chronic obstructive pulmonary disease</t>
  </si>
  <si>
    <t>Major cardiothoracic repair of heart anomaly</t>
  </si>
  <si>
    <t>Implantable heart assist systems</t>
  </si>
  <si>
    <t>Coronary bypass with ami or complex principal diagnosis</t>
  </si>
  <si>
    <t>Permanent cardiac pacemaker implant with ami, heart failure or shock</t>
  </si>
  <si>
    <t>Percutaneous cardiac intervention with ami</t>
  </si>
  <si>
    <t>178-1</t>
  </si>
  <si>
    <t>External heart assist systems</t>
  </si>
  <si>
    <t>178-2</t>
  </si>
  <si>
    <t>178-3</t>
  </si>
  <si>
    <t>178-4</t>
  </si>
  <si>
    <t>179-1</t>
  </si>
  <si>
    <t>Defibrillator implants</t>
  </si>
  <si>
    <t>179-2</t>
  </si>
  <si>
    <t>179-3</t>
  </si>
  <si>
    <t>179-4</t>
  </si>
  <si>
    <t>183-1</t>
  </si>
  <si>
    <t>183-2</t>
  </si>
  <si>
    <t>183-3</t>
  </si>
  <si>
    <t>183-4</t>
  </si>
  <si>
    <t>Acute myocardial infarction</t>
  </si>
  <si>
    <t>Cardiac catheterization for coronary artery disease</t>
  </si>
  <si>
    <t>Heart failure</t>
  </si>
  <si>
    <t>Chest pain</t>
  </si>
  <si>
    <t>Other circulatory system diagnoses</t>
  </si>
  <si>
    <t>Peritoneal adhesiolysis</t>
  </si>
  <si>
    <t>Gastric fundoplication</t>
  </si>
  <si>
    <t>Appendectomy with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</si>
  <si>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</si>
  <si>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</si>
  <si>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</si>
  <si>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</si>
  <si>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</si>
  <si>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</si>
  <si>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</si>
  <si>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</si>
  <si>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Alcoholic liver disease</t>
  </si>
  <si>
    <t>Disorders of pancreas except malignancy</t>
  </si>
  <si>
    <t>Other disorders of the liver</t>
  </si>
  <si>
    <t>Amputation of lower limb except toes</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</si>
  <si>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</si>
  <si>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</si>
  <si>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</si>
  <si>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</si>
  <si>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</si>
  <si>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</si>
  <si>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</si>
  <si>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</si>
  <si>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</si>
  <si>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</si>
  <si>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</si>
  <si>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</si>
  <si>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</si>
  <si>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</si>
  <si>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</si>
  <si>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</si>
  <si>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</si>
  <si>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</si>
  <si>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</si>
  <si>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</si>
  <si>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 of femur</t>
  </si>
  <si>
    <t>Fracture of pelvis or dislocation of hip</t>
  </si>
  <si>
    <t>Connective tissue disorders</t>
  </si>
  <si>
    <t>Skin ulcers</t>
  </si>
  <si>
    <t>Major skin disorders</t>
  </si>
  <si>
    <t>Malignant breast disorders</t>
  </si>
  <si>
    <t>Procedures for obesity</t>
  </si>
  <si>
    <t>Inborn errors of metabolism</t>
  </si>
  <si>
    <t>Other endocrine disorders</t>
  </si>
  <si>
    <t>Other non-hypovolemic electrolyte disorders</t>
  </si>
  <si>
    <t>Non-hypovolemic sodium disorders</t>
  </si>
  <si>
    <t>Thyroid disorders</t>
  </si>
  <si>
    <t>Kidney transplant</t>
  </si>
  <si>
    <t>Acute kidney injury</t>
  </si>
  <si>
    <t>Chronic kidney disease</t>
  </si>
  <si>
    <t>Transurethral prostatectomy</t>
  </si>
  <si>
    <t>Malignancy, male reproductive system</t>
  </si>
  <si>
    <t>Male reproductive system diagnoses except malignancy</t>
  </si>
  <si>
    <t>Female reproductive system malignancy</t>
  </si>
  <si>
    <t>Female reproductive system infections</t>
  </si>
  <si>
    <t>539-1</t>
  </si>
  <si>
    <t>Cesarean section with sterilization</t>
  </si>
  <si>
    <t>539-2</t>
  </si>
  <si>
    <t>539-3</t>
  </si>
  <si>
    <t>539-4</t>
  </si>
  <si>
    <t>543-1</t>
  </si>
  <si>
    <t>543-2</t>
  </si>
  <si>
    <t>543-3</t>
  </si>
  <si>
    <t>543-4</t>
  </si>
  <si>
    <t>547-1</t>
  </si>
  <si>
    <t>547-2</t>
  </si>
  <si>
    <t>547-3</t>
  </si>
  <si>
    <t>547-4</t>
  </si>
  <si>
    <t>548-1</t>
  </si>
  <si>
    <t>548-2</t>
  </si>
  <si>
    <t>548-3</t>
  </si>
  <si>
    <t>548-4</t>
  </si>
  <si>
    <t>Vaginal delivery</t>
  </si>
  <si>
    <t>Neonate, transferred &lt; 5 days old, not born here</t>
  </si>
  <si>
    <t>Neonate, transferred &lt; 5 days old, born here</t>
  </si>
  <si>
    <t>Neonate birth weight 1500-1999 grams with major anomaly</t>
  </si>
  <si>
    <t>Neonate birth weight 1500-1999 grams with congenital or perinatal infection</t>
  </si>
  <si>
    <t>Neonate birth weight 2000-2499 grams with major anomaly</t>
  </si>
  <si>
    <t>Neonate birth weight 2000-2499 grams with congenital or perinatal infection</t>
  </si>
  <si>
    <t>Neonate birth weight &gt; 2499 grams with major anomaly</t>
  </si>
  <si>
    <t>Neonate birth weight &gt; 2499 grams with congenital or perinatal infection</t>
  </si>
  <si>
    <t>Sickle cell anemia crisis</t>
  </si>
  <si>
    <t>Acute leukemia</t>
  </si>
  <si>
    <t>Radiotherapy</t>
  </si>
  <si>
    <t>Chemotherapy for acute leukemia</t>
  </si>
  <si>
    <t>Other chemotherapy</t>
  </si>
  <si>
    <t>Viral illness</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</si>
  <si>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</si>
  <si>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</si>
  <si>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</si>
  <si>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</si>
  <si>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</si>
  <si>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</si>
  <si>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</si>
  <si>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</si>
  <si>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</si>
  <si>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</si>
  <si>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</si>
  <si>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Extensive third degree burns with skin graft</t>
  </si>
  <si>
    <t>Burns with skin graft except extensive third degree burns</t>
  </si>
  <si>
    <t>Neonatal aftercare</t>
  </si>
  <si>
    <t>Principal diagnosis invalid as discharge diagnosis</t>
  </si>
  <si>
    <t>7. The Medicaid Care Category mapping was initially created by Conduent.</t>
  </si>
  <si>
    <t>Assign policy adjustor value depending on medicaid care category</t>
  </si>
  <si>
    <t>DC Medicaid DRG Pricing Calculator for Acute General Hospitals</t>
  </si>
  <si>
    <t>Normal newborn adjustor</t>
  </si>
  <si>
    <t>Applied to normal newborn DRGs defined in tab 4-DRG Table</t>
  </si>
  <si>
    <t>3. "Pediatric" is defined as under age 21. The Pediatric Mental Health adjustor applies to all stays within that MCC (see column J). The Neonate adjustor applies to all neonate MCCs. The Pediatric Misc policy adjustor applies to all stays with that MCC.  The Pediatric Respiratory policy adjustor applies to all stays with that MCC. The Normal Newborn policy adjustor applies to normal newborn MCCs.</t>
  </si>
  <si>
    <t>Tracheostomy with mv &gt;96 hours with extensive proc</t>
  </si>
  <si>
    <t>Tracheostomy with mv &gt;96 hours w/o extensive proc</t>
  </si>
  <si>
    <t>Autologous bone marrow transplant</t>
  </si>
  <si>
    <t>Extracorporeal membrane oxygenation (ECMO)</t>
  </si>
  <si>
    <t>011-1</t>
  </si>
  <si>
    <t>Chimeric antigen receptor (car) t-cell &amp; oth immunotherapies</t>
  </si>
  <si>
    <t>011-2</t>
  </si>
  <si>
    <t>011-3</t>
  </si>
  <si>
    <t>011-4</t>
  </si>
  <si>
    <t>Ventricular shunt procs</t>
  </si>
  <si>
    <t>Spinal procs</t>
  </si>
  <si>
    <t>Open extracranial vascular procs</t>
  </si>
  <si>
    <t>Other nervous system &amp; related procs</t>
  </si>
  <si>
    <t>Other percutaneous intracranial procs</t>
  </si>
  <si>
    <t>Percutaneous intracranial &amp; extracranial vascular procs</t>
  </si>
  <si>
    <t>Spinal disorders &amp; injuries</t>
  </si>
  <si>
    <t>Degenerative nervous system disorders except multi sclerosis</t>
  </si>
  <si>
    <t>Multiple sclerosis, oth demyelinating disease &amp; inflammatory neuropathies</t>
  </si>
  <si>
    <t>Cva &amp; precerebral occlusion with infarction</t>
  </si>
  <si>
    <t>Nonspecific cva &amp; precerebral occlusion w/o infarction</t>
  </si>
  <si>
    <t>Peripheral, cranial &amp; autonomic nerve disorders</t>
  </si>
  <si>
    <t>Bacterial &amp; tuberculous infections of nervous system</t>
  </si>
  <si>
    <t>Migraine &amp; oth headaches</t>
  </si>
  <si>
    <t>Brain contusion or laceration &amp; complicated skull fracture, coma &lt; 1 hour or no coma</t>
  </si>
  <si>
    <t>Concussion, closed skull fracture nos, &amp; uncomplicated intracranial injury, coma &lt; 1 hour or no coma</t>
  </si>
  <si>
    <t>Anoxic &amp; oth severe brain damage</t>
  </si>
  <si>
    <t>Orbit &amp; eye procs</t>
  </si>
  <si>
    <t>Eye infections &amp; oth eye disorders</t>
  </si>
  <si>
    <t>Major cranial or facial bone procs</t>
  </si>
  <si>
    <t>Other major head &amp; neck procs</t>
  </si>
  <si>
    <t>Facial bone procs except major cranial or facial bone procs</t>
  </si>
  <si>
    <t>Cleft lip &amp; palate repair</t>
  </si>
  <si>
    <t>Tonsil &amp; adenoid procs</t>
  </si>
  <si>
    <t>Other ear, nose, mouth &amp; throat procs</t>
  </si>
  <si>
    <t>Ear, nose, mouth, throat &amp; cranial or facial malignancies</t>
  </si>
  <si>
    <t>Vertigo &amp; oth labyrinth disorders</t>
  </si>
  <si>
    <t>Dental diseases &amp; disorders</t>
  </si>
  <si>
    <t>Other ear, nose, mouth, throat &amp; cranial or facial diagnoses</t>
  </si>
  <si>
    <t>Major respiratory &amp; chest procs</t>
  </si>
  <si>
    <t>Other respiratory &amp; chest procs</t>
  </si>
  <si>
    <t>Bpd &amp; oth chronic respiratory diseases arising in perinatal period</t>
  </si>
  <si>
    <t>Major chest &amp; respiratory trauma</t>
  </si>
  <si>
    <t>Major respiratory infections &amp; inflammations</t>
  </si>
  <si>
    <t>Bronchiolitis &amp; rsv pneumonia</t>
  </si>
  <si>
    <t>Interstitial &amp; alveolar lung diseases</t>
  </si>
  <si>
    <t>Other respiratory diagnoses except signs, symptoms &amp; miscellaneous diagnoses</t>
  </si>
  <si>
    <t>Respiratory signs, symptoms &amp; miscellaneous diagnoses</t>
  </si>
  <si>
    <t>Acute bronchitis &amp; related symptoms</t>
  </si>
  <si>
    <t>Cardiac valve procs with ami or complex principal diagnosis</t>
  </si>
  <si>
    <t>Cardiac valve procs w/o ami or complex principal diagnosis</t>
  </si>
  <si>
    <t>Coronary bypass w/o ami or complex principal diagnosis</t>
  </si>
  <si>
    <t>Other cardiothoracic &amp; thoracic vascular procs</t>
  </si>
  <si>
    <t>Major abdominal vascular procs</t>
  </si>
  <si>
    <t>Permanent cardiac pacemaker implant w/o ami, heart failure or shock</t>
  </si>
  <si>
    <t>Percutaneous cardiac intervention w/o ami</t>
  </si>
  <si>
    <t>Insertion, revision &amp; replacements of pacemaker &amp; oth cardiac devices</t>
  </si>
  <si>
    <t>Cardiac pacemaker &amp; defibrillator revision except device replacement</t>
  </si>
  <si>
    <t>Other circulatory system procs</t>
  </si>
  <si>
    <t>Lower extremity arterial procs</t>
  </si>
  <si>
    <t>Other peripheral vascular &amp; related procs</t>
  </si>
  <si>
    <t>Percutaneous structural cardiac procs</t>
  </si>
  <si>
    <t>Cardiac catheterization for oth non-coronary conditions</t>
  </si>
  <si>
    <t>Acute &amp; subacute endocarditis</t>
  </si>
  <si>
    <t>Cardiac arrest &amp; shock</t>
  </si>
  <si>
    <t>Peripheral &amp; oth vascular disorders</t>
  </si>
  <si>
    <t>Angina pectoris &amp; coronary atherosclerosis</t>
  </si>
  <si>
    <t>Cardiac structural &amp; valvular disorders</t>
  </si>
  <si>
    <t>Cardiac arrhythmia &amp; conduction disorders</t>
  </si>
  <si>
    <t>Syncope &amp; collapse</t>
  </si>
  <si>
    <t>Malfunction, reaction, complication of cardiac or vascular device or proc</t>
  </si>
  <si>
    <t>Major stomach, esophageal &amp; duodenal procs</t>
  </si>
  <si>
    <t>Other stomach, esophageal &amp; duodenal procs</t>
  </si>
  <si>
    <t>Other small &amp; large bowel procs</t>
  </si>
  <si>
    <t>Anal &amp; perineal procs</t>
  </si>
  <si>
    <t>Hernia procs except inguinal, femoral &amp; umbilical</t>
  </si>
  <si>
    <t>Inguinal, femoral &amp; umbilical hernia procs</t>
  </si>
  <si>
    <t>Other digestive system &amp; abdominal procs</t>
  </si>
  <si>
    <t>Major small bowel procs</t>
  </si>
  <si>
    <t>Major large bowel procs</t>
  </si>
  <si>
    <t>Appendectomy w/o complex principal diagnosis</t>
  </si>
  <si>
    <t>Peptic ulcer &amp; gastritis</t>
  </si>
  <si>
    <t>Diverticulitis &amp; diverticulosis</t>
  </si>
  <si>
    <t>Major gastrointestinal &amp; peritoneal infections</t>
  </si>
  <si>
    <t>Other gastroenteritis, nausea &amp; vomiting</t>
  </si>
  <si>
    <t>Malfunction, reaction &amp; complication of gastrointestinal device or proc</t>
  </si>
  <si>
    <t>Other &amp; unspecified gastrointestinal hemorrhage</t>
  </si>
  <si>
    <t>Major pancreas, liver &amp; shunt procs</t>
  </si>
  <si>
    <t>Major biliary tract procs</t>
  </si>
  <si>
    <t>Other hepatobiliary, pancreas &amp; abdominal procs</t>
  </si>
  <si>
    <t>Hepatic coma &amp; oth major acute liver disorders</t>
  </si>
  <si>
    <t>Malignancy of hepatobiliary system &amp; pancreas</t>
  </si>
  <si>
    <t>Disorders of gallbladder &amp; biliary tract</t>
  </si>
  <si>
    <t>Dorsal &amp; lumbar fusion proc for curvature of back</t>
  </si>
  <si>
    <t>Dorsal &amp; lumbar fusion proc except for curvature of back</t>
  </si>
  <si>
    <t>Hip &amp; femur fracture repair</t>
  </si>
  <si>
    <t>Other significant hip &amp; femur surgery</t>
  </si>
  <si>
    <t>Vertebral &amp; intervertebral spinal procs including disc procs</t>
  </si>
  <si>
    <t>Skin graft, except hand, for musculoskeletal &amp; connective tissue diagnoses</t>
  </si>
  <si>
    <t>Knee &amp; lower leg procs except foot</t>
  </si>
  <si>
    <t>Foot &amp; toe procs</t>
  </si>
  <si>
    <t>Shoulder, upper arm &amp; forearm procs except joint replacement</t>
  </si>
  <si>
    <t>Hand &amp; wrist procs</t>
  </si>
  <si>
    <t>Tendon, muscle &amp; oth soft tissue procs</t>
  </si>
  <si>
    <t>Other musculoskeletal system &amp; connective tissue procs</t>
  </si>
  <si>
    <t>Spinal fusion &amp; oth back &amp; neck procs except for disc procs</t>
  </si>
  <si>
    <t>Shoulder &amp; elbow joint replacement</t>
  </si>
  <si>
    <t>Fractures &amp; dislocations except femur, pelvis &amp; back</t>
  </si>
  <si>
    <t>Musculoskeletal malignancy &amp; pathological fracture due to musculoskeletal malignancy</t>
  </si>
  <si>
    <t>Osteomyelitis, septic arthritis &amp; oth musculoskeletal infections</t>
  </si>
  <si>
    <t>Other back &amp; neck disorders, fractures &amp; injuries</t>
  </si>
  <si>
    <t>Malfunction, reaction, complication of orthopedic device or proc</t>
  </si>
  <si>
    <t>Other musculoskeletal system &amp; connective tissue diagnoses</t>
  </si>
  <si>
    <t>Skin graft for skin &amp; subcutaneous tissue diagnoses</t>
  </si>
  <si>
    <t>Mastectomy procs</t>
  </si>
  <si>
    <t>Breast procs except mastectomy</t>
  </si>
  <si>
    <t>Other skin, subcutaneous tissue &amp; related procs</t>
  </si>
  <si>
    <t>Cellulitis &amp; oth skin infections</t>
  </si>
  <si>
    <t>Contusion, open wound &amp; oth trauma to skin &amp; subcutaneous tissue</t>
  </si>
  <si>
    <t>Other skin, subcutaneous tissue &amp; breast disorders</t>
  </si>
  <si>
    <t>Adrenal procs</t>
  </si>
  <si>
    <t>Thyroid, parathyroid &amp; thyroglossal procs</t>
  </si>
  <si>
    <t>Other procs for endocrine, nutritional &amp; metabolic disorders</t>
  </si>
  <si>
    <t>Malnutrition, failure to thrive &amp; oth nutritional disorders</t>
  </si>
  <si>
    <t>Hypovolemia &amp; related electrolyte disorders</t>
  </si>
  <si>
    <t>Major bladder procs</t>
  </si>
  <si>
    <t>Kidney &amp; urinary tract procs for malignancy</t>
  </si>
  <si>
    <t>Kidney &amp; urinary tract procs for non-malignancy</t>
  </si>
  <si>
    <t>Renal dialysis access device procs</t>
  </si>
  <si>
    <t>Other bladder procs</t>
  </si>
  <si>
    <t>Urethral &amp; transurethral procs</t>
  </si>
  <si>
    <t>Other kidney, urinary tract &amp; related procs</t>
  </si>
  <si>
    <t>Kidney &amp; urinary tract malignancy</t>
  </si>
  <si>
    <t>Nephritis &amp; nephrosis</t>
  </si>
  <si>
    <t>Kidney &amp; urinary tract infections</t>
  </si>
  <si>
    <t>Urinary stones &amp; acquired upper urinary tract obstruction</t>
  </si>
  <si>
    <t>Malfunction, reaction, complication of genitourinary device or proc</t>
  </si>
  <si>
    <t>Other kidney &amp; urinary tract diagnoses, signs &amp; symptoms</t>
  </si>
  <si>
    <t>Major male pelvic procs</t>
  </si>
  <si>
    <t>Penis, testes &amp; scrotal procs</t>
  </si>
  <si>
    <t>Other male reproductive system &amp; related procs</t>
  </si>
  <si>
    <t>Pelvic evisceration, radical hysterectomy &amp; oth radical gynecological procs</t>
  </si>
  <si>
    <t>Uterine &amp; adnexa procs for ovarian &amp; adnexal malignancy</t>
  </si>
  <si>
    <t>Uterine &amp; adnexa procs for non-ovarian &amp; non-adnexal malignancy</t>
  </si>
  <si>
    <t>Uterine &amp; adnexa procs for non-malignancy except leiomyoma</t>
  </si>
  <si>
    <t>Female reproductive system reconstructive procs</t>
  </si>
  <si>
    <t>Dilation &amp; curettage for non-obstetric diagnoses</t>
  </si>
  <si>
    <t>Other female reproductive system &amp; related procs</t>
  </si>
  <si>
    <t>Uterine &amp; adnexa procs for leiomyoma</t>
  </si>
  <si>
    <t>Menstrual &amp; oth female reproductive system disorders</t>
  </si>
  <si>
    <t>Cesarean section w/o sterilization</t>
  </si>
  <si>
    <t>Vaginal delivery with sterilization and/or D&amp;C</t>
  </si>
  <si>
    <t>Vaginal delivery with o.r. proc except sterilization and/or D&amp;C</t>
  </si>
  <si>
    <t>Abortion with D&amp;C, aspiration curettage or hysterotomy</t>
  </si>
  <si>
    <t>Antepartum with o.r. proc</t>
  </si>
  <si>
    <t>Postpartum &amp; post abortion diagnosis with o.r. proc</t>
  </si>
  <si>
    <t>Postpartum &amp; post abortion diagnoses w/o proc</t>
  </si>
  <si>
    <t>Abortion w/o D&amp;C, aspiration curettage or hysterotomy</t>
  </si>
  <si>
    <t>Antepartum w/o o.r. proc</t>
  </si>
  <si>
    <t xml:space="preserve">Neonate with ECMO </t>
  </si>
  <si>
    <t>Neonate birth weight &lt; 1500 grams with major proc</t>
  </si>
  <si>
    <t>Neonate birth weight &lt; 500 grams, or birth weight 500-999 grams &amp; gestational age &lt;24 weeks, or birth weight 500-749 grams with major anomaly or w/o life sustaining intervention</t>
  </si>
  <si>
    <t>Neonate birth weight 500-749 grams w/o major proc</t>
  </si>
  <si>
    <t>Neonate birth weight 750-999 grams w/o major proc</t>
  </si>
  <si>
    <t>Neonate birth weight 1000-1249 grams with respiratory distress syndrome or oth major respiratory condition or major anomaly</t>
  </si>
  <si>
    <t>Neonate birth weight 1000-1249 grams with or w/o significant condition</t>
  </si>
  <si>
    <t>Neonate birth weight 1250-1499 grams with respiratory distress syndrome or oth major respiratory condition or major anomaly</t>
  </si>
  <si>
    <t>Neonate birth weight 1250-1499 grams with or w/o significant condition</t>
  </si>
  <si>
    <t>Neonate birth weight 1500-2499 grams with major proc</t>
  </si>
  <si>
    <t>Neonate birth weight 1500-1999 grams with respiratory distress syndrome or oth major respiratory condition</t>
  </si>
  <si>
    <t>Neonate birth weight 1500-1999 grams with or w/o oth significant condition</t>
  </si>
  <si>
    <t>Neonate birth weight 2000-2499 grams with respiratory distress syndrome or oth major respiratory condition</t>
  </si>
  <si>
    <t>Neonate birth weight 2000-2499 grams with oth significant condition</t>
  </si>
  <si>
    <t>Neonate birth weight 2000-2499 grams, normal newborn or neonate with oth problem</t>
  </si>
  <si>
    <t>Neonate birth weight &gt; 2499 grams with major cardiovascular proc</t>
  </si>
  <si>
    <t>Neonate birth weight &gt; 2499 grams with oth major proc</t>
  </si>
  <si>
    <t>Neonate birth weight &gt; 2499 grams with respiratory distress syndrome or oth major respiratory condition</t>
  </si>
  <si>
    <t>Neonate birth weight &gt; 2499 grams with oth significant condition</t>
  </si>
  <si>
    <t>Neonate birth weight &gt; 2499 grams, normal newborn or neonate with oth problem</t>
  </si>
  <si>
    <t>Other procs of blood &amp; blood-forming organs</t>
  </si>
  <si>
    <t>Major hematologic or immunologic diagnoses except sickle cell crisis &amp; coagulation</t>
  </si>
  <si>
    <t>Coagulation &amp; platelet disorders</t>
  </si>
  <si>
    <t>Other anemia &amp; disorders of blood &amp; blood-forming organs</t>
  </si>
  <si>
    <t>Major o.r. procs for lymphatic, hematopoietic or oth neoplasms</t>
  </si>
  <si>
    <t>Other  o.r. procs for lymphatic, hematopoietic or oth neoplasms</t>
  </si>
  <si>
    <t>Lymphoma, myeloma &amp; non-acute leukemia</t>
  </si>
  <si>
    <t>Lymphatic &amp; oth malignancies &amp; neoplasms of uncertain behavior</t>
  </si>
  <si>
    <t>Infectious &amp; parasitic diseases including HIV with o.r. proc</t>
  </si>
  <si>
    <t>Post-operative, post-trauma, oth device infections with o.r. proc</t>
  </si>
  <si>
    <t>Septicemia &amp; disseminated infections</t>
  </si>
  <si>
    <t>Post-operative, post-traumatic, oth device infections</t>
  </si>
  <si>
    <t>Fever &amp; inflammatory conditions</t>
  </si>
  <si>
    <t>Other infectious &amp; parasitic diseases</t>
  </si>
  <si>
    <t>Mental illness diagnosis with o.r. proc</t>
  </si>
  <si>
    <t>Major depressive disorders &amp; oth or unspecified psychoses</t>
  </si>
  <si>
    <t>Disorders of personality &amp; impulse control</t>
  </si>
  <si>
    <t>Adjustment disorders &amp; neuroses except depressive diagnoses</t>
  </si>
  <si>
    <t>Acute anxiety &amp; delirium states</t>
  </si>
  <si>
    <t>Drug &amp; alcohol abuse or dependence, left against medical advice</t>
  </si>
  <si>
    <t>Alcohol &amp; drug dependence with rehabilitation and/or detoxification therapy</t>
  </si>
  <si>
    <t>Opioid abuse &amp; dependence</t>
  </si>
  <si>
    <t>Cocaine abuse &amp; dependence</t>
  </si>
  <si>
    <t>Alcohol abuse &amp; dependence</t>
  </si>
  <si>
    <t>Other drug abuse &amp; dependence</t>
  </si>
  <si>
    <t>Extensive o.r. procs for oth complications of treatment</t>
  </si>
  <si>
    <t>Moderately extensive o.r. procs for oth complications of treatment</t>
  </si>
  <si>
    <t>Non-extensive o.r. procs for oth complications of treatment</t>
  </si>
  <si>
    <t>Other injury, poisoning &amp; toxic effect diagnoses</t>
  </si>
  <si>
    <t>Intentional self-harm &amp; attempted suicide</t>
  </si>
  <si>
    <t>Extensive third degree burns w/o skin graft</t>
  </si>
  <si>
    <t>Partial thickness burns w/o skin graft</t>
  </si>
  <si>
    <t>Procedure with diagnosis of rehabilitation, aftercare or oth contact with health services</t>
  </si>
  <si>
    <t>Signs, symptoms &amp; oth factors influencing health status</t>
  </si>
  <si>
    <t>Other aftercare &amp; convalescence</t>
  </si>
  <si>
    <t>HIV with multi major HIV related conditions</t>
  </si>
  <si>
    <t>HIV with major HIV related condition</t>
  </si>
  <si>
    <t>HIV with multi significant HIV related conditions</t>
  </si>
  <si>
    <t>HIV with one significant HIV condition or w/o significant related conditions</t>
  </si>
  <si>
    <t>Craniotomy for multi significant trauma</t>
  </si>
  <si>
    <t>Extensive abdominal or thoracic procs for multi significant trauma</t>
  </si>
  <si>
    <t>Musculoskeletal &amp; oth procs for multi significant trauma</t>
  </si>
  <si>
    <t>Multiple significant trauma w/o o.r. proc</t>
  </si>
  <si>
    <t>Extensive o.r. proc unrelated to principal diagnosis</t>
  </si>
  <si>
    <t>Moderately extensive o.r. proc unrelated to principal diagnosis</t>
  </si>
  <si>
    <t>Non-extensive o.r. proc unrelated to principal diagnosis</t>
  </si>
  <si>
    <t>DC Table of DRG Relative Weights V.40 for Acute General Hospitals</t>
  </si>
  <si>
    <t>1. Average length of stay and casemix relative values were calculated by 3M Health Information Systems for APR-DRG V.40, hospital-specific relative value (HSRV) weights.</t>
  </si>
  <si>
    <t>V.40 HSRV Relative Weight</t>
  </si>
  <si>
    <t>Effective for Discharges at General Acute Care Hospitals from 10/1/2024 to 9/30/2025</t>
  </si>
  <si>
    <t xml:space="preserve">This file is designed to enable interested parties to estimate payment under an APR-DRG payment method for inpatient fee-for-service stays covered by DC Medicaid.  This calculator can be used for discharges on and after October 1, 2024. The "Calculator" sheet incorporates the pricing logic for the DRG base payment, cost outlier payments, etc. The "DRG Table" sheet shows information specific to each APR-DRG. </t>
  </si>
  <si>
    <t>1) A District-wide DRG base rate of $16,475, set to achieve the overall budget target for fee-for-service DC Medicaid inpatient general acute care. Note that United Medical Center receives a 2% increase to the base rate due to its primary location being in an economic development zone (EDZ).</t>
  </si>
  <si>
    <t>In September 2024, DHCF advised each hospital of its calculated FY25 DRG base rate and add-ons.</t>
  </si>
  <si>
    <t>Effective 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</si>
</sst>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quot;$&quot;#,##0"/>
    <numFmt numFmtId="169" formatCode="0.00000"/>
    <numFmt numFmtId="170" formatCode="#,##0.00000_);\(#,##0.00000\)"/>
    <numFmt numFmtId="171" formatCode="[$-409]mmmm\ d\,\ yyyy;@"/>
  </numFmts>
  <fonts count="102">
    <font>
      <sz val="10"/>
      <name val="Arial"/>
    </font>
    <font>
      <sz val="11"/>
      <color theme="1"/>
      <name val="Calibri"/>
      <family val="2"/>
      <scheme val="minor"/>
    </font>
    <font>
      <sz val="11"/>
      <color theme="1"/>
      <name val="Calibri"/>
      <family val="2"/>
      <scheme val="minor"/>
    </font>
    <font>
      <sz val="8"/>
      <color theme="1"/>
      <name val="Arial"/>
      <family val="2"/>
    </font>
    <font>
      <sz val="8"/>
      <color theme="1"/>
      <name val="Arial"/>
      <family val="2"/>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i/>
      <sz val="10"/>
      <color indexed="9"/>
      <name val="Arial"/>
      <family val="2"/>
    </font>
    <font>
      <sz val="10"/>
      <color indexed="9"/>
      <name val="Arial"/>
      <family val="2"/>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0"/>
      <color indexed="8"/>
      <name val="Arial Narrow"/>
      <family val="2"/>
    </font>
    <font>
      <sz val="11"/>
      <color indexed="8"/>
      <name val="Arial"/>
      <family val="2"/>
    </font>
    <font>
      <sz val="11"/>
      <color indexed="8"/>
      <name val="Arial Narrow"/>
      <family val="2"/>
    </font>
    <font>
      <sz val="10"/>
      <color indexed="8"/>
      <name val="Arial"/>
      <family val="2"/>
    </font>
    <font>
      <sz val="10"/>
      <color indexed="9"/>
      <name val="Arial"/>
      <family val="2"/>
    </font>
    <font>
      <b/>
      <sz val="10"/>
      <color indexed="9"/>
      <name val="Arial"/>
      <family val="2"/>
    </font>
    <font>
      <b/>
      <i/>
      <sz val="10"/>
      <color indexed="8"/>
      <name val="Arial"/>
      <family val="2"/>
    </font>
    <font>
      <b/>
      <sz val="10"/>
      <color indexed="8"/>
      <name val="Arial"/>
      <family val="2"/>
    </font>
    <font>
      <i/>
      <sz val="10"/>
      <color indexed="8"/>
      <name val="Arial"/>
      <family val="2"/>
    </font>
    <font>
      <i/>
      <sz val="10"/>
      <color indexed="9"/>
      <name val="Arial"/>
      <family val="2"/>
    </font>
    <font>
      <sz val="11"/>
      <color indexed="8"/>
      <name val="Calibri"/>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10"/>
      <color theme="1"/>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7"/>
      <color rgb="FF000000"/>
      <name val="Arial"/>
      <family val="2"/>
    </font>
    <font>
      <i/>
      <sz val="11"/>
      <color rgb="FF7F7F7F"/>
      <name val="Calibri"/>
      <family val="2"/>
      <scheme val="minor"/>
    </font>
    <font>
      <u/>
      <sz val="10"/>
      <color rgb="FF004488"/>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0"/>
      <color rgb="FF0066AA"/>
      <name val="Arial"/>
      <family val="2"/>
    </font>
    <font>
      <u/>
      <sz val="12.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sz val="11"/>
      <color theme="1"/>
      <name val="Arial"/>
      <family val="2"/>
    </font>
    <font>
      <sz val="11"/>
      <color theme="1"/>
      <name val="Arial Narrow"/>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B050"/>
      <name val="Arial"/>
      <family val="2"/>
    </font>
    <font>
      <sz val="10"/>
      <color theme="5" tint="0.39997558519241921"/>
      <name val="Arial"/>
      <family val="2"/>
    </font>
    <font>
      <sz val="10"/>
      <color rgb="FFFF0000"/>
      <name val="Arial"/>
      <family val="2"/>
    </font>
    <font>
      <b/>
      <sz val="10"/>
      <color theme="1"/>
      <name val="Arial"/>
      <family val="2"/>
    </font>
    <font>
      <b/>
      <sz val="16"/>
      <name val="Arial"/>
      <family val="2"/>
    </font>
    <font>
      <i/>
      <sz val="10"/>
      <name val="Arial"/>
      <family val="2"/>
    </font>
    <font>
      <b/>
      <sz val="8"/>
      <color theme="0"/>
      <name val="Arial"/>
      <family val="2"/>
    </font>
    <font>
      <b/>
      <sz val="8"/>
      <color indexed="9"/>
      <name val="Arial"/>
      <family val="2"/>
    </font>
    <font>
      <sz val="10"/>
      <color theme="0"/>
      <name val="Arial"/>
      <family val="2"/>
    </font>
    <font>
      <u/>
      <sz val="10"/>
      <color theme="10"/>
      <name val="Arial"/>
      <family val="2"/>
    </font>
    <font>
      <b/>
      <sz val="10"/>
      <color theme="0"/>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6"/>
        <bgColor indexed="64"/>
      </patternFill>
    </fill>
    <fill>
      <patternFill patternType="solid">
        <fgColor indexed="8"/>
        <bgColor indexed="64"/>
      </patternFill>
    </fill>
    <fill>
      <patternFill patternType="solid">
        <fgColor indexed="3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55585A"/>
        <bgColor indexed="64"/>
      </patternFill>
    </fill>
    <fill>
      <patternFill patternType="solid">
        <fgColor rgb="FFAAAFB9"/>
        <bgColor indexed="64"/>
      </patternFill>
    </fill>
    <fill>
      <patternFill patternType="solid">
        <fgColor rgb="FFDADDDC"/>
        <bgColor indexed="64"/>
      </patternFill>
    </fill>
    <fill>
      <patternFill patternType="solid">
        <fgColor rgb="FF55585A"/>
        <bgColor indexed="0"/>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style="thin">
        <color indexed="9"/>
      </bottom>
      <diagonal/>
    </border>
    <border>
      <left/>
      <right/>
      <top/>
      <bottom style="thin">
        <color indexed="9"/>
      </bottom>
      <diagonal/>
    </border>
    <border>
      <left style="thin">
        <color indexed="9"/>
      </left>
      <right/>
      <top style="thin">
        <color indexed="9"/>
      </top>
      <bottom style="thin">
        <color indexed="9"/>
      </bottom>
      <diagonal/>
    </border>
    <border>
      <left/>
      <right/>
      <top style="thin">
        <color indexed="9"/>
      </top>
      <bottom/>
      <diagonal/>
    </border>
    <border>
      <left/>
      <right style="thin">
        <color indexed="9"/>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053AA"/>
      </left>
      <right style="thin">
        <color rgb="FF7053AA"/>
      </right>
      <top style="thin">
        <color rgb="FF7053AA"/>
      </top>
      <bottom style="medium">
        <color rgb="FF7053A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7053AA"/>
      </right>
      <top/>
      <bottom/>
      <diagonal/>
    </border>
    <border>
      <left/>
      <right/>
      <top style="thin">
        <color theme="4"/>
      </top>
      <bottom style="double">
        <color theme="4"/>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indexed="9"/>
      </top>
      <bottom style="thin">
        <color indexed="9"/>
      </bottom>
      <diagonal/>
    </border>
    <border>
      <left style="thin">
        <color rgb="FF7053AA"/>
      </left>
      <right/>
      <top style="thin">
        <color rgb="FF7053AA"/>
      </top>
      <bottom/>
      <diagonal/>
    </border>
    <border>
      <left style="thin">
        <color theme="0"/>
      </left>
      <right/>
      <top style="thin">
        <color theme="0"/>
      </top>
      <bottom/>
      <diagonal/>
    </border>
    <border>
      <left/>
      <right/>
      <top style="thin">
        <color theme="0"/>
      </top>
      <bottom/>
      <diagonal/>
    </border>
    <border>
      <left style="thin">
        <color rgb="FF55585A"/>
      </left>
      <right/>
      <top style="thin">
        <color rgb="FF55585A"/>
      </top>
      <bottom/>
      <diagonal/>
    </border>
    <border>
      <left/>
      <right/>
      <top style="thin">
        <color rgb="FF55585A"/>
      </top>
      <bottom/>
      <diagonal/>
    </border>
    <border>
      <left/>
      <right style="thin">
        <color rgb="FF55585A"/>
      </right>
      <top style="thin">
        <color rgb="FF55585A"/>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bottom/>
      <diagonal/>
    </border>
    <border>
      <left/>
      <right style="thin">
        <color rgb="FF55585A"/>
      </right>
      <top/>
      <bottom/>
      <diagonal/>
    </border>
    <border>
      <left style="thin">
        <color rgb="FF7053AA"/>
      </left>
      <right/>
      <top style="thin">
        <color rgb="FF55585A"/>
      </top>
      <bottom/>
      <diagonal/>
    </border>
    <border>
      <left/>
      <right style="thin">
        <color rgb="FF55585A"/>
      </right>
      <top style="thin">
        <color theme="0"/>
      </top>
      <bottom/>
      <diagonal/>
    </border>
    <border>
      <left/>
      <right style="thin">
        <color rgb="FF55585A"/>
      </right>
      <top style="thin">
        <color indexed="9"/>
      </top>
      <bottom style="thin">
        <color indexed="9"/>
      </bottom>
      <diagonal/>
    </border>
    <border>
      <left/>
      <right style="thin">
        <color rgb="FF55585A"/>
      </right>
      <top/>
      <bottom style="thin">
        <color theme="0"/>
      </bottom>
      <diagonal/>
    </border>
    <border>
      <left style="medium">
        <color indexed="64"/>
      </left>
      <right style="medium">
        <color indexed="64"/>
      </right>
      <top style="medium">
        <color indexed="64"/>
      </top>
      <bottom style="thin">
        <color rgb="FF55585A"/>
      </bottom>
      <diagonal/>
    </border>
    <border>
      <left style="thin">
        <color rgb="FF55585A"/>
      </left>
      <right/>
      <top style="thin">
        <color rgb="FF55585A"/>
      </top>
      <bottom style="thin">
        <color rgb="FF55585A"/>
      </bottom>
      <diagonal/>
    </border>
    <border>
      <left/>
      <right/>
      <top style="thin">
        <color rgb="FF55585A"/>
      </top>
      <bottom style="thin">
        <color rgb="FF55585A"/>
      </bottom>
      <diagonal/>
    </border>
    <border>
      <left/>
      <right style="thin">
        <color rgb="FF55585A"/>
      </right>
      <top style="thin">
        <color rgb="FF55585A"/>
      </top>
      <bottom style="thin">
        <color rgb="FF55585A"/>
      </bottom>
      <diagonal/>
    </border>
    <border>
      <left style="thin">
        <color rgb="FF55585A"/>
      </left>
      <right style="thin">
        <color rgb="FF55585A"/>
      </right>
      <top style="thin">
        <color rgb="FF55585A"/>
      </top>
      <bottom/>
      <diagonal/>
    </border>
    <border>
      <left style="thin">
        <color rgb="FF55585A"/>
      </left>
      <right style="thin">
        <color rgb="FF55585A"/>
      </right>
      <top/>
      <bottom/>
      <diagonal/>
    </border>
    <border>
      <left style="thin">
        <color rgb="FF55585A"/>
      </left>
      <right style="thin">
        <color rgb="FF55585A"/>
      </right>
      <top/>
      <bottom style="thin">
        <color rgb="FF55585A"/>
      </bottom>
      <diagonal/>
    </border>
    <border>
      <left style="thin">
        <color indexed="9"/>
      </left>
      <right/>
      <top style="thin">
        <color rgb="FF55585A"/>
      </top>
      <bottom style="thin">
        <color indexed="9"/>
      </bottom>
      <diagonal/>
    </border>
    <border>
      <left/>
      <right style="thin">
        <color rgb="FF55585A"/>
      </right>
      <top style="thin">
        <color rgb="FF55585A"/>
      </top>
      <bottom style="thin">
        <color indexed="9"/>
      </bottom>
      <diagonal/>
    </border>
    <border>
      <left style="thin">
        <color indexed="9"/>
      </left>
      <right style="thin">
        <color indexed="9"/>
      </right>
      <top/>
      <bottom style="thin">
        <color indexed="64"/>
      </bottom>
      <diagonal/>
    </border>
    <border>
      <left style="thin">
        <color rgb="FF55585A"/>
      </left>
      <right style="thin">
        <color theme="0"/>
      </right>
      <top style="thin">
        <color rgb="FF55585A"/>
      </top>
      <bottom/>
      <diagonal/>
    </border>
    <border>
      <left style="thin">
        <color theme="0"/>
      </left>
      <right style="thin">
        <color theme="0"/>
      </right>
      <top style="thin">
        <color rgb="FF55585A"/>
      </top>
      <bottom/>
      <diagonal/>
    </border>
    <border>
      <left style="thin">
        <color theme="0"/>
      </left>
      <right style="thin">
        <color indexed="9"/>
      </right>
      <top style="thin">
        <color rgb="FF55585A"/>
      </top>
      <bottom/>
      <diagonal/>
    </border>
    <border>
      <left style="thin">
        <color rgb="FF55585A"/>
      </left>
      <right style="thin">
        <color theme="0"/>
      </right>
      <top/>
      <bottom style="thin">
        <color rgb="FF55585A"/>
      </bottom>
      <diagonal/>
    </border>
    <border>
      <left style="thin">
        <color theme="0"/>
      </left>
      <right style="thin">
        <color theme="0"/>
      </right>
      <top/>
      <bottom style="thin">
        <color rgb="FF55585A"/>
      </bottom>
      <diagonal/>
    </border>
    <border>
      <left style="thin">
        <color theme="0"/>
      </left>
      <right style="thin">
        <color indexed="9"/>
      </right>
      <top/>
      <bottom style="thin">
        <color rgb="FF55585A"/>
      </bottom>
      <diagonal/>
    </border>
    <border>
      <left style="thin">
        <color indexed="9"/>
      </left>
      <right style="thin">
        <color indexed="9"/>
      </right>
      <top style="thin">
        <color indexed="9"/>
      </top>
      <bottom style="thin">
        <color rgb="FF55585A"/>
      </bottom>
      <diagonal/>
    </border>
    <border>
      <left style="thin">
        <color indexed="9"/>
      </left>
      <right style="thin">
        <color rgb="FF55585A"/>
      </right>
      <top style="thin">
        <color indexed="9"/>
      </top>
      <bottom style="thin">
        <color rgb="FF55585A"/>
      </bottom>
      <diagonal/>
    </border>
    <border>
      <left/>
      <right/>
      <top/>
      <bottom style="thin">
        <color auto="1"/>
      </bottom>
      <diagonal/>
    </border>
    <border>
      <left/>
      <right style="thin">
        <color rgb="FF55585A"/>
      </right>
      <top/>
      <bottom style="thin">
        <color auto="1"/>
      </bottom>
      <diagonal/>
    </border>
    <border>
      <left style="thin">
        <color rgb="FF55585A"/>
      </left>
      <right/>
      <top/>
      <bottom style="thin">
        <color auto="1"/>
      </bottom>
      <diagonal/>
    </border>
  </borders>
  <cellStyleXfs count="841">
    <xf numFmtId="0" fontId="0" fillId="0" borderId="0"/>
    <xf numFmtId="0" fontId="34" fillId="2" borderId="0" applyNumberFormat="0" applyBorder="0" applyAlignment="0" applyProtection="0"/>
    <xf numFmtId="0" fontId="66" fillId="28" borderId="0" applyNumberFormat="0" applyBorder="0" applyAlignment="0" applyProtection="0"/>
    <xf numFmtId="0" fontId="34" fillId="2" borderId="0" applyNumberFormat="0" applyBorder="0" applyAlignment="0" applyProtection="0"/>
    <xf numFmtId="0" fontId="7" fillId="2" borderId="0" applyNumberFormat="0" applyBorder="0" applyAlignment="0" applyProtection="0"/>
    <xf numFmtId="0" fontId="34" fillId="3" borderId="0" applyNumberFormat="0" applyBorder="0" applyAlignment="0" applyProtection="0"/>
    <xf numFmtId="0" fontId="66" fillId="29" borderId="0" applyNumberFormat="0" applyBorder="0" applyAlignment="0" applyProtection="0"/>
    <xf numFmtId="0" fontId="34" fillId="3" borderId="0" applyNumberFormat="0" applyBorder="0" applyAlignment="0" applyProtection="0"/>
    <xf numFmtId="0" fontId="7" fillId="3" borderId="0" applyNumberFormat="0" applyBorder="0" applyAlignment="0" applyProtection="0"/>
    <xf numFmtId="0" fontId="34" fillId="4" borderId="0" applyNumberFormat="0" applyBorder="0" applyAlignment="0" applyProtection="0"/>
    <xf numFmtId="0" fontId="66" fillId="30" borderId="0" applyNumberFormat="0" applyBorder="0" applyAlignment="0" applyProtection="0"/>
    <xf numFmtId="0" fontId="34" fillId="4" borderId="0" applyNumberFormat="0" applyBorder="0" applyAlignment="0" applyProtection="0"/>
    <xf numFmtId="0" fontId="7" fillId="4" borderId="0" applyNumberFormat="0" applyBorder="0" applyAlignment="0" applyProtection="0"/>
    <xf numFmtId="0" fontId="34" fillId="5" borderId="0" applyNumberFormat="0" applyBorder="0" applyAlignment="0" applyProtection="0"/>
    <xf numFmtId="0" fontId="66" fillId="31" borderId="0" applyNumberFormat="0" applyBorder="0" applyAlignment="0" applyProtection="0"/>
    <xf numFmtId="0" fontId="34" fillId="5" borderId="0" applyNumberFormat="0" applyBorder="0" applyAlignment="0" applyProtection="0"/>
    <xf numFmtId="0" fontId="7" fillId="5" borderId="0" applyNumberFormat="0" applyBorder="0" applyAlignment="0" applyProtection="0"/>
    <xf numFmtId="0" fontId="66" fillId="31" borderId="0" applyNumberFormat="0" applyBorder="0" applyAlignment="0" applyProtection="0"/>
    <xf numFmtId="0" fontId="34" fillId="6" borderId="0" applyNumberFormat="0" applyBorder="0" applyAlignment="0" applyProtection="0"/>
    <xf numFmtId="0" fontId="66" fillId="32" borderId="0" applyNumberFormat="0" applyBorder="0" applyAlignment="0" applyProtection="0"/>
    <xf numFmtId="0" fontId="34" fillId="6" borderId="0" applyNumberFormat="0" applyBorder="0" applyAlignment="0" applyProtection="0"/>
    <xf numFmtId="0" fontId="7" fillId="6" borderId="0" applyNumberFormat="0" applyBorder="0" applyAlignment="0" applyProtection="0"/>
    <xf numFmtId="0" fontId="34" fillId="7" borderId="0" applyNumberFormat="0" applyBorder="0" applyAlignment="0" applyProtection="0"/>
    <xf numFmtId="0" fontId="66" fillId="33" borderId="0" applyNumberFormat="0" applyBorder="0" applyAlignment="0" applyProtection="0"/>
    <xf numFmtId="0" fontId="34" fillId="7" borderId="0" applyNumberFormat="0" applyBorder="0" applyAlignment="0" applyProtection="0"/>
    <xf numFmtId="0" fontId="7" fillId="7" borderId="0" applyNumberFormat="0" applyBorder="0" applyAlignment="0" applyProtection="0"/>
    <xf numFmtId="0" fontId="34" fillId="8" borderId="0" applyNumberFormat="0" applyBorder="0" applyAlignment="0" applyProtection="0"/>
    <xf numFmtId="0" fontId="66" fillId="34" borderId="0" applyNumberFormat="0" applyBorder="0" applyAlignment="0" applyProtection="0"/>
    <xf numFmtId="0" fontId="34" fillId="8" borderId="0" applyNumberFormat="0" applyBorder="0" applyAlignment="0" applyProtection="0"/>
    <xf numFmtId="0" fontId="7" fillId="8" borderId="0" applyNumberFormat="0" applyBorder="0" applyAlignment="0" applyProtection="0"/>
    <xf numFmtId="0" fontId="34" fillId="9" borderId="0" applyNumberFormat="0" applyBorder="0" applyAlignment="0" applyProtection="0"/>
    <xf numFmtId="0" fontId="66" fillId="35" borderId="0" applyNumberFormat="0" applyBorder="0" applyAlignment="0" applyProtection="0"/>
    <xf numFmtId="0" fontId="34" fillId="9" borderId="0" applyNumberFormat="0" applyBorder="0" applyAlignment="0" applyProtection="0"/>
    <xf numFmtId="0" fontId="7" fillId="9" borderId="0" applyNumberFormat="0" applyBorder="0" applyAlignment="0" applyProtection="0"/>
    <xf numFmtId="0" fontId="34" fillId="10" borderId="0" applyNumberFormat="0" applyBorder="0" applyAlignment="0" applyProtection="0"/>
    <xf numFmtId="0" fontId="66" fillId="36" borderId="0" applyNumberFormat="0" applyBorder="0" applyAlignment="0" applyProtection="0"/>
    <xf numFmtId="0" fontId="34" fillId="10" borderId="0" applyNumberFormat="0" applyBorder="0" applyAlignment="0" applyProtection="0"/>
    <xf numFmtId="0" fontId="7" fillId="10" borderId="0" applyNumberFormat="0" applyBorder="0" applyAlignment="0" applyProtection="0"/>
    <xf numFmtId="0" fontId="34" fillId="5" borderId="0" applyNumberFormat="0" applyBorder="0" applyAlignment="0" applyProtection="0"/>
    <xf numFmtId="0" fontId="66" fillId="37" borderId="0" applyNumberFormat="0" applyBorder="0" applyAlignment="0" applyProtection="0"/>
    <xf numFmtId="0" fontId="34" fillId="5" borderId="0" applyNumberFormat="0" applyBorder="0" applyAlignment="0" applyProtection="0"/>
    <xf numFmtId="0" fontId="7" fillId="5" borderId="0" applyNumberFormat="0" applyBorder="0" applyAlignment="0" applyProtection="0"/>
    <xf numFmtId="0" fontId="34" fillId="8" borderId="0" applyNumberFormat="0" applyBorder="0" applyAlignment="0" applyProtection="0"/>
    <xf numFmtId="0" fontId="66" fillId="38" borderId="0" applyNumberFormat="0" applyBorder="0" applyAlignment="0" applyProtection="0"/>
    <xf numFmtId="0" fontId="34" fillId="8" borderId="0" applyNumberFormat="0" applyBorder="0" applyAlignment="0" applyProtection="0"/>
    <xf numFmtId="0" fontId="7" fillId="8" borderId="0" applyNumberFormat="0" applyBorder="0" applyAlignment="0" applyProtection="0"/>
    <xf numFmtId="0" fontId="34" fillId="11" borderId="0" applyNumberFormat="0" applyBorder="0" applyAlignment="0" applyProtection="0"/>
    <xf numFmtId="0" fontId="66" fillId="39" borderId="0" applyNumberFormat="0" applyBorder="0" applyAlignment="0" applyProtection="0"/>
    <xf numFmtId="0" fontId="34" fillId="11" borderId="0" applyNumberFormat="0" applyBorder="0" applyAlignment="0" applyProtection="0"/>
    <xf numFmtId="0" fontId="7" fillId="11" borderId="0" applyNumberFormat="0" applyBorder="0" applyAlignment="0" applyProtection="0"/>
    <xf numFmtId="0" fontId="37" fillId="12" borderId="0" applyNumberFormat="0" applyBorder="0" applyAlignment="0" applyProtection="0"/>
    <xf numFmtId="0" fontId="67" fillId="40" borderId="0" applyNumberFormat="0" applyBorder="0" applyAlignment="0" applyProtection="0"/>
    <xf numFmtId="0" fontId="37" fillId="12" borderId="0" applyNumberFormat="0" applyBorder="0" applyAlignment="0" applyProtection="0"/>
    <xf numFmtId="0" fontId="15" fillId="12" borderId="0" applyNumberFormat="0" applyBorder="0" applyAlignment="0" applyProtection="0"/>
    <xf numFmtId="0" fontId="37" fillId="9" borderId="0" applyNumberFormat="0" applyBorder="0" applyAlignment="0" applyProtection="0"/>
    <xf numFmtId="0" fontId="67" fillId="41" borderId="0" applyNumberFormat="0" applyBorder="0" applyAlignment="0" applyProtection="0"/>
    <xf numFmtId="0" fontId="37" fillId="9" borderId="0" applyNumberFormat="0" applyBorder="0" applyAlignment="0" applyProtection="0"/>
    <xf numFmtId="0" fontId="15" fillId="9" borderId="0" applyNumberFormat="0" applyBorder="0" applyAlignment="0" applyProtection="0"/>
    <xf numFmtId="0" fontId="37" fillId="10" borderId="0" applyNumberFormat="0" applyBorder="0" applyAlignment="0" applyProtection="0"/>
    <xf numFmtId="0" fontId="67" fillId="42" borderId="0" applyNumberFormat="0" applyBorder="0" applyAlignment="0" applyProtection="0"/>
    <xf numFmtId="0" fontId="37" fillId="10" borderId="0" applyNumberFormat="0" applyBorder="0" applyAlignment="0" applyProtection="0"/>
    <xf numFmtId="0" fontId="15" fillId="10" borderId="0" applyNumberFormat="0" applyBorder="0" applyAlignment="0" applyProtection="0"/>
    <xf numFmtId="0" fontId="37" fillId="13" borderId="0" applyNumberFormat="0" applyBorder="0" applyAlignment="0" applyProtection="0"/>
    <xf numFmtId="0" fontId="67" fillId="43" borderId="0" applyNumberFormat="0" applyBorder="0" applyAlignment="0" applyProtection="0"/>
    <xf numFmtId="0" fontId="37" fillId="13" borderId="0" applyNumberFormat="0" applyBorder="0" applyAlignment="0" applyProtection="0"/>
    <xf numFmtId="0" fontId="15" fillId="13" borderId="0" applyNumberFormat="0" applyBorder="0" applyAlignment="0" applyProtection="0"/>
    <xf numFmtId="0" fontId="37" fillId="14" borderId="0" applyNumberFormat="0" applyBorder="0" applyAlignment="0" applyProtection="0"/>
    <xf numFmtId="0" fontId="67" fillId="44" borderId="0" applyNumberFormat="0" applyBorder="0" applyAlignment="0" applyProtection="0"/>
    <xf numFmtId="0" fontId="37" fillId="14" borderId="0" applyNumberFormat="0" applyBorder="0" applyAlignment="0" applyProtection="0"/>
    <xf numFmtId="0" fontId="15" fillId="14" borderId="0" applyNumberFormat="0" applyBorder="0" applyAlignment="0" applyProtection="0"/>
    <xf numFmtId="0" fontId="37" fillId="15" borderId="0" applyNumberFormat="0" applyBorder="0" applyAlignment="0" applyProtection="0"/>
    <xf numFmtId="0" fontId="67" fillId="45" borderId="0" applyNumberFormat="0" applyBorder="0" applyAlignment="0" applyProtection="0"/>
    <xf numFmtId="0" fontId="37" fillId="15" borderId="0" applyNumberFormat="0" applyBorder="0" applyAlignment="0" applyProtection="0"/>
    <xf numFmtId="0" fontId="15" fillId="15" borderId="0" applyNumberFormat="0" applyBorder="0" applyAlignment="0" applyProtection="0"/>
    <xf numFmtId="0" fontId="37" fillId="16" borderId="0" applyNumberFormat="0" applyBorder="0" applyAlignment="0" applyProtection="0"/>
    <xf numFmtId="0" fontId="67" fillId="46" borderId="0" applyNumberFormat="0" applyBorder="0" applyAlignment="0" applyProtection="0"/>
    <xf numFmtId="0" fontId="37" fillId="16" borderId="0" applyNumberFormat="0" applyBorder="0" applyAlignment="0" applyProtection="0"/>
    <xf numFmtId="0" fontId="15" fillId="16" borderId="0" applyNumberFormat="0" applyBorder="0" applyAlignment="0" applyProtection="0"/>
    <xf numFmtId="0" fontId="37" fillId="17" borderId="0" applyNumberFormat="0" applyBorder="0" applyAlignment="0" applyProtection="0"/>
    <xf numFmtId="0" fontId="67" fillId="47" borderId="0" applyNumberFormat="0" applyBorder="0" applyAlignment="0" applyProtection="0"/>
    <xf numFmtId="0" fontId="37" fillId="17" borderId="0" applyNumberFormat="0" applyBorder="0" applyAlignment="0" applyProtection="0"/>
    <xf numFmtId="0" fontId="15" fillId="17" borderId="0" applyNumberFormat="0" applyBorder="0" applyAlignment="0" applyProtection="0"/>
    <xf numFmtId="0" fontId="37" fillId="18" borderId="0" applyNumberFormat="0" applyBorder="0" applyAlignment="0" applyProtection="0"/>
    <xf numFmtId="0" fontId="67" fillId="48" borderId="0" applyNumberFormat="0" applyBorder="0" applyAlignment="0" applyProtection="0"/>
    <xf numFmtId="0" fontId="37" fillId="18" borderId="0" applyNumberFormat="0" applyBorder="0" applyAlignment="0" applyProtection="0"/>
    <xf numFmtId="0" fontId="15" fillId="18" borderId="0" applyNumberFormat="0" applyBorder="0" applyAlignment="0" applyProtection="0"/>
    <xf numFmtId="0" fontId="37" fillId="13" borderId="0" applyNumberFormat="0" applyBorder="0" applyAlignment="0" applyProtection="0"/>
    <xf numFmtId="0" fontId="67" fillId="49" borderId="0" applyNumberFormat="0" applyBorder="0" applyAlignment="0" applyProtection="0"/>
    <xf numFmtId="0" fontId="37" fillId="13" borderId="0" applyNumberFormat="0" applyBorder="0" applyAlignment="0" applyProtection="0"/>
    <xf numFmtId="0" fontId="15" fillId="13" borderId="0" applyNumberFormat="0" applyBorder="0" applyAlignment="0" applyProtection="0"/>
    <xf numFmtId="0" fontId="67" fillId="49" borderId="0" applyNumberFormat="0" applyBorder="0" applyAlignment="0" applyProtection="0"/>
    <xf numFmtId="0" fontId="37" fillId="14" borderId="0" applyNumberFormat="0" applyBorder="0" applyAlignment="0" applyProtection="0"/>
    <xf numFmtId="0" fontId="67" fillId="50" borderId="0" applyNumberFormat="0" applyBorder="0" applyAlignment="0" applyProtection="0"/>
    <xf numFmtId="0" fontId="37" fillId="14" borderId="0" applyNumberFormat="0" applyBorder="0" applyAlignment="0" applyProtection="0"/>
    <xf numFmtId="0" fontId="15" fillId="14" borderId="0" applyNumberFormat="0" applyBorder="0" applyAlignment="0" applyProtection="0"/>
    <xf numFmtId="0" fontId="37" fillId="19" borderId="0" applyNumberFormat="0" applyBorder="0" applyAlignment="0" applyProtection="0"/>
    <xf numFmtId="0" fontId="67" fillId="51" borderId="0" applyNumberFormat="0" applyBorder="0" applyAlignment="0" applyProtection="0"/>
    <xf numFmtId="0" fontId="37" fillId="19" borderId="0" applyNumberFormat="0" applyBorder="0" applyAlignment="0" applyProtection="0"/>
    <xf numFmtId="0" fontId="15" fillId="19" borderId="0" applyNumberFormat="0" applyBorder="0" applyAlignment="0" applyProtection="0"/>
    <xf numFmtId="0" fontId="38" fillId="3" borderId="0" applyNumberFormat="0" applyBorder="0" applyAlignment="0" applyProtection="0"/>
    <xf numFmtId="0" fontId="68" fillId="52" borderId="0" applyNumberFormat="0" applyBorder="0" applyAlignment="0" applyProtection="0"/>
    <xf numFmtId="0" fontId="38" fillId="3" borderId="0" applyNumberFormat="0" applyBorder="0" applyAlignment="0" applyProtection="0"/>
    <xf numFmtId="0" fontId="52" fillId="3" borderId="0" applyNumberFormat="0" applyBorder="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69" fillId="53" borderId="15"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39" fillId="20" borderId="1" applyNumberFormat="0" applyAlignment="0" applyProtection="0"/>
    <xf numFmtId="0" fontId="53" fillId="20" borderId="1" applyNumberFormat="0" applyAlignment="0" applyProtection="0"/>
    <xf numFmtId="0" fontId="53" fillId="20" borderId="1" applyNumberFormat="0" applyAlignment="0" applyProtection="0"/>
    <xf numFmtId="0" fontId="53" fillId="20" borderId="1" applyNumberFormat="0" applyAlignment="0" applyProtection="0"/>
    <xf numFmtId="0" fontId="40" fillId="21" borderId="2" applyNumberFormat="0" applyAlignment="0" applyProtection="0"/>
    <xf numFmtId="0" fontId="70" fillId="54" borderId="16" applyNumberFormat="0" applyAlignment="0" applyProtection="0"/>
    <xf numFmtId="0" fontId="40" fillId="21" borderId="2" applyNumberFormat="0" applyAlignment="0" applyProtection="0"/>
    <xf numFmtId="0" fontId="12" fillId="21" borderId="2" applyNumberFormat="0" applyAlignment="0" applyProtection="0"/>
    <xf numFmtId="43" fontId="6" fillId="0" borderId="0" applyFont="0" applyFill="0" applyBorder="0" applyAlignment="0" applyProtection="0"/>
    <xf numFmtId="43" fontId="51" fillId="0" borderId="0" applyFont="0" applyFill="0" applyBorder="0" applyAlignment="0" applyProtection="0"/>
    <xf numFmtId="43" fontId="33"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23" fillId="0" borderId="0" applyFont="0" applyFill="0" applyBorder="0" applyAlignment="0" applyProtection="0"/>
    <xf numFmtId="44" fontId="6" fillId="0" borderId="0" applyFont="0" applyFill="0" applyBorder="0" applyAlignment="0" applyProtection="0"/>
    <xf numFmtId="44" fontId="33" fillId="0" borderId="0" applyFont="0" applyFill="0" applyBorder="0" applyAlignment="0" applyProtection="0"/>
    <xf numFmtId="44" fontId="10" fillId="0" borderId="0" applyFont="0" applyFill="0" applyBorder="0" applyAlignment="0" applyProtection="0"/>
    <xf numFmtId="44" fontId="34" fillId="0" borderId="0" applyFont="0" applyFill="0" applyBorder="0" applyAlignment="0" applyProtection="0"/>
    <xf numFmtId="44" fontId="33"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24" fillId="0" borderId="0" applyFont="0" applyFill="0" applyBorder="0" applyAlignment="0" applyProtection="0"/>
    <xf numFmtId="44" fontId="19"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1" fillId="0" borderId="0" applyFont="0" applyFill="0" applyBorder="0" applyAlignment="0" applyProtection="0"/>
    <xf numFmtId="44" fontId="34" fillId="0" borderId="0" applyFont="0" applyFill="0" applyBorder="0" applyAlignment="0" applyProtection="0"/>
    <xf numFmtId="44" fontId="25"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6"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44" fontId="23" fillId="0" borderId="0" applyFont="0" applyFill="0" applyBorder="0" applyAlignment="0" applyProtection="0"/>
    <xf numFmtId="44" fontId="51" fillId="0" borderId="0" applyFont="0" applyFill="0" applyBorder="0" applyAlignment="0" applyProtection="0"/>
    <xf numFmtId="44" fontId="6" fillId="0" borderId="0" applyFont="0" applyFill="0" applyBorder="0" applyAlignment="0" applyProtection="0"/>
    <xf numFmtId="0" fontId="71" fillId="0" borderId="17">
      <alignment horizontal="left"/>
    </xf>
    <xf numFmtId="0" fontId="41" fillId="0" borderId="0" applyNumberFormat="0" applyFill="0" applyBorder="0" applyAlignment="0" applyProtection="0"/>
    <xf numFmtId="0" fontId="72" fillId="0" borderId="0" applyNumberFormat="0" applyFill="0" applyBorder="0" applyAlignment="0" applyProtection="0"/>
    <xf numFmtId="0" fontId="41" fillId="0" borderId="0" applyNumberFormat="0" applyFill="0" applyBorder="0" applyAlignment="0" applyProtection="0"/>
    <xf numFmtId="0" fontId="54" fillId="0" borderId="0" applyNumberFormat="0" applyFill="0" applyBorder="0" applyAlignment="0" applyProtection="0"/>
    <xf numFmtId="0" fontId="73" fillId="0" borderId="0" applyNumberFormat="0" applyFill="0" applyBorder="0" applyAlignment="0" applyProtection="0"/>
    <xf numFmtId="0" fontId="42" fillId="4" borderId="0" applyNumberFormat="0" applyBorder="0" applyAlignment="0" applyProtection="0"/>
    <xf numFmtId="0" fontId="74" fillId="55" borderId="0" applyNumberFormat="0" applyBorder="0" applyAlignment="0" applyProtection="0"/>
    <xf numFmtId="0" fontId="42" fillId="4" borderId="0" applyNumberFormat="0" applyBorder="0" applyAlignment="0" applyProtection="0"/>
    <xf numFmtId="0" fontId="55" fillId="4" borderId="0" applyNumberFormat="0" applyBorder="0" applyAlignment="0" applyProtection="0"/>
    <xf numFmtId="0" fontId="43" fillId="0" borderId="3" applyNumberFormat="0" applyFill="0" applyAlignment="0" applyProtection="0"/>
    <xf numFmtId="0" fontId="75" fillId="0" borderId="18" applyNumberFormat="0" applyFill="0" applyAlignment="0" applyProtection="0"/>
    <xf numFmtId="0" fontId="43" fillId="0" borderId="3" applyNumberFormat="0" applyFill="0" applyAlignment="0" applyProtection="0"/>
    <xf numFmtId="0" fontId="56" fillId="0" borderId="3" applyNumberFormat="0" applyFill="0" applyAlignment="0" applyProtection="0"/>
    <xf numFmtId="0" fontId="44" fillId="0" borderId="4" applyNumberFormat="0" applyFill="0" applyAlignment="0" applyProtection="0"/>
    <xf numFmtId="0" fontId="76" fillId="0" borderId="19" applyNumberFormat="0" applyFill="0" applyAlignment="0" applyProtection="0"/>
    <xf numFmtId="0" fontId="44" fillId="0" borderId="4" applyNumberFormat="0" applyFill="0" applyAlignment="0" applyProtection="0"/>
    <xf numFmtId="0" fontId="57" fillId="0" borderId="4" applyNumberFormat="0" applyFill="0" applyAlignment="0" applyProtection="0"/>
    <xf numFmtId="0" fontId="45" fillId="0" borderId="5" applyNumberFormat="0" applyFill="0" applyAlignment="0" applyProtection="0"/>
    <xf numFmtId="0" fontId="77" fillId="0" borderId="20" applyNumberFormat="0" applyFill="0" applyAlignment="0" applyProtection="0"/>
    <xf numFmtId="0" fontId="45" fillId="0" borderId="5" applyNumberFormat="0" applyFill="0" applyAlignment="0" applyProtection="0"/>
    <xf numFmtId="0" fontId="58" fillId="0" borderId="5" applyNumberFormat="0" applyFill="0" applyAlignment="0" applyProtection="0"/>
    <xf numFmtId="0" fontId="45"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58" fillId="0" borderId="0" applyNumberForma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xf numFmtId="0" fontId="2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81" fillId="56" borderId="15"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59" fillId="7" borderId="1" applyNumberFormat="0" applyAlignment="0" applyProtection="0"/>
    <xf numFmtId="0" fontId="59" fillId="7" borderId="1" applyNumberFormat="0" applyAlignment="0" applyProtection="0"/>
    <xf numFmtId="0" fontId="59" fillId="7" borderId="1" applyNumberFormat="0" applyAlignment="0" applyProtection="0"/>
    <xf numFmtId="0" fontId="47" fillId="0" borderId="6" applyNumberFormat="0" applyFill="0" applyAlignment="0" applyProtection="0"/>
    <xf numFmtId="0" fontId="82" fillId="0" borderId="21" applyNumberFormat="0" applyFill="0" applyAlignment="0" applyProtection="0"/>
    <xf numFmtId="0" fontId="47" fillId="0" borderId="6" applyNumberFormat="0" applyFill="0" applyAlignment="0" applyProtection="0"/>
    <xf numFmtId="0" fontId="60" fillId="0" borderId="6" applyNumberFormat="0" applyFill="0" applyAlignment="0" applyProtection="0"/>
    <xf numFmtId="0" fontId="48" fillId="22" borderId="0" applyNumberFormat="0" applyBorder="0" applyAlignment="0" applyProtection="0"/>
    <xf numFmtId="0" fontId="83" fillId="57" borderId="0" applyNumberFormat="0" applyBorder="0" applyAlignment="0" applyProtection="0"/>
    <xf numFmtId="0" fontId="48" fillId="22" borderId="0" applyNumberFormat="0" applyBorder="0" applyAlignment="0" applyProtection="0"/>
    <xf numFmtId="0" fontId="61" fillId="22"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4" fillId="0" borderId="0"/>
    <xf numFmtId="0" fontId="66" fillId="0" borderId="0"/>
    <xf numFmtId="0" fontId="66" fillId="0" borderId="0"/>
    <xf numFmtId="0" fontId="34" fillId="0" borderId="0"/>
    <xf numFmtId="0" fontId="64" fillId="0" borderId="0"/>
    <xf numFmtId="0" fontId="64" fillId="0" borderId="0"/>
    <xf numFmtId="0" fontId="65" fillId="0" borderId="0"/>
    <xf numFmtId="0" fontId="51" fillId="0" borderId="0"/>
    <xf numFmtId="0" fontId="64" fillId="0" borderId="0"/>
    <xf numFmtId="0" fontId="6" fillId="0" borderId="0"/>
    <xf numFmtId="0" fontId="84" fillId="0" borderId="0"/>
    <xf numFmtId="0" fontId="66" fillId="0" borderId="0"/>
    <xf numFmtId="0" fontId="84" fillId="0" borderId="0"/>
    <xf numFmtId="0" fontId="66" fillId="0" borderId="0"/>
    <xf numFmtId="0" fontId="85" fillId="0" borderId="0"/>
    <xf numFmtId="0" fontId="9" fillId="0" borderId="0"/>
    <xf numFmtId="0" fontId="66" fillId="0" borderId="0"/>
    <xf numFmtId="0" fontId="6" fillId="0" borderId="0"/>
    <xf numFmtId="0" fontId="6" fillId="0" borderId="0"/>
    <xf numFmtId="0" fontId="86" fillId="0" borderId="0"/>
    <xf numFmtId="0" fontId="66" fillId="0" borderId="0"/>
    <xf numFmtId="0" fontId="6" fillId="0" borderId="0"/>
    <xf numFmtId="0" fontId="66" fillId="0" borderId="0"/>
    <xf numFmtId="0" fontId="35" fillId="0" borderId="0"/>
    <xf numFmtId="0" fontId="19" fillId="0" borderId="0"/>
    <xf numFmtId="0" fontId="86" fillId="0" borderId="0"/>
    <xf numFmtId="0" fontId="66" fillId="0" borderId="0"/>
    <xf numFmtId="0" fontId="34"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7" fillId="0" borderId="0"/>
    <xf numFmtId="0" fontId="34" fillId="0" borderId="0"/>
    <xf numFmtId="0" fontId="6" fillId="0" borderId="0"/>
    <xf numFmtId="0" fontId="6" fillId="0" borderId="0"/>
    <xf numFmtId="0" fontId="34" fillId="0" borderId="0"/>
    <xf numFmtId="0" fontId="7" fillId="0" borderId="0"/>
    <xf numFmtId="0" fontId="84" fillId="0" borderId="0"/>
    <xf numFmtId="0" fontId="84" fillId="0" borderId="0"/>
    <xf numFmtId="0" fontId="84" fillId="0" borderId="0"/>
    <xf numFmtId="0" fontId="84" fillId="0" borderId="0"/>
    <xf numFmtId="0" fontId="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 fillId="0" borderId="0"/>
    <xf numFmtId="0" fontId="66" fillId="0" borderId="0"/>
    <xf numFmtId="0" fontId="66" fillId="0" borderId="0"/>
    <xf numFmtId="0" fontId="34"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7" fillId="0" borderId="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3" fillId="58" borderId="22"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34"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87" fillId="53" borderId="23"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49" fillId="20" borderId="8" applyNumberFormat="0" applyAlignment="0" applyProtection="0"/>
    <xf numFmtId="0" fontId="62" fillId="20" borderId="8" applyNumberFormat="0" applyAlignment="0" applyProtection="0"/>
    <xf numFmtId="0" fontId="62" fillId="20" borderId="8" applyNumberFormat="0" applyAlignment="0" applyProtection="0"/>
    <xf numFmtId="9" fontId="6"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34"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xf numFmtId="9" fontId="33" fillId="0" borderId="0" applyFont="0" applyFill="0" applyBorder="0" applyAlignment="0" applyProtection="0"/>
    <xf numFmtId="41" fontId="7" fillId="0" borderId="24">
      <alignment horizontal="left"/>
    </xf>
    <xf numFmtId="0" fontId="21" fillId="0" borderId="0" applyNumberFormat="0" applyFill="0" applyBorder="0" applyAlignment="0" applyProtection="0"/>
    <xf numFmtId="0" fontId="88" fillId="0" borderId="0" applyNumberFormat="0" applyFill="0" applyBorder="0" applyAlignment="0" applyProtection="0"/>
    <xf numFmtId="0" fontId="21"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89" fillId="0" borderId="25"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50" fillId="0" borderId="0" applyNumberFormat="0" applyFill="0" applyBorder="0" applyAlignment="0" applyProtection="0"/>
    <xf numFmtId="0" fontId="9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5" fillId="0" borderId="0"/>
    <xf numFmtId="9" fontId="5" fillId="0" borderId="0" applyFont="0" applyFill="0" applyBorder="0" applyAlignment="0" applyProtection="0"/>
    <xf numFmtId="0" fontId="5" fillId="0" borderId="0"/>
    <xf numFmtId="0" fontId="4" fillId="0" borderId="0"/>
    <xf numFmtId="0" fontId="3" fillId="0" borderId="0"/>
    <xf numFmtId="0" fontId="100" fillId="0" borderId="0" applyNumberFormat="0" applyFill="0" applyBorder="0" applyAlignment="0" applyProtection="0"/>
    <xf numFmtId="0" fontId="2" fillId="0" borderId="0"/>
    <xf numFmtId="0" fontId="2" fillId="0" borderId="0"/>
    <xf numFmtId="0" fontId="2" fillId="0" borderId="0"/>
    <xf numFmtId="0" fontId="1" fillId="0" borderId="0"/>
    <xf numFmtId="0" fontId="1" fillId="0" borderId="0"/>
  </cellStyleXfs>
  <cellXfs count="251">
    <xf numFmtId="0" fontId="0" fillId="0" borderId="0" xfId="0"/>
    <xf numFmtId="0" fontId="13" fillId="0" borderId="0" xfId="0" applyFont="1"/>
    <xf numFmtId="166" fontId="0" fillId="0" borderId="0" xfId="153" applyNumberFormat="1" applyFont="1" applyFill="1" applyBorder="1"/>
    <xf numFmtId="0" fontId="6" fillId="24" borderId="0" xfId="0" applyFont="1" applyFill="1" applyAlignment="1" applyProtection="1">
      <alignment horizontal="left" vertical="center"/>
      <protection locked="0"/>
    </xf>
    <xf numFmtId="164" fontId="15" fillId="0" borderId="11" xfId="153" applyNumberFormat="1" applyFont="1" applyBorder="1" applyAlignment="1" applyProtection="1">
      <alignment horizontal="left" vertical="center"/>
      <protection locked="0"/>
    </xf>
    <xf numFmtId="164" fontId="15" fillId="0" borderId="10" xfId="153" applyNumberFormat="1" applyFont="1" applyBorder="1" applyAlignment="1" applyProtection="1">
      <alignment horizontal="left" vertical="center"/>
      <protection locked="0"/>
    </xf>
    <xf numFmtId="164" fontId="6" fillId="24" borderId="0" xfId="153" applyNumberFormat="1" applyFont="1" applyFill="1" applyBorder="1" applyAlignment="1" applyProtection="1">
      <alignment horizontal="left" vertical="center"/>
      <protection locked="0"/>
    </xf>
    <xf numFmtId="164" fontId="15" fillId="0" borderId="0" xfId="153" applyNumberFormat="1" applyFont="1" applyBorder="1" applyAlignment="1" applyProtection="1">
      <alignment horizontal="left" vertical="center"/>
      <protection locked="0"/>
    </xf>
    <xf numFmtId="164" fontId="15" fillId="24" borderId="0" xfId="153"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26" fillId="0" borderId="0" xfId="0" applyFont="1" applyAlignment="1" applyProtection="1">
      <alignment horizontal="left" vertical="center"/>
      <protection locked="0"/>
    </xf>
    <xf numFmtId="0" fontId="6" fillId="24" borderId="28" xfId="0" applyFont="1" applyFill="1" applyBorder="1" applyAlignment="1" applyProtection="1">
      <alignment horizontal="left" vertical="center"/>
      <protection locked="0"/>
    </xf>
    <xf numFmtId="171" fontId="96" fillId="0" borderId="0" xfId="0" quotePrefix="1" applyNumberFormat="1" applyFont="1" applyAlignment="1">
      <alignment horizontal="left"/>
    </xf>
    <xf numFmtId="0" fontId="93" fillId="0" borderId="0" xfId="0" applyFont="1" applyAlignment="1" applyProtection="1">
      <alignment wrapText="1"/>
      <protection locked="0"/>
    </xf>
    <xf numFmtId="0" fontId="6" fillId="0" borderId="0" xfId="0" applyFont="1" applyProtection="1">
      <protection locked="0"/>
    </xf>
    <xf numFmtId="0" fontId="91" fillId="0" borderId="0" xfId="0" applyFont="1" applyAlignment="1" applyProtection="1">
      <alignment wrapText="1"/>
      <protection locked="0"/>
    </xf>
    <xf numFmtId="0" fontId="6" fillId="25" borderId="0" xfId="0" applyFont="1" applyFill="1" applyProtection="1">
      <protection locked="0"/>
    </xf>
    <xf numFmtId="0" fontId="27" fillId="0" borderId="0" xfId="0" applyFont="1" applyAlignment="1" applyProtection="1">
      <alignment wrapText="1"/>
      <protection locked="0"/>
    </xf>
    <xf numFmtId="0" fontId="6" fillId="25" borderId="0" xfId="0" applyFont="1" applyFill="1" applyAlignment="1" applyProtection="1">
      <alignment horizontal="center"/>
      <protection locked="0"/>
    </xf>
    <xf numFmtId="0" fontId="6" fillId="0" borderId="0" xfId="0" applyFont="1" applyAlignment="1" applyProtection="1">
      <alignment horizontal="center"/>
      <protection locked="0"/>
    </xf>
    <xf numFmtId="0" fontId="84" fillId="0" borderId="0" xfId="0" applyFont="1" applyAlignment="1" applyProtection="1">
      <alignment wrapText="1"/>
      <protection locked="0"/>
    </xf>
    <xf numFmtId="0" fontId="91" fillId="24" borderId="0" xfId="0" applyFont="1" applyFill="1" applyAlignment="1" applyProtection="1">
      <alignment horizontal="left" vertical="center" wrapText="1"/>
      <protection locked="0"/>
    </xf>
    <xf numFmtId="0" fontId="84" fillId="24" borderId="0" xfId="0" applyFont="1" applyFill="1" applyAlignment="1" applyProtection="1">
      <alignment horizontal="left" vertical="center" wrapText="1"/>
      <protection locked="0"/>
    </xf>
    <xf numFmtId="0" fontId="26" fillId="0" borderId="0" xfId="0" applyFont="1" applyProtection="1">
      <protection locked="0"/>
    </xf>
    <xf numFmtId="7" fontId="84" fillId="24" borderId="0" xfId="0" applyNumberFormat="1" applyFont="1" applyFill="1" applyAlignment="1" applyProtection="1">
      <alignment horizontal="left" vertical="center" wrapText="1"/>
      <protection locked="0"/>
    </xf>
    <xf numFmtId="7" fontId="91" fillId="24" borderId="0" xfId="0" applyNumberFormat="1" applyFont="1" applyFill="1" applyAlignment="1" applyProtection="1">
      <alignment horizontal="left" vertical="center" wrapText="1"/>
      <protection locked="0"/>
    </xf>
    <xf numFmtId="0" fontId="28" fillId="0" borderId="0" xfId="0" applyFont="1" applyAlignment="1" applyProtection="1">
      <alignment wrapText="1"/>
      <protection locked="0"/>
    </xf>
    <xf numFmtId="7" fontId="93" fillId="0" borderId="0" xfId="0" applyNumberFormat="1" applyFont="1" applyAlignment="1" applyProtection="1">
      <alignment wrapText="1"/>
      <protection locked="0"/>
    </xf>
    <xf numFmtId="0" fontId="92" fillId="0" borderId="0" xfId="0" applyFont="1" applyAlignment="1" applyProtection="1">
      <alignment horizontal="left"/>
      <protection locked="0"/>
    </xf>
    <xf numFmtId="7" fontId="6" fillId="0" borderId="0" xfId="0" applyNumberFormat="1" applyFont="1" applyAlignment="1" applyProtection="1">
      <alignment wrapText="1"/>
      <protection locked="0"/>
    </xf>
    <xf numFmtId="0" fontId="6" fillId="0" borderId="0" xfId="0" applyFont="1" applyAlignment="1" applyProtection="1">
      <alignment wrapText="1"/>
      <protection locked="0"/>
    </xf>
    <xf numFmtId="7" fontId="6" fillId="0" borderId="0" xfId="0" applyNumberFormat="1" applyFont="1" applyAlignment="1" applyProtection="1">
      <alignment horizontal="center"/>
      <protection locked="0"/>
    </xf>
    <xf numFmtId="164" fontId="6" fillId="24" borderId="0" xfId="153" applyNumberFormat="1" applyFont="1" applyFill="1" applyBorder="1" applyAlignment="1" applyProtection="1">
      <alignment horizontal="left" vertical="center"/>
    </xf>
    <xf numFmtId="0" fontId="6" fillId="0" borderId="0" xfId="0" applyFont="1" applyAlignment="1">
      <alignment horizontal="center" vertical="center" wrapText="1"/>
    </xf>
    <xf numFmtId="164" fontId="15" fillId="0" borderId="0" xfId="153" applyNumberFormat="1" applyFont="1" applyFill="1" applyBorder="1" applyAlignment="1" applyProtection="1">
      <alignment horizontal="left" vertical="center"/>
    </xf>
    <xf numFmtId="170" fontId="6" fillId="0" borderId="0" xfId="153" applyNumberFormat="1" applyFont="1" applyFill="1" applyBorder="1" applyAlignment="1" applyProtection="1">
      <alignment horizontal="center" vertical="center"/>
    </xf>
    <xf numFmtId="2" fontId="6" fillId="0" borderId="0" xfId="0" applyNumberFormat="1" applyFont="1" applyAlignment="1">
      <alignment horizontal="center" vertical="center" wrapText="1"/>
    </xf>
    <xf numFmtId="169" fontId="6" fillId="0" borderId="0" xfId="0" applyNumberFormat="1" applyFont="1" applyAlignment="1">
      <alignment horizontal="center" vertical="center" wrapText="1"/>
    </xf>
    <xf numFmtId="0" fontId="26" fillId="0" borderId="0" xfId="0" applyFont="1" applyAlignment="1">
      <alignment horizontal="center" vertical="center"/>
    </xf>
    <xf numFmtId="164" fontId="6" fillId="0" borderId="0" xfId="153" applyNumberFormat="1" applyFont="1" applyFill="1" applyBorder="1" applyAlignment="1" applyProtection="1">
      <alignment horizontal="left" vertical="center"/>
    </xf>
    <xf numFmtId="9" fontId="26" fillId="0" borderId="0" xfId="709" applyFont="1" applyFill="1" applyBorder="1" applyAlignment="1" applyProtection="1">
      <alignment horizontal="center" vertical="center" wrapText="1"/>
    </xf>
    <xf numFmtId="168" fontId="26" fillId="0" borderId="0" xfId="709" applyNumberFormat="1" applyFont="1" applyFill="1" applyBorder="1" applyAlignment="1" applyProtection="1">
      <alignment horizontal="center" vertical="center" wrapText="1"/>
    </xf>
    <xf numFmtId="165" fontId="6" fillId="0" borderId="0" xfId="243" applyNumberFormat="1" applyFont="1" applyFill="1" applyBorder="1" applyAlignment="1" applyProtection="1">
      <alignment horizontal="center" vertical="center"/>
    </xf>
    <xf numFmtId="164" fontId="26" fillId="0" borderId="0" xfId="153" applyNumberFormat="1" applyFont="1" applyFill="1" applyBorder="1" applyAlignment="1" applyProtection="1">
      <alignment horizontal="left" vertical="center"/>
    </xf>
    <xf numFmtId="7" fontId="6" fillId="0" borderId="0" xfId="0" applyNumberFormat="1" applyFont="1" applyAlignment="1">
      <alignment horizontal="center" vertical="center"/>
    </xf>
    <xf numFmtId="165" fontId="6" fillId="0" borderId="0" xfId="0" applyNumberFormat="1" applyFont="1" applyAlignment="1">
      <alignment horizontal="center" vertical="center"/>
    </xf>
    <xf numFmtId="165" fontId="12" fillId="26" borderId="28" xfId="0" applyNumberFormat="1" applyFont="1" applyFill="1" applyBorder="1" applyAlignment="1">
      <alignment horizontal="center" vertical="center"/>
    </xf>
    <xf numFmtId="164" fontId="15" fillId="24" borderId="28" xfId="153" applyNumberFormat="1" applyFont="1" applyFill="1" applyBorder="1" applyAlignment="1" applyProtection="1">
      <alignment horizontal="left" vertical="center"/>
    </xf>
    <xf numFmtId="164" fontId="15" fillId="61" borderId="0" xfId="153" applyNumberFormat="1" applyFont="1" applyFill="1" applyBorder="1" applyAlignment="1" applyProtection="1">
      <alignment horizontal="left" vertical="center"/>
    </xf>
    <xf numFmtId="0" fontId="0" fillId="24" borderId="0" xfId="0" applyFill="1" applyAlignment="1">
      <alignment wrapText="1"/>
    </xf>
    <xf numFmtId="0" fontId="0" fillId="24" borderId="0" xfId="0" applyFill="1" applyAlignment="1">
      <alignment horizontal="left" wrapText="1"/>
    </xf>
    <xf numFmtId="0" fontId="0" fillId="24" borderId="33" xfId="0" applyFill="1" applyBorder="1" applyAlignment="1">
      <alignment wrapText="1"/>
    </xf>
    <xf numFmtId="0" fontId="0" fillId="24" borderId="34" xfId="0" applyFill="1" applyBorder="1" applyAlignment="1">
      <alignment wrapText="1"/>
    </xf>
    <xf numFmtId="0" fontId="0" fillId="24" borderId="35" xfId="0" applyFill="1" applyBorder="1" applyAlignment="1">
      <alignment wrapText="1"/>
    </xf>
    <xf numFmtId="0" fontId="0" fillId="24" borderId="39" xfId="0" applyFill="1" applyBorder="1" applyAlignment="1">
      <alignment wrapText="1"/>
    </xf>
    <xf numFmtId="0" fontId="0" fillId="24" borderId="40" xfId="0" applyFill="1" applyBorder="1" applyAlignment="1">
      <alignment wrapText="1"/>
    </xf>
    <xf numFmtId="0" fontId="6" fillId="24" borderId="39" xfId="0" applyFont="1" applyFill="1" applyBorder="1" applyAlignment="1">
      <alignment horizontal="left" wrapText="1"/>
    </xf>
    <xf numFmtId="0" fontId="0" fillId="24" borderId="40" xfId="0"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12" fillId="64" borderId="10" xfId="0" applyFont="1" applyFill="1" applyBorder="1" applyAlignment="1" applyProtection="1">
      <alignment horizontal="left" vertical="center"/>
      <protection locked="0"/>
    </xf>
    <xf numFmtId="0" fontId="30" fillId="64" borderId="10" xfId="0" applyFont="1" applyFill="1" applyBorder="1" applyAlignment="1" applyProtection="1">
      <alignment horizontal="left" vertical="center"/>
      <protection locked="0"/>
    </xf>
    <xf numFmtId="0" fontId="30" fillId="64" borderId="0" xfId="0" applyFont="1" applyFill="1" applyAlignment="1" applyProtection="1">
      <alignment horizontal="center" vertical="center" wrapText="1"/>
      <protection locked="0"/>
    </xf>
    <xf numFmtId="164" fontId="30" fillId="64" borderId="10" xfId="153" applyNumberFormat="1" applyFont="1" applyFill="1" applyBorder="1" applyAlignment="1" applyProtection="1">
      <alignment horizontal="left" vertical="center"/>
      <protection locked="0"/>
    </xf>
    <xf numFmtId="0" fontId="12" fillId="64" borderId="11" xfId="0" applyFont="1" applyFill="1" applyBorder="1" applyAlignment="1">
      <alignment horizontal="center" vertical="center"/>
    </xf>
    <xf numFmtId="164" fontId="15" fillId="64" borderId="10" xfId="153" applyNumberFormat="1" applyFont="1" applyFill="1" applyBorder="1" applyAlignment="1" applyProtection="1">
      <alignment horizontal="left" vertical="center"/>
    </xf>
    <xf numFmtId="0" fontId="30" fillId="64" borderId="11" xfId="0" applyFont="1" applyFill="1" applyBorder="1" applyAlignment="1">
      <alignment horizontal="center" vertical="center"/>
    </xf>
    <xf numFmtId="164" fontId="26" fillId="64" borderId="10" xfId="153" applyNumberFormat="1" applyFont="1" applyFill="1" applyBorder="1" applyAlignment="1" applyProtection="1">
      <alignment horizontal="left" vertical="center"/>
    </xf>
    <xf numFmtId="0" fontId="30" fillId="64" borderId="10" xfId="0" applyFont="1" applyFill="1" applyBorder="1" applyAlignment="1">
      <alignment horizontal="center" vertical="center"/>
    </xf>
    <xf numFmtId="0" fontId="30" fillId="64" borderId="0" xfId="0" applyFont="1" applyFill="1" applyAlignment="1" applyProtection="1">
      <alignment horizontal="left" vertical="center"/>
      <protection locked="0"/>
    </xf>
    <xf numFmtId="0" fontId="30" fillId="64" borderId="0" xfId="0" applyFont="1" applyFill="1" applyAlignment="1">
      <alignment horizontal="center" vertical="center"/>
    </xf>
    <xf numFmtId="164" fontId="26" fillId="64" borderId="0" xfId="153" applyNumberFormat="1" applyFont="1" applyFill="1" applyBorder="1" applyAlignment="1" applyProtection="1">
      <alignment horizontal="left" vertical="center"/>
    </xf>
    <xf numFmtId="0" fontId="31" fillId="64" borderId="0" xfId="0" applyFont="1" applyFill="1" applyAlignment="1" applyProtection="1">
      <alignment horizontal="left" vertical="center"/>
      <protection locked="0"/>
    </xf>
    <xf numFmtId="165" fontId="32" fillId="64" borderId="0" xfId="0" applyNumberFormat="1" applyFont="1" applyFill="1" applyAlignment="1">
      <alignment horizontal="center" vertical="center"/>
    </xf>
    <xf numFmtId="164" fontId="32" fillId="64" borderId="0" xfId="153" applyNumberFormat="1" applyFont="1" applyFill="1" applyBorder="1" applyAlignment="1" applyProtection="1">
      <alignment horizontal="left" vertical="center"/>
    </xf>
    <xf numFmtId="0" fontId="12" fillId="64" borderId="0" xfId="0" applyFont="1" applyFill="1" applyAlignment="1" applyProtection="1">
      <alignment horizontal="left" vertical="center"/>
      <protection locked="0"/>
    </xf>
    <xf numFmtId="0" fontId="12" fillId="64" borderId="0" xfId="0" applyFont="1" applyFill="1" applyAlignment="1">
      <alignment horizontal="center" vertical="center"/>
    </xf>
    <xf numFmtId="164" fontId="15" fillId="64" borderId="0" xfId="153" applyNumberFormat="1" applyFont="1" applyFill="1" applyBorder="1" applyAlignment="1" applyProtection="1">
      <alignment horizontal="left" vertical="center"/>
    </xf>
    <xf numFmtId="0" fontId="6" fillId="65" borderId="0" xfId="0" applyFont="1" applyFill="1" applyAlignment="1" applyProtection="1">
      <alignment horizontal="left" vertical="center"/>
      <protection locked="0"/>
    </xf>
    <xf numFmtId="165" fontId="94" fillId="65" borderId="0" xfId="0" applyNumberFormat="1" applyFont="1" applyFill="1" applyAlignment="1">
      <alignment horizontal="center" vertical="center"/>
    </xf>
    <xf numFmtId="0" fontId="6" fillId="59" borderId="33" xfId="0" applyFont="1" applyFill="1" applyBorder="1" applyProtection="1">
      <protection locked="0"/>
    </xf>
    <xf numFmtId="0" fontId="6" fillId="62" borderId="34" xfId="0" applyFont="1" applyFill="1" applyBorder="1" applyAlignment="1" applyProtection="1">
      <alignment horizontal="center" vertical="center"/>
      <protection locked="0"/>
    </xf>
    <xf numFmtId="164" fontId="7" fillId="62" borderId="34" xfId="153" applyNumberFormat="1" applyFont="1" applyFill="1" applyBorder="1" applyAlignment="1" applyProtection="1">
      <alignment horizontal="center" vertical="center"/>
      <protection locked="0"/>
    </xf>
    <xf numFmtId="0" fontId="6" fillId="62" borderId="35" xfId="0" applyFont="1" applyFill="1" applyBorder="1" applyAlignment="1" applyProtection="1">
      <alignment horizontal="center" vertical="center" wrapText="1"/>
      <protection locked="0"/>
    </xf>
    <xf numFmtId="0" fontId="6" fillId="0" borderId="39" xfId="0" applyFont="1" applyBorder="1" applyProtection="1">
      <protection locked="0"/>
    </xf>
    <xf numFmtId="0" fontId="6" fillId="0" borderId="40" xfId="0" applyFont="1" applyBorder="1" applyAlignment="1">
      <alignment horizontal="left" vertical="center" wrapText="1"/>
    </xf>
    <xf numFmtId="0" fontId="84" fillId="0" borderId="40" xfId="0" applyFont="1" applyBorder="1" applyAlignment="1">
      <alignment horizontal="left" vertical="center" wrapText="1"/>
    </xf>
    <xf numFmtId="0" fontId="6" fillId="64" borderId="43" xfId="0" applyFont="1" applyFill="1" applyBorder="1" applyAlignment="1">
      <alignment horizontal="left" vertical="center" wrapText="1"/>
    </xf>
    <xf numFmtId="0" fontId="84" fillId="0" borderId="40" xfId="0" quotePrefix="1" applyFont="1" applyBorder="1" applyAlignment="1">
      <alignment horizontal="left" vertical="center" wrapText="1"/>
    </xf>
    <xf numFmtId="0" fontId="26" fillId="64" borderId="43" xfId="0" applyFont="1" applyFill="1" applyBorder="1" applyAlignment="1">
      <alignment horizontal="left" vertical="center" wrapText="1"/>
    </xf>
    <xf numFmtId="165" fontId="84" fillId="0" borderId="40" xfId="243" applyNumberFormat="1" applyFont="1" applyFill="1" applyBorder="1" applyAlignment="1" applyProtection="1">
      <alignment horizontal="left" vertical="center"/>
    </xf>
    <xf numFmtId="0" fontId="26" fillId="64" borderId="40" xfId="0" applyFont="1" applyFill="1" applyBorder="1" applyAlignment="1">
      <alignment horizontal="left" vertical="center" wrapText="1"/>
    </xf>
    <xf numFmtId="0" fontId="26" fillId="0" borderId="39" xfId="0" applyFont="1" applyBorder="1" applyProtection="1">
      <protection locked="0"/>
    </xf>
    <xf numFmtId="7" fontId="84" fillId="0" borderId="40" xfId="0" applyNumberFormat="1" applyFont="1" applyBorder="1" applyAlignment="1">
      <alignment horizontal="left" vertical="center" wrapText="1"/>
    </xf>
    <xf numFmtId="165" fontId="84" fillId="0" borderId="40" xfId="0" applyNumberFormat="1" applyFont="1" applyBorder="1" applyAlignment="1">
      <alignment horizontal="left" vertical="center" wrapText="1"/>
    </xf>
    <xf numFmtId="0" fontId="32" fillId="64" borderId="40" xfId="0" applyFont="1" applyFill="1" applyBorder="1" applyAlignment="1">
      <alignment horizontal="left" vertical="center" wrapText="1"/>
    </xf>
    <xf numFmtId="7" fontId="84" fillId="0" borderId="40" xfId="0" applyNumberFormat="1" applyFont="1" applyBorder="1" applyAlignment="1">
      <alignment vertical="center" wrapText="1"/>
    </xf>
    <xf numFmtId="0" fontId="6" fillId="64" borderId="40" xfId="0" applyFont="1" applyFill="1" applyBorder="1" applyAlignment="1">
      <alignment horizontal="left" vertical="center" wrapText="1"/>
    </xf>
    <xf numFmtId="0" fontId="6" fillId="0" borderId="36" xfId="0" applyFont="1" applyBorder="1" applyProtection="1">
      <protection locked="0"/>
    </xf>
    <xf numFmtId="0" fontId="6" fillId="24" borderId="37" xfId="0" applyFont="1" applyFill="1" applyBorder="1" applyAlignment="1" applyProtection="1">
      <alignment horizontal="left" vertical="center"/>
      <protection locked="0"/>
    </xf>
    <xf numFmtId="165" fontId="12" fillId="60" borderId="45" xfId="0" applyNumberFormat="1" applyFont="1" applyFill="1" applyBorder="1" applyAlignment="1">
      <alignment horizontal="center" vertical="center"/>
    </xf>
    <xf numFmtId="164" fontId="15" fillId="24" borderId="37" xfId="153" applyNumberFormat="1" applyFont="1" applyFill="1" applyBorder="1" applyAlignment="1" applyProtection="1">
      <alignment horizontal="left" vertical="center"/>
    </xf>
    <xf numFmtId="7" fontId="27" fillId="63" borderId="49" xfId="0" applyNumberFormat="1" applyFont="1" applyFill="1" applyBorder="1" applyAlignment="1" applyProtection="1">
      <alignment horizontal="center" vertical="center"/>
      <protection locked="0"/>
    </xf>
    <xf numFmtId="10" fontId="27" fillId="63" borderId="50" xfId="0" applyNumberFormat="1" applyFont="1" applyFill="1" applyBorder="1" applyAlignment="1" applyProtection="1">
      <alignment horizontal="center" vertical="center"/>
      <protection locked="0"/>
    </xf>
    <xf numFmtId="37" fontId="27" fillId="63" borderId="50" xfId="153" applyNumberFormat="1" applyFont="1" applyFill="1" applyBorder="1" applyAlignment="1" applyProtection="1">
      <alignment horizontal="center" vertical="center"/>
      <protection locked="0"/>
    </xf>
    <xf numFmtId="0" fontId="27" fillId="63" borderId="50" xfId="0" applyFont="1" applyFill="1" applyBorder="1" applyAlignment="1" applyProtection="1">
      <alignment horizontal="center" vertical="center"/>
      <protection locked="0"/>
    </xf>
    <xf numFmtId="165" fontId="27" fillId="63" borderId="50" xfId="243" applyNumberFormat="1" applyFont="1" applyFill="1" applyBorder="1" applyAlignment="1" applyProtection="1">
      <alignment horizontal="center" vertical="center"/>
      <protection locked="0"/>
    </xf>
    <xf numFmtId="0" fontId="15" fillId="63" borderId="51" xfId="0" applyFont="1" applyFill="1" applyBorder="1" applyAlignment="1" applyProtection="1">
      <alignment horizontal="center" vertical="center"/>
      <protection locked="0"/>
    </xf>
    <xf numFmtId="0" fontId="0" fillId="0" borderId="40" xfId="0" applyBorder="1"/>
    <xf numFmtId="0" fontId="15" fillId="63" borderId="50" xfId="0" applyFont="1" applyFill="1" applyBorder="1" applyAlignment="1" applyProtection="1">
      <alignment horizontal="center" vertical="center"/>
      <protection locked="0"/>
    </xf>
    <xf numFmtId="0" fontId="98" fillId="66" borderId="55" xfId="624" applyFont="1" applyFill="1" applyBorder="1" applyAlignment="1">
      <alignment wrapText="1"/>
    </xf>
    <xf numFmtId="0" fontId="98" fillId="66" borderId="56" xfId="624" applyFont="1" applyFill="1" applyBorder="1" applyAlignment="1">
      <alignment wrapText="1"/>
    </xf>
    <xf numFmtId="2" fontId="97" fillId="66" borderId="56" xfId="624" applyNumberFormat="1" applyFont="1" applyFill="1" applyBorder="1" applyAlignment="1">
      <alignment wrapText="1"/>
    </xf>
    <xf numFmtId="0" fontId="97" fillId="63" borderId="56" xfId="830" applyFont="1" applyFill="1" applyBorder="1" applyAlignment="1">
      <alignment wrapText="1"/>
    </xf>
    <xf numFmtId="0" fontId="98" fillId="66" borderId="58" xfId="624" applyFont="1" applyFill="1" applyBorder="1" applyAlignment="1">
      <alignment wrapText="1"/>
    </xf>
    <xf numFmtId="0" fontId="98" fillId="66" borderId="59" xfId="624" applyFont="1" applyFill="1" applyBorder="1" applyAlignment="1">
      <alignment wrapText="1"/>
    </xf>
    <xf numFmtId="0" fontId="84" fillId="65" borderId="40" xfId="0" applyFont="1" applyFill="1" applyBorder="1" applyAlignment="1">
      <alignment horizontal="left" wrapText="1"/>
    </xf>
    <xf numFmtId="165" fontId="84" fillId="65" borderId="44" xfId="0" applyNumberFormat="1" applyFont="1" applyFill="1" applyBorder="1" applyAlignment="1">
      <alignment horizontal="left" wrapText="1"/>
    </xf>
    <xf numFmtId="165" fontId="84" fillId="65" borderId="38" xfId="0" applyNumberFormat="1" applyFont="1" applyFill="1" applyBorder="1" applyAlignment="1">
      <alignment horizontal="left" wrapText="1"/>
    </xf>
    <xf numFmtId="0" fontId="97" fillId="63" borderId="54" xfId="830" applyFont="1" applyFill="1" applyBorder="1" applyAlignment="1">
      <alignment wrapText="1"/>
    </xf>
    <xf numFmtId="14" fontId="13" fillId="64" borderId="26" xfId="0" applyNumberFormat="1" applyFont="1" applyFill="1" applyBorder="1" applyAlignment="1">
      <alignment horizontal="left" vertical="center"/>
    </xf>
    <xf numFmtId="0" fontId="95" fillId="64" borderId="0" xfId="0" applyFont="1" applyFill="1" applyAlignment="1">
      <alignment horizontal="left" vertical="center"/>
    </xf>
    <xf numFmtId="0" fontId="95" fillId="64" borderId="40" xfId="0" applyFont="1" applyFill="1" applyBorder="1" applyAlignment="1">
      <alignment horizontal="left" vertical="center"/>
    </xf>
    <xf numFmtId="0" fontId="13" fillId="64" borderId="26" xfId="0" applyFont="1" applyFill="1" applyBorder="1" applyAlignment="1">
      <alignment horizontal="center" vertical="center"/>
    </xf>
    <xf numFmtId="0" fontId="28" fillId="64" borderId="0" xfId="0" applyFont="1" applyFill="1" applyAlignment="1">
      <alignment horizontal="center" vertical="center"/>
    </xf>
    <xf numFmtId="0" fontId="13" fillId="64" borderId="0" xfId="0" applyFont="1" applyFill="1" applyAlignment="1">
      <alignment horizontal="center" vertical="center"/>
    </xf>
    <xf numFmtId="164" fontId="27" fillId="64" borderId="0" xfId="153" applyNumberFormat="1" applyFont="1" applyFill="1" applyBorder="1" applyAlignment="1" applyProtection="1">
      <alignment horizontal="left" vertical="center"/>
    </xf>
    <xf numFmtId="0" fontId="13" fillId="64" borderId="40" xfId="0" applyFont="1" applyFill="1" applyBorder="1" applyAlignment="1">
      <alignment horizontal="center" vertical="center" wrapText="1"/>
    </xf>
    <xf numFmtId="0" fontId="30" fillId="64" borderId="29" xfId="0" applyFont="1" applyFill="1" applyBorder="1" applyAlignment="1">
      <alignment horizontal="left" vertical="center"/>
    </xf>
    <xf numFmtId="0" fontId="12" fillId="64" borderId="10" xfId="0" applyFont="1" applyFill="1" applyBorder="1" applyAlignment="1">
      <alignment horizontal="left" vertical="center"/>
    </xf>
    <xf numFmtId="0" fontId="6" fillId="64" borderId="13" xfId="0" applyFont="1" applyFill="1" applyBorder="1" applyAlignment="1">
      <alignment horizontal="center" vertical="center"/>
    </xf>
    <xf numFmtId="0" fontId="6" fillId="0" borderId="26" xfId="0" applyFont="1" applyBorder="1" applyAlignment="1">
      <alignment horizontal="left" vertical="center"/>
    </xf>
    <xf numFmtId="0" fontId="84" fillId="0" borderId="26" xfId="0" applyFont="1" applyBorder="1" applyAlignment="1">
      <alignment horizontal="left" vertical="center"/>
    </xf>
    <xf numFmtId="0" fontId="30" fillId="64" borderId="26" xfId="0" applyFont="1" applyFill="1" applyBorder="1" applyAlignment="1">
      <alignment horizontal="left" vertical="center"/>
    </xf>
    <xf numFmtId="0" fontId="26" fillId="0" borderId="26" xfId="0" applyFont="1" applyBorder="1" applyAlignment="1">
      <alignment horizontal="left" vertical="center"/>
    </xf>
    <xf numFmtId="0" fontId="29" fillId="64" borderId="26" xfId="0" applyFont="1" applyFill="1" applyBorder="1" applyAlignment="1">
      <alignment horizontal="left" vertical="center" indent="2"/>
    </xf>
    <xf numFmtId="0" fontId="22" fillId="64" borderId="26" xfId="0" applyFont="1" applyFill="1" applyBorder="1" applyAlignment="1">
      <alignment horizontal="left" vertical="center"/>
    </xf>
    <xf numFmtId="0" fontId="13" fillId="64" borderId="26" xfId="0" applyFont="1" applyFill="1" applyBorder="1" applyAlignment="1">
      <alignment horizontal="left" vertical="center"/>
    </xf>
    <xf numFmtId="0" fontId="6" fillId="24" borderId="27" xfId="0" applyFont="1" applyFill="1" applyBorder="1" applyAlignment="1">
      <alignment horizontal="left" vertical="center"/>
    </xf>
    <xf numFmtId="0" fontId="6" fillId="65" borderId="26" xfId="0" applyFont="1" applyFill="1" applyBorder="1"/>
    <xf numFmtId="0" fontId="6" fillId="24" borderId="37" xfId="0" applyFont="1" applyFill="1" applyBorder="1"/>
    <xf numFmtId="0" fontId="30" fillId="64" borderId="43" xfId="0" applyFont="1" applyFill="1" applyBorder="1" applyAlignment="1">
      <alignment horizontal="left" vertical="center" wrapText="1"/>
    </xf>
    <xf numFmtId="2" fontId="97" fillId="66" borderId="59" xfId="624" applyNumberFormat="1" applyFont="1" applyFill="1" applyBorder="1" applyAlignment="1">
      <alignment wrapText="1"/>
    </xf>
    <xf numFmtId="165" fontId="99" fillId="63" borderId="50" xfId="243" applyNumberFormat="1" applyFont="1" applyFill="1" applyBorder="1" applyAlignment="1" applyProtection="1">
      <alignment horizontal="center" vertical="center"/>
      <protection locked="0"/>
    </xf>
    <xf numFmtId="1" fontId="84" fillId="62" borderId="41" xfId="0" applyNumberFormat="1" applyFont="1" applyFill="1" applyBorder="1" applyAlignment="1" applyProtection="1">
      <alignment horizontal="left"/>
      <protection locked="0"/>
    </xf>
    <xf numFmtId="1" fontId="84" fillId="62" borderId="30" xfId="0" applyNumberFormat="1" applyFont="1" applyFill="1" applyBorder="1" applyAlignment="1" applyProtection="1">
      <alignment horizontal="left"/>
      <protection locked="0"/>
    </xf>
    <xf numFmtId="0" fontId="2" fillId="0" borderId="0" xfId="836"/>
    <xf numFmtId="0" fontId="3" fillId="0" borderId="0" xfId="837" applyFont="1"/>
    <xf numFmtId="0" fontId="97" fillId="63" borderId="56" xfId="836" applyFont="1" applyFill="1" applyBorder="1" applyAlignment="1">
      <alignment wrapText="1"/>
    </xf>
    <xf numFmtId="0" fontId="98" fillId="63" borderId="56" xfId="836" applyFont="1" applyFill="1" applyBorder="1" applyAlignment="1">
      <alignment wrapText="1"/>
    </xf>
    <xf numFmtId="0" fontId="98" fillId="63" borderId="56" xfId="836" applyFont="1" applyFill="1" applyBorder="1" applyAlignment="1">
      <alignment horizontal="left" wrapText="1"/>
    </xf>
    <xf numFmtId="0" fontId="98" fillId="63" borderId="57" xfId="836" applyFont="1" applyFill="1" applyBorder="1" applyAlignment="1">
      <alignment wrapText="1"/>
    </xf>
    <xf numFmtId="0" fontId="97" fillId="63" borderId="59" xfId="836" applyFont="1" applyFill="1" applyBorder="1" applyAlignment="1">
      <alignment wrapText="1"/>
    </xf>
    <xf numFmtId="0" fontId="98" fillId="63" borderId="59" xfId="836" applyFont="1" applyFill="1" applyBorder="1" applyAlignment="1">
      <alignment wrapText="1"/>
    </xf>
    <xf numFmtId="0" fontId="98" fillId="63" borderId="59" xfId="836" applyFont="1" applyFill="1" applyBorder="1" applyAlignment="1">
      <alignment horizontal="left" wrapText="1"/>
    </xf>
    <xf numFmtId="0" fontId="98" fillId="63" borderId="60" xfId="836" applyFont="1" applyFill="1" applyBorder="1" applyAlignment="1">
      <alignment wrapText="1"/>
    </xf>
    <xf numFmtId="0" fontId="97" fillId="63" borderId="61" xfId="836" applyFont="1" applyFill="1" applyBorder="1" applyAlignment="1">
      <alignment horizontal="left" wrapText="1"/>
    </xf>
    <xf numFmtId="0" fontId="97" fillId="63" borderId="62" xfId="836" applyFont="1" applyFill="1" applyBorder="1" applyAlignment="1">
      <alignment horizontal="left" wrapText="1"/>
    </xf>
    <xf numFmtId="0" fontId="3" fillId="0" borderId="34" xfId="837" applyFont="1" applyBorder="1"/>
    <xf numFmtId="2" fontId="3" fillId="0" borderId="34" xfId="837" applyNumberFormat="1" applyFont="1" applyBorder="1"/>
    <xf numFmtId="169" fontId="3" fillId="0" borderId="34" xfId="837" applyNumberFormat="1" applyFont="1" applyBorder="1"/>
    <xf numFmtId="2" fontId="3" fillId="0" borderId="34" xfId="838" applyNumberFormat="1" applyFont="1" applyBorder="1"/>
    <xf numFmtId="169" fontId="3" fillId="0" borderId="35" xfId="837" applyNumberFormat="1" applyFont="1" applyBorder="1"/>
    <xf numFmtId="0" fontId="3" fillId="0" borderId="33" xfId="837" applyFont="1" applyBorder="1" applyAlignment="1">
      <alignment horizontal="left" indent="1"/>
    </xf>
    <xf numFmtId="0" fontId="3" fillId="0" borderId="34" xfId="837" applyFont="1" applyBorder="1" applyAlignment="1">
      <alignment horizontal="left" indent="1"/>
    </xf>
    <xf numFmtId="2" fontId="3" fillId="0" borderId="0" xfId="837" applyNumberFormat="1" applyFont="1"/>
    <xf numFmtId="169" fontId="3" fillId="0" borderId="0" xfId="837" applyNumberFormat="1" applyFont="1"/>
    <xf numFmtId="2" fontId="3" fillId="0" borderId="0" xfId="838" applyNumberFormat="1" applyFont="1"/>
    <xf numFmtId="169" fontId="3" fillId="0" borderId="40" xfId="837" applyNumberFormat="1" applyFont="1" applyBorder="1"/>
    <xf numFmtId="0" fontId="3" fillId="0" borderId="39" xfId="837" applyFont="1" applyBorder="1" applyAlignment="1">
      <alignment horizontal="left" indent="1"/>
    </xf>
    <xf numFmtId="0" fontId="3" fillId="0" borderId="0" xfId="837" applyFont="1" applyAlignment="1">
      <alignment horizontal="left" indent="1"/>
    </xf>
    <xf numFmtId="0" fontId="3" fillId="0" borderId="37" xfId="837" applyFont="1" applyBorder="1"/>
    <xf numFmtId="2" fontId="3" fillId="0" borderId="37" xfId="837" applyNumberFormat="1" applyFont="1" applyBorder="1"/>
    <xf numFmtId="169" fontId="3" fillId="0" borderId="37" xfId="837" applyNumberFormat="1" applyFont="1" applyBorder="1"/>
    <xf numFmtId="2" fontId="3" fillId="0" borderId="37" xfId="838" applyNumberFormat="1" applyFont="1" applyBorder="1"/>
    <xf numFmtId="169" fontId="3" fillId="0" borderId="38" xfId="837" applyNumberFormat="1" applyFont="1" applyBorder="1"/>
    <xf numFmtId="0" fontId="3" fillId="0" borderId="36" xfId="837" applyFont="1" applyBorder="1" applyAlignment="1">
      <alignment horizontal="left" indent="1"/>
    </xf>
    <xf numFmtId="0" fontId="3" fillId="0" borderId="37" xfId="837" applyFont="1" applyBorder="1" applyAlignment="1">
      <alignment horizontal="left" indent="1"/>
    </xf>
    <xf numFmtId="0" fontId="3" fillId="0" borderId="0" xfId="837" applyFont="1" applyAlignment="1">
      <alignment wrapText="1"/>
    </xf>
    <xf numFmtId="0" fontId="3" fillId="0" borderId="0" xfId="837" applyFont="1" applyAlignment="1">
      <alignment horizontal="left" vertical="top"/>
    </xf>
    <xf numFmtId="0" fontId="3" fillId="0" borderId="63" xfId="837" applyFont="1" applyBorder="1"/>
    <xf numFmtId="2" fontId="3" fillId="0" borderId="63" xfId="837" applyNumberFormat="1" applyFont="1" applyBorder="1"/>
    <xf numFmtId="169" fontId="3" fillId="0" borderId="63" xfId="837" applyNumberFormat="1" applyFont="1" applyBorder="1"/>
    <xf numFmtId="2" fontId="3" fillId="0" borderId="63" xfId="838" applyNumberFormat="1" applyFont="1" applyBorder="1"/>
    <xf numFmtId="169" fontId="3" fillId="0" borderId="64" xfId="837" applyNumberFormat="1" applyFont="1" applyBorder="1"/>
    <xf numFmtId="0" fontId="3" fillId="0" borderId="65" xfId="837" applyFont="1" applyBorder="1" applyAlignment="1">
      <alignment horizontal="left" indent="1"/>
    </xf>
    <xf numFmtId="0" fontId="3" fillId="0" borderId="63" xfId="837" applyFont="1" applyBorder="1" applyAlignment="1">
      <alignment horizontal="left" indent="1"/>
    </xf>
    <xf numFmtId="4" fontId="3" fillId="0" borderId="0" xfId="837" applyNumberFormat="1" applyFont="1"/>
    <xf numFmtId="169" fontId="2" fillId="0" borderId="0" xfId="836" applyNumberFormat="1"/>
    <xf numFmtId="5" fontId="6" fillId="65" borderId="0" xfId="243" applyNumberFormat="1" applyFont="1" applyFill="1" applyBorder="1" applyAlignment="1" applyProtection="1">
      <alignment horizontal="center" vertical="center" wrapText="1"/>
    </xf>
    <xf numFmtId="9" fontId="6" fillId="65" borderId="0" xfId="709" applyFont="1" applyFill="1" applyBorder="1" applyAlignment="1" applyProtection="1">
      <alignment horizontal="center" vertical="center" wrapText="1"/>
    </xf>
    <xf numFmtId="1" fontId="6" fillId="65" borderId="0" xfId="709" applyNumberFormat="1" applyFont="1" applyFill="1" applyBorder="1" applyAlignment="1" applyProtection="1">
      <alignment horizontal="center" vertical="center" wrapText="1"/>
    </xf>
    <xf numFmtId="168" fontId="6" fillId="65" borderId="0" xfId="243" applyNumberFormat="1" applyFont="1" applyFill="1" applyBorder="1" applyAlignment="1" applyProtection="1">
      <alignment horizontal="center" vertical="center" wrapText="1"/>
    </xf>
    <xf numFmtId="2" fontId="6" fillId="65" borderId="0" xfId="153" applyNumberFormat="1" applyFont="1" applyFill="1" applyBorder="1" applyAlignment="1" applyProtection="1">
      <alignment horizontal="center" vertical="center" wrapText="1"/>
    </xf>
    <xf numFmtId="167" fontId="16" fillId="0" borderId="36" xfId="0" applyNumberFormat="1" applyFont="1" applyBorder="1" applyAlignment="1">
      <alignment horizontal="left" wrapText="1"/>
    </xf>
    <xf numFmtId="167" fontId="16" fillId="0" borderId="37" xfId="0" applyNumberFormat="1" applyFont="1" applyBorder="1" applyAlignment="1">
      <alignment horizontal="left" wrapText="1"/>
    </xf>
    <xf numFmtId="167" fontId="16" fillId="0" borderId="38" xfId="0" applyNumberFormat="1" applyFont="1" applyBorder="1" applyAlignment="1">
      <alignment horizontal="left" wrapText="1"/>
    </xf>
    <xf numFmtId="0" fontId="18" fillId="63" borderId="33" xfId="0" applyFont="1" applyFill="1" applyBorder="1" applyAlignment="1">
      <alignment horizontal="left" vertical="center"/>
    </xf>
    <xf numFmtId="0" fontId="18" fillId="63" borderId="34" xfId="0" applyFont="1" applyFill="1" applyBorder="1" applyAlignment="1">
      <alignment horizontal="left" vertical="center"/>
    </xf>
    <xf numFmtId="0" fontId="18" fillId="63" borderId="35" xfId="0" applyFont="1" applyFill="1" applyBorder="1" applyAlignment="1">
      <alignment horizontal="left" vertical="center"/>
    </xf>
    <xf numFmtId="15" fontId="101" fillId="63" borderId="36" xfId="0" quotePrefix="1" applyNumberFormat="1" applyFont="1" applyFill="1" applyBorder="1" applyAlignment="1">
      <alignment horizontal="left" vertical="center" wrapText="1"/>
    </xf>
    <xf numFmtId="0" fontId="101" fillId="63" borderId="37" xfId="0" applyFont="1" applyFill="1" applyBorder="1" applyAlignment="1">
      <alignment horizontal="left" vertical="center" wrapText="1"/>
    </xf>
    <xf numFmtId="0" fontId="101" fillId="63" borderId="38" xfId="0" applyFont="1" applyFill="1" applyBorder="1" applyAlignment="1">
      <alignment horizontal="left" vertical="center" wrapText="1"/>
    </xf>
    <xf numFmtId="0" fontId="6" fillId="24" borderId="39" xfId="0" applyFont="1" applyFill="1" applyBorder="1" applyAlignment="1">
      <alignment wrapText="1"/>
    </xf>
    <xf numFmtId="0" fontId="6" fillId="24" borderId="0" xfId="0" applyFont="1" applyFill="1" applyAlignment="1">
      <alignment wrapText="1"/>
    </xf>
    <xf numFmtId="0" fontId="6" fillId="24" borderId="40" xfId="0" applyFont="1" applyFill="1" applyBorder="1" applyAlignment="1">
      <alignment wrapText="1"/>
    </xf>
    <xf numFmtId="0" fontId="0" fillId="24" borderId="0" xfId="0" applyFill="1" applyAlignment="1">
      <alignment wrapText="1"/>
    </xf>
    <xf numFmtId="0" fontId="0" fillId="24" borderId="40" xfId="0" applyFill="1" applyBorder="1" applyAlignment="1">
      <alignment wrapText="1"/>
    </xf>
    <xf numFmtId="0" fontId="100" fillId="24" borderId="39" xfId="835" applyFill="1" applyBorder="1" applyAlignment="1">
      <alignment horizontal="left" wrapText="1"/>
    </xf>
    <xf numFmtId="0" fontId="100" fillId="24" borderId="0" xfId="835" applyFill="1" applyBorder="1" applyAlignment="1">
      <alignment horizontal="left" wrapText="1"/>
    </xf>
    <xf numFmtId="0" fontId="100" fillId="24" borderId="40" xfId="835" applyFill="1" applyBorder="1" applyAlignment="1">
      <alignment horizontal="left" wrapText="1"/>
    </xf>
    <xf numFmtId="0" fontId="6" fillId="24" borderId="36" xfId="0" applyFont="1" applyFill="1" applyBorder="1" applyAlignment="1">
      <alignment horizontal="left" wrapText="1"/>
    </xf>
    <xf numFmtId="0" fontId="6" fillId="24" borderId="37" xfId="0" applyFont="1" applyFill="1" applyBorder="1" applyAlignment="1">
      <alignment horizontal="left" wrapText="1"/>
    </xf>
    <xf numFmtId="0" fontId="6" fillId="24" borderId="38" xfId="0" applyFont="1" applyFill="1" applyBorder="1" applyAlignment="1">
      <alignment horizontal="left" wrapText="1"/>
    </xf>
    <xf numFmtId="0" fontId="95" fillId="64" borderId="31" xfId="0" applyFont="1" applyFill="1" applyBorder="1" applyAlignment="1">
      <alignment horizontal="left" vertical="center"/>
    </xf>
    <xf numFmtId="0" fontId="95" fillId="64" borderId="32" xfId="0" applyFont="1" applyFill="1" applyBorder="1" applyAlignment="1">
      <alignment horizontal="left" vertical="center"/>
    </xf>
    <xf numFmtId="0" fontId="95" fillId="64" borderId="42" xfId="0" applyFont="1" applyFill="1" applyBorder="1" applyAlignment="1">
      <alignment horizontal="left" vertical="center"/>
    </xf>
    <xf numFmtId="0" fontId="28" fillId="27" borderId="0" xfId="0" applyFont="1" applyFill="1" applyAlignment="1" applyProtection="1">
      <alignment horizontal="center"/>
      <protection locked="0"/>
    </xf>
    <xf numFmtId="0" fontId="29" fillId="64" borderId="12" xfId="0" applyFont="1" applyFill="1" applyBorder="1" applyAlignment="1">
      <alignment horizontal="left" vertical="center" wrapText="1"/>
    </xf>
    <xf numFmtId="0" fontId="29" fillId="64" borderId="43" xfId="0" applyFont="1" applyFill="1" applyBorder="1" applyAlignment="1">
      <alignment horizontal="left" vertical="center" wrapText="1"/>
    </xf>
    <xf numFmtId="14" fontId="6" fillId="64" borderId="46" xfId="0" applyNumberFormat="1" applyFont="1" applyFill="1" applyBorder="1" applyAlignment="1">
      <alignment horizontal="left" vertical="center" wrapText="1"/>
    </xf>
    <xf numFmtId="14" fontId="6" fillId="64" borderId="47" xfId="0" applyNumberFormat="1" applyFont="1" applyFill="1" applyBorder="1" applyAlignment="1">
      <alignment horizontal="left" vertical="center" wrapText="1"/>
    </xf>
    <xf numFmtId="14" fontId="6" fillId="64" borderId="48" xfId="0" applyNumberFormat="1" applyFont="1" applyFill="1" applyBorder="1" applyAlignment="1">
      <alignment horizontal="left" vertical="center" wrapText="1"/>
    </xf>
    <xf numFmtId="0" fontId="14" fillId="63" borderId="26" xfId="0" applyFont="1" applyFill="1" applyBorder="1" applyAlignment="1">
      <alignment horizontal="left" vertical="center" wrapText="1"/>
    </xf>
    <xf numFmtId="0" fontId="14" fillId="63" borderId="0" xfId="0" applyFont="1" applyFill="1" applyAlignment="1">
      <alignment horizontal="left" vertical="center" wrapText="1"/>
    </xf>
    <xf numFmtId="0" fontId="14" fillId="63" borderId="14" xfId="0" applyFont="1" applyFill="1" applyBorder="1" applyAlignment="1">
      <alignment horizontal="left" vertical="center" wrapText="1"/>
    </xf>
    <xf numFmtId="0" fontId="18" fillId="63" borderId="46" xfId="0" applyFont="1" applyFill="1" applyBorder="1" applyAlignment="1">
      <alignment horizontal="left"/>
    </xf>
    <xf numFmtId="0" fontId="18" fillId="63" borderId="47" xfId="0" applyFont="1" applyFill="1" applyBorder="1" applyAlignment="1">
      <alignment horizontal="left"/>
    </xf>
    <xf numFmtId="0" fontId="18" fillId="63" borderId="48" xfId="0" applyFont="1" applyFill="1" applyBorder="1" applyAlignment="1">
      <alignment horizontal="left"/>
    </xf>
    <xf numFmtId="0" fontId="96" fillId="65" borderId="46" xfId="0" applyFont="1" applyFill="1" applyBorder="1" applyAlignment="1">
      <alignment horizontal="left" vertical="center" wrapText="1"/>
    </xf>
    <xf numFmtId="0" fontId="96" fillId="65" borderId="47" xfId="0" applyFont="1" applyFill="1" applyBorder="1" applyAlignment="1">
      <alignment horizontal="left" vertical="center" wrapText="1"/>
    </xf>
    <xf numFmtId="0" fontId="96" fillId="65" borderId="48" xfId="0" applyFont="1" applyFill="1" applyBorder="1" applyAlignment="1">
      <alignment horizontal="left" vertical="center" wrapText="1"/>
    </xf>
    <xf numFmtId="0" fontId="6" fillId="0" borderId="39" xfId="0" applyFont="1" applyBorder="1" applyAlignment="1">
      <alignment horizontal="left" wrapText="1"/>
    </xf>
    <xf numFmtId="0" fontId="6" fillId="0" borderId="0" xfId="0" applyFont="1" applyAlignment="1">
      <alignment horizontal="left" wrapText="1"/>
    </xf>
    <xf numFmtId="0" fontId="6" fillId="0" borderId="40" xfId="0" applyFont="1" applyBorder="1" applyAlignment="1">
      <alignment horizontal="left"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33" xfId="0" applyFont="1" applyBorder="1" applyAlignment="1">
      <alignment horizontal="left" wrapText="1"/>
    </xf>
    <xf numFmtId="0" fontId="6" fillId="0" borderId="34" xfId="0" applyFont="1" applyBorder="1" applyAlignment="1">
      <alignment horizontal="left" wrapText="1"/>
    </xf>
    <xf numFmtId="0" fontId="6" fillId="0" borderId="35" xfId="0" applyFont="1" applyBorder="1" applyAlignment="1">
      <alignment horizontal="left" wrapText="1"/>
    </xf>
    <xf numFmtId="0" fontId="6" fillId="0" borderId="39" xfId="0" applyFont="1" applyBorder="1" applyAlignment="1">
      <alignment horizontal="left"/>
    </xf>
    <xf numFmtId="0" fontId="6" fillId="0" borderId="0" xfId="0" applyFont="1" applyAlignment="1">
      <alignment horizontal="left"/>
    </xf>
    <xf numFmtId="2" fontId="8" fillId="61" borderId="0" xfId="836" applyNumberFormat="1" applyFont="1" applyFill="1" applyAlignment="1">
      <alignment horizontal="left" vertical="center" wrapText="1"/>
    </xf>
    <xf numFmtId="0" fontId="97" fillId="63" borderId="52" xfId="836" applyFont="1" applyFill="1" applyBorder="1" applyAlignment="1">
      <alignment horizontal="center" wrapText="1"/>
    </xf>
    <xf numFmtId="0" fontId="97" fillId="63" borderId="53" xfId="836" applyFont="1" applyFill="1" applyBorder="1" applyAlignment="1">
      <alignment horizontal="center" wrapText="1"/>
    </xf>
    <xf numFmtId="0" fontId="18" fillId="63" borderId="39" xfId="836" applyFont="1" applyFill="1" applyBorder="1" applyAlignment="1">
      <alignment horizontal="left" vertical="center"/>
    </xf>
    <xf numFmtId="0" fontId="18" fillId="63" borderId="0" xfId="836" applyFont="1" applyFill="1" applyAlignment="1">
      <alignment horizontal="left" vertical="center"/>
    </xf>
    <xf numFmtId="0" fontId="18" fillId="63" borderId="40" xfId="836" applyFont="1" applyFill="1" applyBorder="1" applyAlignment="1">
      <alignment horizontal="left" vertical="center"/>
    </xf>
    <xf numFmtId="2" fontId="8" fillId="61" borderId="0" xfId="836" applyNumberFormat="1" applyFont="1" applyFill="1" applyAlignment="1">
      <alignment horizontal="left" vertical="center"/>
    </xf>
  </cellXfs>
  <cellStyles count="841">
    <cellStyle name="20% - Accent1 2" xfId="1" xr:uid="{00000000-0005-0000-0000-000000000000}"/>
    <cellStyle name="20% - Accent1 2 2" xfId="2" xr:uid="{00000000-0005-0000-0000-000001000000}"/>
    <cellStyle name="20% - Accent1 3" xfId="3" xr:uid="{00000000-0005-0000-0000-000002000000}"/>
    <cellStyle name="20% - Accent1 4" xfId="4" xr:uid="{00000000-0005-0000-0000-000003000000}"/>
    <cellStyle name="20% - Accent2 2" xfId="5" xr:uid="{00000000-0005-0000-0000-000004000000}"/>
    <cellStyle name="20% - Accent2 2 2" xfId="6" xr:uid="{00000000-0005-0000-0000-000005000000}"/>
    <cellStyle name="20% - Accent2 3" xfId="7" xr:uid="{00000000-0005-0000-0000-000006000000}"/>
    <cellStyle name="20% - Accent2 4" xfId="8" xr:uid="{00000000-0005-0000-0000-000007000000}"/>
    <cellStyle name="20% - Accent3 2" xfId="9" xr:uid="{00000000-0005-0000-0000-000008000000}"/>
    <cellStyle name="20% - Accent3 2 2" xfId="10" xr:uid="{00000000-0005-0000-0000-000009000000}"/>
    <cellStyle name="20% - Accent3 3" xfId="11" xr:uid="{00000000-0005-0000-0000-00000A000000}"/>
    <cellStyle name="20% - Accent3 4" xfId="12" xr:uid="{00000000-0005-0000-0000-00000B000000}"/>
    <cellStyle name="20% - Accent4 2" xfId="13" xr:uid="{00000000-0005-0000-0000-00000C000000}"/>
    <cellStyle name="20% - Accent4 2 2" xfId="14" xr:uid="{00000000-0005-0000-0000-00000D000000}"/>
    <cellStyle name="20% - Accent4 3" xfId="15" xr:uid="{00000000-0005-0000-0000-00000E000000}"/>
    <cellStyle name="20% - Accent4 4" xfId="16" xr:uid="{00000000-0005-0000-0000-00000F000000}"/>
    <cellStyle name="20% - Accent4 5" xfId="17" xr:uid="{00000000-0005-0000-0000-000010000000}"/>
    <cellStyle name="20% - Accent5 2" xfId="18" xr:uid="{00000000-0005-0000-0000-000011000000}"/>
    <cellStyle name="20% - Accent5 2 2" xfId="19" xr:uid="{00000000-0005-0000-0000-000012000000}"/>
    <cellStyle name="20% - Accent5 3" xfId="20" xr:uid="{00000000-0005-0000-0000-000013000000}"/>
    <cellStyle name="20% - Accent5 4" xfId="21" xr:uid="{00000000-0005-0000-0000-000014000000}"/>
    <cellStyle name="20% - Accent6 2" xfId="22" xr:uid="{00000000-0005-0000-0000-000015000000}"/>
    <cellStyle name="20% - Accent6 2 2" xfId="23" xr:uid="{00000000-0005-0000-0000-000016000000}"/>
    <cellStyle name="20% - Accent6 3" xfId="24" xr:uid="{00000000-0005-0000-0000-000017000000}"/>
    <cellStyle name="20% - Accent6 4" xfId="25" xr:uid="{00000000-0005-0000-0000-000018000000}"/>
    <cellStyle name="40% - Accent1 2" xfId="26" xr:uid="{00000000-0005-0000-0000-000019000000}"/>
    <cellStyle name="40% - Accent1 2 2" xfId="27" xr:uid="{00000000-0005-0000-0000-00001A000000}"/>
    <cellStyle name="40% - Accent1 3" xfId="28" xr:uid="{00000000-0005-0000-0000-00001B000000}"/>
    <cellStyle name="40% - Accent1 4" xfId="29" xr:uid="{00000000-0005-0000-0000-00001C000000}"/>
    <cellStyle name="40% - Accent2 2" xfId="30" xr:uid="{00000000-0005-0000-0000-00001D000000}"/>
    <cellStyle name="40% - Accent2 2 2" xfId="31" xr:uid="{00000000-0005-0000-0000-00001E000000}"/>
    <cellStyle name="40% - Accent2 3" xfId="32" xr:uid="{00000000-0005-0000-0000-00001F000000}"/>
    <cellStyle name="40% - Accent2 4" xfId="33" xr:uid="{00000000-0005-0000-0000-000020000000}"/>
    <cellStyle name="40% - Accent3 2" xfId="34" xr:uid="{00000000-0005-0000-0000-000021000000}"/>
    <cellStyle name="40% - Accent3 2 2" xfId="35" xr:uid="{00000000-0005-0000-0000-000022000000}"/>
    <cellStyle name="40% - Accent3 3" xfId="36" xr:uid="{00000000-0005-0000-0000-000023000000}"/>
    <cellStyle name="40% - Accent3 4" xfId="37" xr:uid="{00000000-0005-0000-0000-000024000000}"/>
    <cellStyle name="40% - Accent4 2" xfId="38" xr:uid="{00000000-0005-0000-0000-000025000000}"/>
    <cellStyle name="40% - Accent4 2 2" xfId="39" xr:uid="{00000000-0005-0000-0000-000026000000}"/>
    <cellStyle name="40% - Accent4 3" xfId="40" xr:uid="{00000000-0005-0000-0000-000027000000}"/>
    <cellStyle name="40% - Accent4 4" xfId="41" xr:uid="{00000000-0005-0000-0000-000028000000}"/>
    <cellStyle name="40% - Accent5 2" xfId="42" xr:uid="{00000000-0005-0000-0000-000029000000}"/>
    <cellStyle name="40% - Accent5 2 2" xfId="43" xr:uid="{00000000-0005-0000-0000-00002A000000}"/>
    <cellStyle name="40% - Accent5 3" xfId="44" xr:uid="{00000000-0005-0000-0000-00002B000000}"/>
    <cellStyle name="40% - Accent5 4" xfId="45" xr:uid="{00000000-0005-0000-0000-00002C000000}"/>
    <cellStyle name="40% - Accent6 2" xfId="46" xr:uid="{00000000-0005-0000-0000-00002D000000}"/>
    <cellStyle name="40% - Accent6 2 2" xfId="47" xr:uid="{00000000-0005-0000-0000-00002E000000}"/>
    <cellStyle name="40% - Accent6 3" xfId="48" xr:uid="{00000000-0005-0000-0000-00002F000000}"/>
    <cellStyle name="40% - Accent6 4" xfId="49" xr:uid="{00000000-0005-0000-0000-000030000000}"/>
    <cellStyle name="60% - Accent1 2" xfId="50" xr:uid="{00000000-0005-0000-0000-000031000000}"/>
    <cellStyle name="60% - Accent1 2 2" xfId="51" xr:uid="{00000000-0005-0000-0000-000032000000}"/>
    <cellStyle name="60% - Accent1 3" xfId="52" xr:uid="{00000000-0005-0000-0000-000033000000}"/>
    <cellStyle name="60% - Accent1 4" xfId="53" xr:uid="{00000000-0005-0000-0000-000034000000}"/>
    <cellStyle name="60% - Accent2 2" xfId="54" xr:uid="{00000000-0005-0000-0000-000035000000}"/>
    <cellStyle name="60% - Accent2 2 2" xfId="55" xr:uid="{00000000-0005-0000-0000-000036000000}"/>
    <cellStyle name="60% - Accent2 3" xfId="56" xr:uid="{00000000-0005-0000-0000-000037000000}"/>
    <cellStyle name="60% - Accent2 4" xfId="57" xr:uid="{00000000-0005-0000-0000-000038000000}"/>
    <cellStyle name="60% - Accent3 2" xfId="58" xr:uid="{00000000-0005-0000-0000-000039000000}"/>
    <cellStyle name="60% - Accent3 2 2" xfId="59" xr:uid="{00000000-0005-0000-0000-00003A000000}"/>
    <cellStyle name="60% - Accent3 3" xfId="60" xr:uid="{00000000-0005-0000-0000-00003B000000}"/>
    <cellStyle name="60% - Accent3 4" xfId="61" xr:uid="{00000000-0005-0000-0000-00003C000000}"/>
    <cellStyle name="60% - Accent4 2" xfId="62" xr:uid="{00000000-0005-0000-0000-00003D000000}"/>
    <cellStyle name="60% - Accent4 2 2" xfId="63" xr:uid="{00000000-0005-0000-0000-00003E000000}"/>
    <cellStyle name="60% - Accent4 3" xfId="64" xr:uid="{00000000-0005-0000-0000-00003F000000}"/>
    <cellStyle name="60% - Accent4 4" xfId="65" xr:uid="{00000000-0005-0000-0000-000040000000}"/>
    <cellStyle name="60% - Accent5 2" xfId="66" xr:uid="{00000000-0005-0000-0000-000041000000}"/>
    <cellStyle name="60% - Accent5 2 2" xfId="67" xr:uid="{00000000-0005-0000-0000-000042000000}"/>
    <cellStyle name="60% - Accent5 3" xfId="68" xr:uid="{00000000-0005-0000-0000-000043000000}"/>
    <cellStyle name="60% - Accent5 4" xfId="69" xr:uid="{00000000-0005-0000-0000-000044000000}"/>
    <cellStyle name="60% - Accent6 2" xfId="70" xr:uid="{00000000-0005-0000-0000-000045000000}"/>
    <cellStyle name="60% - Accent6 2 2" xfId="71" xr:uid="{00000000-0005-0000-0000-000046000000}"/>
    <cellStyle name="60% - Accent6 3" xfId="72" xr:uid="{00000000-0005-0000-0000-000047000000}"/>
    <cellStyle name="60% - Accent6 4" xfId="73" xr:uid="{00000000-0005-0000-0000-000048000000}"/>
    <cellStyle name="Accent1 2" xfId="74" xr:uid="{00000000-0005-0000-0000-000049000000}"/>
    <cellStyle name="Accent1 2 2" xfId="75" xr:uid="{00000000-0005-0000-0000-00004A000000}"/>
    <cellStyle name="Accent1 3" xfId="76" xr:uid="{00000000-0005-0000-0000-00004B000000}"/>
    <cellStyle name="Accent1 4" xfId="77" xr:uid="{00000000-0005-0000-0000-00004C000000}"/>
    <cellStyle name="Accent2 2" xfId="78" xr:uid="{00000000-0005-0000-0000-00004D000000}"/>
    <cellStyle name="Accent2 2 2" xfId="79" xr:uid="{00000000-0005-0000-0000-00004E000000}"/>
    <cellStyle name="Accent2 3" xfId="80" xr:uid="{00000000-0005-0000-0000-00004F000000}"/>
    <cellStyle name="Accent2 4" xfId="81" xr:uid="{00000000-0005-0000-0000-000050000000}"/>
    <cellStyle name="Accent3 2" xfId="82" xr:uid="{00000000-0005-0000-0000-000051000000}"/>
    <cellStyle name="Accent3 2 2" xfId="83" xr:uid="{00000000-0005-0000-0000-000052000000}"/>
    <cellStyle name="Accent3 3" xfId="84" xr:uid="{00000000-0005-0000-0000-000053000000}"/>
    <cellStyle name="Accent3 4" xfId="85" xr:uid="{00000000-0005-0000-0000-000054000000}"/>
    <cellStyle name="Accent4 2" xfId="86" xr:uid="{00000000-0005-0000-0000-000055000000}"/>
    <cellStyle name="Accent4 2 2" xfId="87" xr:uid="{00000000-0005-0000-0000-000056000000}"/>
    <cellStyle name="Accent4 3" xfId="88" xr:uid="{00000000-0005-0000-0000-000057000000}"/>
    <cellStyle name="Accent4 4" xfId="89" xr:uid="{00000000-0005-0000-0000-000058000000}"/>
    <cellStyle name="Accent4 5" xfId="90" xr:uid="{00000000-0005-0000-0000-000059000000}"/>
    <cellStyle name="Accent5 2" xfId="91" xr:uid="{00000000-0005-0000-0000-00005A000000}"/>
    <cellStyle name="Accent5 2 2" xfId="92" xr:uid="{00000000-0005-0000-0000-00005B000000}"/>
    <cellStyle name="Accent5 3" xfId="93" xr:uid="{00000000-0005-0000-0000-00005C000000}"/>
    <cellStyle name="Accent5 4" xfId="94" xr:uid="{00000000-0005-0000-0000-00005D000000}"/>
    <cellStyle name="Accent6 2" xfId="95" xr:uid="{00000000-0005-0000-0000-00005E000000}"/>
    <cellStyle name="Accent6 2 2" xfId="96" xr:uid="{00000000-0005-0000-0000-00005F000000}"/>
    <cellStyle name="Accent6 3" xfId="97" xr:uid="{00000000-0005-0000-0000-000060000000}"/>
    <cellStyle name="Accent6 4" xfId="98" xr:uid="{00000000-0005-0000-0000-000061000000}"/>
    <cellStyle name="Bad 2" xfId="99" xr:uid="{00000000-0005-0000-0000-000062000000}"/>
    <cellStyle name="Bad 2 2" xfId="100" xr:uid="{00000000-0005-0000-0000-000063000000}"/>
    <cellStyle name="Bad 3" xfId="101" xr:uid="{00000000-0005-0000-0000-000064000000}"/>
    <cellStyle name="Bad 4" xfId="102" xr:uid="{00000000-0005-0000-0000-000065000000}"/>
    <cellStyle name="Calculation 2" xfId="103" xr:uid="{00000000-0005-0000-0000-000066000000}"/>
    <cellStyle name="Calculation 2 2" xfId="104" xr:uid="{00000000-0005-0000-0000-000067000000}"/>
    <cellStyle name="Calculation 2 2 2" xfId="105" xr:uid="{00000000-0005-0000-0000-000068000000}"/>
    <cellStyle name="Calculation 2 2 2 2" xfId="106" xr:uid="{00000000-0005-0000-0000-000069000000}"/>
    <cellStyle name="Calculation 2 2 2 2 2" xfId="107" xr:uid="{00000000-0005-0000-0000-00006A000000}"/>
    <cellStyle name="Calculation 2 2 2 2 3" xfId="108" xr:uid="{00000000-0005-0000-0000-00006B000000}"/>
    <cellStyle name="Calculation 2 2 2 3" xfId="109" xr:uid="{00000000-0005-0000-0000-00006C000000}"/>
    <cellStyle name="Calculation 2 2 2 4" xfId="110" xr:uid="{00000000-0005-0000-0000-00006D000000}"/>
    <cellStyle name="Calculation 2 2 3" xfId="111" xr:uid="{00000000-0005-0000-0000-00006E000000}"/>
    <cellStyle name="Calculation 2 2 3 2" xfId="112" xr:uid="{00000000-0005-0000-0000-00006F000000}"/>
    <cellStyle name="Calculation 2 2 3 3" xfId="113" xr:uid="{00000000-0005-0000-0000-000070000000}"/>
    <cellStyle name="Calculation 2 2 4" xfId="114" xr:uid="{00000000-0005-0000-0000-000071000000}"/>
    <cellStyle name="Calculation 2 2 5" xfId="115" xr:uid="{00000000-0005-0000-0000-000072000000}"/>
    <cellStyle name="Calculation 2 3" xfId="116" xr:uid="{00000000-0005-0000-0000-000073000000}"/>
    <cellStyle name="Calculation 2 3 2" xfId="117" xr:uid="{00000000-0005-0000-0000-000074000000}"/>
    <cellStyle name="Calculation 2 3 2 2" xfId="118" xr:uid="{00000000-0005-0000-0000-000075000000}"/>
    <cellStyle name="Calculation 2 3 2 3" xfId="119" xr:uid="{00000000-0005-0000-0000-000076000000}"/>
    <cellStyle name="Calculation 2 3 3" xfId="120" xr:uid="{00000000-0005-0000-0000-000077000000}"/>
    <cellStyle name="Calculation 2 3 4" xfId="121" xr:uid="{00000000-0005-0000-0000-000078000000}"/>
    <cellStyle name="Calculation 2 4" xfId="122" xr:uid="{00000000-0005-0000-0000-000079000000}"/>
    <cellStyle name="Calculation 2 5" xfId="123" xr:uid="{00000000-0005-0000-0000-00007A000000}"/>
    <cellStyle name="Calculation 2 5 2" xfId="124" xr:uid="{00000000-0005-0000-0000-00007B000000}"/>
    <cellStyle name="Calculation 2 5 3" xfId="125" xr:uid="{00000000-0005-0000-0000-00007C000000}"/>
    <cellStyle name="Calculation 2 6" xfId="126" xr:uid="{00000000-0005-0000-0000-00007D000000}"/>
    <cellStyle name="Calculation 2 7" xfId="127" xr:uid="{00000000-0005-0000-0000-00007E000000}"/>
    <cellStyle name="Calculation 3" xfId="128" xr:uid="{00000000-0005-0000-0000-00007F000000}"/>
    <cellStyle name="Calculation 3 2" xfId="129" xr:uid="{00000000-0005-0000-0000-000080000000}"/>
    <cellStyle name="Calculation 3 2 2" xfId="130" xr:uid="{00000000-0005-0000-0000-000081000000}"/>
    <cellStyle name="Calculation 3 2 2 2" xfId="131" xr:uid="{00000000-0005-0000-0000-000082000000}"/>
    <cellStyle name="Calculation 3 2 2 3" xfId="132" xr:uid="{00000000-0005-0000-0000-000083000000}"/>
    <cellStyle name="Calculation 3 2 3" xfId="133" xr:uid="{00000000-0005-0000-0000-000084000000}"/>
    <cellStyle name="Calculation 3 2 4" xfId="134" xr:uid="{00000000-0005-0000-0000-000085000000}"/>
    <cellStyle name="Calculation 3 3" xfId="135" xr:uid="{00000000-0005-0000-0000-000086000000}"/>
    <cellStyle name="Calculation 3 3 2" xfId="136" xr:uid="{00000000-0005-0000-0000-000087000000}"/>
    <cellStyle name="Calculation 3 3 3" xfId="137" xr:uid="{00000000-0005-0000-0000-000088000000}"/>
    <cellStyle name="Calculation 3 4" xfId="138" xr:uid="{00000000-0005-0000-0000-000089000000}"/>
    <cellStyle name="Calculation 3 5" xfId="139" xr:uid="{00000000-0005-0000-0000-00008A000000}"/>
    <cellStyle name="Calculation 4" xfId="140" xr:uid="{00000000-0005-0000-0000-00008B000000}"/>
    <cellStyle name="Calculation 4 2" xfId="141" xr:uid="{00000000-0005-0000-0000-00008C000000}"/>
    <cellStyle name="Calculation 4 2 2" xfId="142" xr:uid="{00000000-0005-0000-0000-00008D000000}"/>
    <cellStyle name="Calculation 4 2 3" xfId="143" xr:uid="{00000000-0005-0000-0000-00008E000000}"/>
    <cellStyle name="Calculation 4 3" xfId="144" xr:uid="{00000000-0005-0000-0000-00008F000000}"/>
    <cellStyle name="Calculation 4 4" xfId="145" xr:uid="{00000000-0005-0000-0000-000090000000}"/>
    <cellStyle name="Calculation 5" xfId="146" xr:uid="{00000000-0005-0000-0000-000091000000}"/>
    <cellStyle name="Calculation 5 2" xfId="147" xr:uid="{00000000-0005-0000-0000-000092000000}"/>
    <cellStyle name="Calculation 5 3" xfId="148" xr:uid="{00000000-0005-0000-0000-000093000000}"/>
    <cellStyle name="Check Cell 2" xfId="149" xr:uid="{00000000-0005-0000-0000-000094000000}"/>
    <cellStyle name="Check Cell 2 2" xfId="150" xr:uid="{00000000-0005-0000-0000-000095000000}"/>
    <cellStyle name="Check Cell 3" xfId="151" xr:uid="{00000000-0005-0000-0000-000096000000}"/>
    <cellStyle name="Check Cell 4" xfId="152" xr:uid="{00000000-0005-0000-0000-000097000000}"/>
    <cellStyle name="Comma" xfId="153" builtinId="3"/>
    <cellStyle name="Comma 10" xfId="154" xr:uid="{00000000-0005-0000-0000-000099000000}"/>
    <cellStyle name="Comma 10 2" xfId="155" xr:uid="{00000000-0005-0000-0000-00009A000000}"/>
    <cellStyle name="Comma 10 3" xfId="156" xr:uid="{00000000-0005-0000-0000-00009B000000}"/>
    <cellStyle name="Comma 11" xfId="157" xr:uid="{00000000-0005-0000-0000-00009C000000}"/>
    <cellStyle name="Comma 2" xfId="158" xr:uid="{00000000-0005-0000-0000-00009D000000}"/>
    <cellStyle name="Comma 2 2" xfId="159" xr:uid="{00000000-0005-0000-0000-00009E000000}"/>
    <cellStyle name="Comma 2 2 2" xfId="160" xr:uid="{00000000-0005-0000-0000-00009F000000}"/>
    <cellStyle name="Comma 2 3" xfId="161" xr:uid="{00000000-0005-0000-0000-0000A0000000}"/>
    <cellStyle name="Comma 2 3 2" xfId="162" xr:uid="{00000000-0005-0000-0000-0000A1000000}"/>
    <cellStyle name="Comma 2 3 3" xfId="163" xr:uid="{00000000-0005-0000-0000-0000A2000000}"/>
    <cellStyle name="Comma 2 3 4" xfId="164" xr:uid="{00000000-0005-0000-0000-0000A3000000}"/>
    <cellStyle name="Comma 2 4" xfId="165" xr:uid="{00000000-0005-0000-0000-0000A4000000}"/>
    <cellStyle name="Comma 3" xfId="166" xr:uid="{00000000-0005-0000-0000-0000A5000000}"/>
    <cellStyle name="Comma 3 2" xfId="167" xr:uid="{00000000-0005-0000-0000-0000A6000000}"/>
    <cellStyle name="Comma 3 3" xfId="168" xr:uid="{00000000-0005-0000-0000-0000A7000000}"/>
    <cellStyle name="Comma 3 3 2" xfId="169" xr:uid="{00000000-0005-0000-0000-0000A8000000}"/>
    <cellStyle name="Comma 3 3 2 2" xfId="170" xr:uid="{00000000-0005-0000-0000-0000A9000000}"/>
    <cellStyle name="Comma 3 3 2 2 2" xfId="171" xr:uid="{00000000-0005-0000-0000-0000AA000000}"/>
    <cellStyle name="Comma 3 3 2 3" xfId="172" xr:uid="{00000000-0005-0000-0000-0000AB000000}"/>
    <cellStyle name="Comma 3 3 3" xfId="173" xr:uid="{00000000-0005-0000-0000-0000AC000000}"/>
    <cellStyle name="Comma 3 3 3 2" xfId="174" xr:uid="{00000000-0005-0000-0000-0000AD000000}"/>
    <cellStyle name="Comma 3 3 4" xfId="175" xr:uid="{00000000-0005-0000-0000-0000AE000000}"/>
    <cellStyle name="Comma 3 4" xfId="176" xr:uid="{00000000-0005-0000-0000-0000AF000000}"/>
    <cellStyle name="Comma 3 4 2" xfId="177" xr:uid="{00000000-0005-0000-0000-0000B0000000}"/>
    <cellStyle name="Comma 3 4 2 2" xfId="178" xr:uid="{00000000-0005-0000-0000-0000B1000000}"/>
    <cellStyle name="Comma 3 4 3" xfId="179" xr:uid="{00000000-0005-0000-0000-0000B2000000}"/>
    <cellStyle name="Comma 3 5" xfId="180" xr:uid="{00000000-0005-0000-0000-0000B3000000}"/>
    <cellStyle name="Comma 3 5 2" xfId="181" xr:uid="{00000000-0005-0000-0000-0000B4000000}"/>
    <cellStyle name="Comma 3 5 2 2" xfId="182" xr:uid="{00000000-0005-0000-0000-0000B5000000}"/>
    <cellStyle name="Comma 3 5 3" xfId="183" xr:uid="{00000000-0005-0000-0000-0000B6000000}"/>
    <cellStyle name="Comma 3 6" xfId="184" xr:uid="{00000000-0005-0000-0000-0000B7000000}"/>
    <cellStyle name="Comma 3 6 2" xfId="185" xr:uid="{00000000-0005-0000-0000-0000B8000000}"/>
    <cellStyle name="Comma 3 6 2 2" xfId="186" xr:uid="{00000000-0005-0000-0000-0000B9000000}"/>
    <cellStyle name="Comma 3 6 3" xfId="187" xr:uid="{00000000-0005-0000-0000-0000BA000000}"/>
    <cellStyle name="Comma 3 7" xfId="188" xr:uid="{00000000-0005-0000-0000-0000BB000000}"/>
    <cellStyle name="Comma 3 7 2" xfId="189" xr:uid="{00000000-0005-0000-0000-0000BC000000}"/>
    <cellStyle name="Comma 3 8" xfId="190" xr:uid="{00000000-0005-0000-0000-0000BD000000}"/>
    <cellStyle name="Comma 4" xfId="191" xr:uid="{00000000-0005-0000-0000-0000BE000000}"/>
    <cellStyle name="Comma 4 2" xfId="192" xr:uid="{00000000-0005-0000-0000-0000BF000000}"/>
    <cellStyle name="Comma 4 2 2" xfId="193" xr:uid="{00000000-0005-0000-0000-0000C0000000}"/>
    <cellStyle name="Comma 4 2 2 2" xfId="194" xr:uid="{00000000-0005-0000-0000-0000C1000000}"/>
    <cellStyle name="Comma 4 2 2 2 2" xfId="195" xr:uid="{00000000-0005-0000-0000-0000C2000000}"/>
    <cellStyle name="Comma 4 2 2 3" xfId="196" xr:uid="{00000000-0005-0000-0000-0000C3000000}"/>
    <cellStyle name="Comma 4 2 3" xfId="197" xr:uid="{00000000-0005-0000-0000-0000C4000000}"/>
    <cellStyle name="Comma 4 2 3 2" xfId="198" xr:uid="{00000000-0005-0000-0000-0000C5000000}"/>
    <cellStyle name="Comma 4 2 4" xfId="199" xr:uid="{00000000-0005-0000-0000-0000C6000000}"/>
    <cellStyle name="Comma 4 3" xfId="200" xr:uid="{00000000-0005-0000-0000-0000C7000000}"/>
    <cellStyle name="Comma 4 3 2" xfId="201" xr:uid="{00000000-0005-0000-0000-0000C8000000}"/>
    <cellStyle name="Comma 4 3 2 2" xfId="202" xr:uid="{00000000-0005-0000-0000-0000C9000000}"/>
    <cellStyle name="Comma 4 3 3" xfId="203" xr:uid="{00000000-0005-0000-0000-0000CA000000}"/>
    <cellStyle name="Comma 4 4" xfId="204" xr:uid="{00000000-0005-0000-0000-0000CB000000}"/>
    <cellStyle name="Comma 4 4 2" xfId="205" xr:uid="{00000000-0005-0000-0000-0000CC000000}"/>
    <cellStyle name="Comma 4 4 2 2" xfId="206" xr:uid="{00000000-0005-0000-0000-0000CD000000}"/>
    <cellStyle name="Comma 4 4 3" xfId="207" xr:uid="{00000000-0005-0000-0000-0000CE000000}"/>
    <cellStyle name="Comma 4 5" xfId="208" xr:uid="{00000000-0005-0000-0000-0000CF000000}"/>
    <cellStyle name="Comma 4 5 2" xfId="209" xr:uid="{00000000-0005-0000-0000-0000D0000000}"/>
    <cellStyle name="Comma 4 5 2 2" xfId="210" xr:uid="{00000000-0005-0000-0000-0000D1000000}"/>
    <cellStyle name="Comma 4 5 3" xfId="211" xr:uid="{00000000-0005-0000-0000-0000D2000000}"/>
    <cellStyle name="Comma 4 6" xfId="212" xr:uid="{00000000-0005-0000-0000-0000D3000000}"/>
    <cellStyle name="Comma 4 6 2" xfId="213" xr:uid="{00000000-0005-0000-0000-0000D4000000}"/>
    <cellStyle name="Comma 4 7" xfId="214" xr:uid="{00000000-0005-0000-0000-0000D5000000}"/>
    <cellStyle name="Comma 5" xfId="215" xr:uid="{00000000-0005-0000-0000-0000D6000000}"/>
    <cellStyle name="Comma 5 2" xfId="216" xr:uid="{00000000-0005-0000-0000-0000D7000000}"/>
    <cellStyle name="Comma 5 2 2" xfId="217" xr:uid="{00000000-0005-0000-0000-0000D8000000}"/>
    <cellStyle name="Comma 5 2 2 2" xfId="218" xr:uid="{00000000-0005-0000-0000-0000D9000000}"/>
    <cellStyle name="Comma 5 2 2 2 2" xfId="219" xr:uid="{00000000-0005-0000-0000-0000DA000000}"/>
    <cellStyle name="Comma 5 2 2 3" xfId="220" xr:uid="{00000000-0005-0000-0000-0000DB000000}"/>
    <cellStyle name="Comma 5 2 3" xfId="221" xr:uid="{00000000-0005-0000-0000-0000DC000000}"/>
    <cellStyle name="Comma 5 2 3 2" xfId="222" xr:uid="{00000000-0005-0000-0000-0000DD000000}"/>
    <cellStyle name="Comma 5 2 4" xfId="223" xr:uid="{00000000-0005-0000-0000-0000DE000000}"/>
    <cellStyle name="Comma 5 3" xfId="224" xr:uid="{00000000-0005-0000-0000-0000DF000000}"/>
    <cellStyle name="Comma 5 3 2" xfId="225" xr:uid="{00000000-0005-0000-0000-0000E0000000}"/>
    <cellStyle name="Comma 5 3 2 2" xfId="226" xr:uid="{00000000-0005-0000-0000-0000E1000000}"/>
    <cellStyle name="Comma 5 3 3" xfId="227" xr:uid="{00000000-0005-0000-0000-0000E2000000}"/>
    <cellStyle name="Comma 5 4" xfId="228" xr:uid="{00000000-0005-0000-0000-0000E3000000}"/>
    <cellStyle name="Comma 5 4 2" xfId="229" xr:uid="{00000000-0005-0000-0000-0000E4000000}"/>
    <cellStyle name="Comma 5 4 2 2" xfId="230" xr:uid="{00000000-0005-0000-0000-0000E5000000}"/>
    <cellStyle name="Comma 5 4 3" xfId="231" xr:uid="{00000000-0005-0000-0000-0000E6000000}"/>
    <cellStyle name="Comma 5 5" xfId="232" xr:uid="{00000000-0005-0000-0000-0000E7000000}"/>
    <cellStyle name="Comma 5 5 2" xfId="233" xr:uid="{00000000-0005-0000-0000-0000E8000000}"/>
    <cellStyle name="Comma 5 5 2 2" xfId="234" xr:uid="{00000000-0005-0000-0000-0000E9000000}"/>
    <cellStyle name="Comma 5 5 3" xfId="235" xr:uid="{00000000-0005-0000-0000-0000EA000000}"/>
    <cellStyle name="Comma 5 6" xfId="236" xr:uid="{00000000-0005-0000-0000-0000EB000000}"/>
    <cellStyle name="Comma 5 6 2" xfId="237" xr:uid="{00000000-0005-0000-0000-0000EC000000}"/>
    <cellStyle name="Comma 5 7" xfId="238" xr:uid="{00000000-0005-0000-0000-0000ED000000}"/>
    <cellStyle name="Comma 6" xfId="239" xr:uid="{00000000-0005-0000-0000-0000EE000000}"/>
    <cellStyle name="Comma 7" xfId="240" xr:uid="{00000000-0005-0000-0000-0000EF000000}"/>
    <cellStyle name="Comma 8" xfId="241" xr:uid="{00000000-0005-0000-0000-0000F0000000}"/>
    <cellStyle name="Comma 9" xfId="242" xr:uid="{00000000-0005-0000-0000-0000F1000000}"/>
    <cellStyle name="Currency" xfId="243" builtinId="4"/>
    <cellStyle name="Currency 10" xfId="244" xr:uid="{00000000-0005-0000-0000-0000F3000000}"/>
    <cellStyle name="Currency 2" xfId="245" xr:uid="{00000000-0005-0000-0000-0000F4000000}"/>
    <cellStyle name="Currency 2 10" xfId="246" xr:uid="{00000000-0005-0000-0000-0000F5000000}"/>
    <cellStyle name="Currency 2 11" xfId="247" xr:uid="{00000000-0005-0000-0000-0000F6000000}"/>
    <cellStyle name="Currency 2 2" xfId="248" xr:uid="{00000000-0005-0000-0000-0000F7000000}"/>
    <cellStyle name="Currency 2 2 2" xfId="249" xr:uid="{00000000-0005-0000-0000-0000F8000000}"/>
    <cellStyle name="Currency 2 3" xfId="250" xr:uid="{00000000-0005-0000-0000-0000F9000000}"/>
    <cellStyle name="Currency 2 3 2" xfId="251" xr:uid="{00000000-0005-0000-0000-0000FA000000}"/>
    <cellStyle name="Currency 2 4" xfId="252" xr:uid="{00000000-0005-0000-0000-0000FB000000}"/>
    <cellStyle name="Currency 2 4 2" xfId="253" xr:uid="{00000000-0005-0000-0000-0000FC000000}"/>
    <cellStyle name="Currency 2 4 2 2" xfId="254" xr:uid="{00000000-0005-0000-0000-0000FD000000}"/>
    <cellStyle name="Currency 2 4 2 2 2" xfId="255" xr:uid="{00000000-0005-0000-0000-0000FE000000}"/>
    <cellStyle name="Currency 2 4 2 3" xfId="256" xr:uid="{00000000-0005-0000-0000-0000FF000000}"/>
    <cellStyle name="Currency 2 4 3" xfId="257" xr:uid="{00000000-0005-0000-0000-000000010000}"/>
    <cellStyle name="Currency 2 4 3 2" xfId="258" xr:uid="{00000000-0005-0000-0000-000001010000}"/>
    <cellStyle name="Currency 2 4 4" xfId="259" xr:uid="{00000000-0005-0000-0000-000002010000}"/>
    <cellStyle name="Currency 2 5" xfId="260" xr:uid="{00000000-0005-0000-0000-000003010000}"/>
    <cellStyle name="Currency 2 5 2" xfId="261" xr:uid="{00000000-0005-0000-0000-000004010000}"/>
    <cellStyle name="Currency 2 5 2 2" xfId="262" xr:uid="{00000000-0005-0000-0000-000005010000}"/>
    <cellStyle name="Currency 2 5 3" xfId="263" xr:uid="{00000000-0005-0000-0000-000006010000}"/>
    <cellStyle name="Currency 2 6" xfId="264" xr:uid="{00000000-0005-0000-0000-000007010000}"/>
    <cellStyle name="Currency 2 6 2" xfId="265" xr:uid="{00000000-0005-0000-0000-000008010000}"/>
    <cellStyle name="Currency 2 6 2 2" xfId="266" xr:uid="{00000000-0005-0000-0000-000009010000}"/>
    <cellStyle name="Currency 2 6 3" xfId="267" xr:uid="{00000000-0005-0000-0000-00000A010000}"/>
    <cellStyle name="Currency 2 7" xfId="268" xr:uid="{00000000-0005-0000-0000-00000B010000}"/>
    <cellStyle name="Currency 2 7 2" xfId="269" xr:uid="{00000000-0005-0000-0000-00000C010000}"/>
    <cellStyle name="Currency 2 7 2 2" xfId="270" xr:uid="{00000000-0005-0000-0000-00000D010000}"/>
    <cellStyle name="Currency 2 7 3" xfId="271" xr:uid="{00000000-0005-0000-0000-00000E010000}"/>
    <cellStyle name="Currency 2 8" xfId="272" xr:uid="{00000000-0005-0000-0000-00000F010000}"/>
    <cellStyle name="Currency 2 8 2" xfId="273" xr:uid="{00000000-0005-0000-0000-000010010000}"/>
    <cellStyle name="Currency 2 9" xfId="274" xr:uid="{00000000-0005-0000-0000-000011010000}"/>
    <cellStyle name="Currency 3" xfId="275" xr:uid="{00000000-0005-0000-0000-000012010000}"/>
    <cellStyle name="Currency 3 2" xfId="276" xr:uid="{00000000-0005-0000-0000-000013010000}"/>
    <cellStyle name="Currency 4" xfId="277" xr:uid="{00000000-0005-0000-0000-000014010000}"/>
    <cellStyle name="Currency 4 2" xfId="278" xr:uid="{00000000-0005-0000-0000-000015010000}"/>
    <cellStyle name="Currency 4 2 2" xfId="279" xr:uid="{00000000-0005-0000-0000-000016010000}"/>
    <cellStyle name="Currency 4 2 2 2" xfId="280" xr:uid="{00000000-0005-0000-0000-000017010000}"/>
    <cellStyle name="Currency 4 2 2 2 2" xfId="281" xr:uid="{00000000-0005-0000-0000-000018010000}"/>
    <cellStyle name="Currency 4 2 2 3" xfId="282" xr:uid="{00000000-0005-0000-0000-000019010000}"/>
    <cellStyle name="Currency 4 2 3" xfId="283" xr:uid="{00000000-0005-0000-0000-00001A010000}"/>
    <cellStyle name="Currency 4 2 3 2" xfId="284" xr:uid="{00000000-0005-0000-0000-00001B010000}"/>
    <cellStyle name="Currency 4 2 4" xfId="285" xr:uid="{00000000-0005-0000-0000-00001C010000}"/>
    <cellStyle name="Currency 4 3" xfId="286" xr:uid="{00000000-0005-0000-0000-00001D010000}"/>
    <cellStyle name="Currency 4 3 2" xfId="287" xr:uid="{00000000-0005-0000-0000-00001E010000}"/>
    <cellStyle name="Currency 4 3 2 2" xfId="288" xr:uid="{00000000-0005-0000-0000-00001F010000}"/>
    <cellStyle name="Currency 4 3 3" xfId="289" xr:uid="{00000000-0005-0000-0000-000020010000}"/>
    <cellStyle name="Currency 4 4" xfId="290" xr:uid="{00000000-0005-0000-0000-000021010000}"/>
    <cellStyle name="Currency 4 4 2" xfId="291" xr:uid="{00000000-0005-0000-0000-000022010000}"/>
    <cellStyle name="Currency 4 4 2 2" xfId="292" xr:uid="{00000000-0005-0000-0000-000023010000}"/>
    <cellStyle name="Currency 4 4 3" xfId="293" xr:uid="{00000000-0005-0000-0000-000024010000}"/>
    <cellStyle name="Currency 4 5" xfId="294" xr:uid="{00000000-0005-0000-0000-000025010000}"/>
    <cellStyle name="Currency 4 5 2" xfId="295" xr:uid="{00000000-0005-0000-0000-000026010000}"/>
    <cellStyle name="Currency 4 5 2 2" xfId="296" xr:uid="{00000000-0005-0000-0000-000027010000}"/>
    <cellStyle name="Currency 4 5 3" xfId="297" xr:uid="{00000000-0005-0000-0000-000028010000}"/>
    <cellStyle name="Currency 4 6" xfId="298" xr:uid="{00000000-0005-0000-0000-000029010000}"/>
    <cellStyle name="Currency 4 6 2" xfId="299" xr:uid="{00000000-0005-0000-0000-00002A010000}"/>
    <cellStyle name="Currency 4 7" xfId="300" xr:uid="{00000000-0005-0000-0000-00002B010000}"/>
    <cellStyle name="Currency 4 8" xfId="301" xr:uid="{00000000-0005-0000-0000-00002C010000}"/>
    <cellStyle name="Currency 5" xfId="302" xr:uid="{00000000-0005-0000-0000-00002D010000}"/>
    <cellStyle name="Currency 5 2" xfId="303" xr:uid="{00000000-0005-0000-0000-00002E010000}"/>
    <cellStyle name="Currency 5 2 2" xfId="304" xr:uid="{00000000-0005-0000-0000-00002F010000}"/>
    <cellStyle name="Currency 5 2 2 2" xfId="305" xr:uid="{00000000-0005-0000-0000-000030010000}"/>
    <cellStyle name="Currency 5 2 2 2 2" xfId="306" xr:uid="{00000000-0005-0000-0000-000031010000}"/>
    <cellStyle name="Currency 5 2 2 3" xfId="307" xr:uid="{00000000-0005-0000-0000-000032010000}"/>
    <cellStyle name="Currency 5 2 3" xfId="308" xr:uid="{00000000-0005-0000-0000-000033010000}"/>
    <cellStyle name="Currency 5 2 3 2" xfId="309" xr:uid="{00000000-0005-0000-0000-000034010000}"/>
    <cellStyle name="Currency 5 2 4" xfId="310" xr:uid="{00000000-0005-0000-0000-000035010000}"/>
    <cellStyle name="Currency 5 3" xfId="311" xr:uid="{00000000-0005-0000-0000-000036010000}"/>
    <cellStyle name="Currency 5 3 2" xfId="312" xr:uid="{00000000-0005-0000-0000-000037010000}"/>
    <cellStyle name="Currency 5 3 2 2" xfId="313" xr:uid="{00000000-0005-0000-0000-000038010000}"/>
    <cellStyle name="Currency 5 3 3" xfId="314" xr:uid="{00000000-0005-0000-0000-000039010000}"/>
    <cellStyle name="Currency 5 4" xfId="315" xr:uid="{00000000-0005-0000-0000-00003A010000}"/>
    <cellStyle name="Currency 5 4 2" xfId="316" xr:uid="{00000000-0005-0000-0000-00003B010000}"/>
    <cellStyle name="Currency 5 4 2 2" xfId="317" xr:uid="{00000000-0005-0000-0000-00003C010000}"/>
    <cellStyle name="Currency 5 4 3" xfId="318" xr:uid="{00000000-0005-0000-0000-00003D010000}"/>
    <cellStyle name="Currency 5 5" xfId="319" xr:uid="{00000000-0005-0000-0000-00003E010000}"/>
    <cellStyle name="Currency 5 5 2" xfId="320" xr:uid="{00000000-0005-0000-0000-00003F010000}"/>
    <cellStyle name="Currency 5 5 2 2" xfId="321" xr:uid="{00000000-0005-0000-0000-000040010000}"/>
    <cellStyle name="Currency 5 5 3" xfId="322" xr:uid="{00000000-0005-0000-0000-000041010000}"/>
    <cellStyle name="Currency 5 6" xfId="323" xr:uid="{00000000-0005-0000-0000-000042010000}"/>
    <cellStyle name="Currency 5 6 2" xfId="324" xr:uid="{00000000-0005-0000-0000-000043010000}"/>
    <cellStyle name="Currency 5 7" xfId="325" xr:uid="{00000000-0005-0000-0000-000044010000}"/>
    <cellStyle name="Currency 5 8" xfId="326" xr:uid="{00000000-0005-0000-0000-000045010000}"/>
    <cellStyle name="Currency 6" xfId="327" xr:uid="{00000000-0005-0000-0000-000046010000}"/>
    <cellStyle name="Currency 6 2" xfId="328" xr:uid="{00000000-0005-0000-0000-000047010000}"/>
    <cellStyle name="Currency 7" xfId="329" xr:uid="{00000000-0005-0000-0000-000048010000}"/>
    <cellStyle name="Currency 8" xfId="330" xr:uid="{00000000-0005-0000-0000-000049010000}"/>
    <cellStyle name="Currency 9" xfId="331" xr:uid="{00000000-0005-0000-0000-00004A010000}"/>
    <cellStyle name="Currency 9 2" xfId="332" xr:uid="{00000000-0005-0000-0000-00004B010000}"/>
    <cellStyle name="DRG Table" xfId="333" xr:uid="{00000000-0005-0000-0000-00004C010000}"/>
    <cellStyle name="Explanatory Text 2" xfId="334" xr:uid="{00000000-0005-0000-0000-00004D010000}"/>
    <cellStyle name="Explanatory Text 2 2" xfId="335" xr:uid="{00000000-0005-0000-0000-00004E010000}"/>
    <cellStyle name="Explanatory Text 3" xfId="336" xr:uid="{00000000-0005-0000-0000-00004F010000}"/>
    <cellStyle name="Explanatory Text 4" xfId="337" xr:uid="{00000000-0005-0000-0000-000050010000}"/>
    <cellStyle name="Followed Hyperlink 2" xfId="338" xr:uid="{00000000-0005-0000-0000-000051010000}"/>
    <cellStyle name="Good 2" xfId="339" xr:uid="{00000000-0005-0000-0000-000052010000}"/>
    <cellStyle name="Good 2 2" xfId="340" xr:uid="{00000000-0005-0000-0000-000053010000}"/>
    <cellStyle name="Good 3" xfId="341" xr:uid="{00000000-0005-0000-0000-000054010000}"/>
    <cellStyle name="Good 4" xfId="342" xr:uid="{00000000-0005-0000-0000-000055010000}"/>
    <cellStyle name="Heading 1 2" xfId="343" xr:uid="{00000000-0005-0000-0000-000056010000}"/>
    <cellStyle name="Heading 1 2 2" xfId="344" xr:uid="{00000000-0005-0000-0000-000057010000}"/>
    <cellStyle name="Heading 1 3" xfId="345" xr:uid="{00000000-0005-0000-0000-000058010000}"/>
    <cellStyle name="Heading 1 4" xfId="346" xr:uid="{00000000-0005-0000-0000-000059010000}"/>
    <cellStyle name="Heading 2 2" xfId="347" xr:uid="{00000000-0005-0000-0000-00005A010000}"/>
    <cellStyle name="Heading 2 2 2" xfId="348" xr:uid="{00000000-0005-0000-0000-00005B010000}"/>
    <cellStyle name="Heading 2 3" xfId="349" xr:uid="{00000000-0005-0000-0000-00005C010000}"/>
    <cellStyle name="Heading 2 4" xfId="350" xr:uid="{00000000-0005-0000-0000-00005D010000}"/>
    <cellStyle name="Heading 3 2" xfId="351" xr:uid="{00000000-0005-0000-0000-00005E010000}"/>
    <cellStyle name="Heading 3 2 2" xfId="352" xr:uid="{00000000-0005-0000-0000-00005F010000}"/>
    <cellStyle name="Heading 3 3" xfId="353" xr:uid="{00000000-0005-0000-0000-000060010000}"/>
    <cellStyle name="Heading 3 4" xfId="354" xr:uid="{00000000-0005-0000-0000-000061010000}"/>
    <cellStyle name="Heading 4 2" xfId="355" xr:uid="{00000000-0005-0000-0000-000062010000}"/>
    <cellStyle name="Heading 4 2 2" xfId="356" xr:uid="{00000000-0005-0000-0000-000063010000}"/>
    <cellStyle name="Heading 4 3" xfId="357" xr:uid="{00000000-0005-0000-0000-000064010000}"/>
    <cellStyle name="Heading 4 4" xfId="358" xr:uid="{00000000-0005-0000-0000-000065010000}"/>
    <cellStyle name="Hyperlink" xfId="835" builtinId="8"/>
    <cellStyle name="Hyperlink 2" xfId="359" xr:uid="{00000000-0005-0000-0000-000066010000}"/>
    <cellStyle name="Hyperlink 2 2" xfId="360" xr:uid="{00000000-0005-0000-0000-000067010000}"/>
    <cellStyle name="Hyperlink 3" xfId="361" xr:uid="{00000000-0005-0000-0000-000068010000}"/>
    <cellStyle name="Hyperlink 4" xfId="362" xr:uid="{00000000-0005-0000-0000-000069010000}"/>
    <cellStyle name="Input 2" xfId="363" xr:uid="{00000000-0005-0000-0000-00006A010000}"/>
    <cellStyle name="Input 2 2" xfId="364" xr:uid="{00000000-0005-0000-0000-00006B010000}"/>
    <cellStyle name="Input 2 2 2" xfId="365" xr:uid="{00000000-0005-0000-0000-00006C010000}"/>
    <cellStyle name="Input 2 2 2 2" xfId="366" xr:uid="{00000000-0005-0000-0000-00006D010000}"/>
    <cellStyle name="Input 2 2 2 2 2" xfId="367" xr:uid="{00000000-0005-0000-0000-00006E010000}"/>
    <cellStyle name="Input 2 2 2 2 3" xfId="368" xr:uid="{00000000-0005-0000-0000-00006F010000}"/>
    <cellStyle name="Input 2 2 2 3" xfId="369" xr:uid="{00000000-0005-0000-0000-000070010000}"/>
    <cellStyle name="Input 2 2 2 4" xfId="370" xr:uid="{00000000-0005-0000-0000-000071010000}"/>
    <cellStyle name="Input 2 2 3" xfId="371" xr:uid="{00000000-0005-0000-0000-000072010000}"/>
    <cellStyle name="Input 2 2 3 2" xfId="372" xr:uid="{00000000-0005-0000-0000-000073010000}"/>
    <cellStyle name="Input 2 2 3 3" xfId="373" xr:uid="{00000000-0005-0000-0000-000074010000}"/>
    <cellStyle name="Input 2 2 4" xfId="374" xr:uid="{00000000-0005-0000-0000-000075010000}"/>
    <cellStyle name="Input 2 2 5" xfId="375" xr:uid="{00000000-0005-0000-0000-000076010000}"/>
    <cellStyle name="Input 2 3" xfId="376" xr:uid="{00000000-0005-0000-0000-000077010000}"/>
    <cellStyle name="Input 2 3 2" xfId="377" xr:uid="{00000000-0005-0000-0000-000078010000}"/>
    <cellStyle name="Input 2 3 2 2" xfId="378" xr:uid="{00000000-0005-0000-0000-000079010000}"/>
    <cellStyle name="Input 2 3 2 3" xfId="379" xr:uid="{00000000-0005-0000-0000-00007A010000}"/>
    <cellStyle name="Input 2 3 3" xfId="380" xr:uid="{00000000-0005-0000-0000-00007B010000}"/>
    <cellStyle name="Input 2 3 4" xfId="381" xr:uid="{00000000-0005-0000-0000-00007C010000}"/>
    <cellStyle name="Input 2 4" xfId="382" xr:uid="{00000000-0005-0000-0000-00007D010000}"/>
    <cellStyle name="Input 2 5" xfId="383" xr:uid="{00000000-0005-0000-0000-00007E010000}"/>
    <cellStyle name="Input 2 5 2" xfId="384" xr:uid="{00000000-0005-0000-0000-00007F010000}"/>
    <cellStyle name="Input 2 5 3" xfId="385" xr:uid="{00000000-0005-0000-0000-000080010000}"/>
    <cellStyle name="Input 2 6" xfId="386" xr:uid="{00000000-0005-0000-0000-000081010000}"/>
    <cellStyle name="Input 2 7" xfId="387" xr:uid="{00000000-0005-0000-0000-000082010000}"/>
    <cellStyle name="Input 3" xfId="388" xr:uid="{00000000-0005-0000-0000-000083010000}"/>
    <cellStyle name="Input 3 2" xfId="389" xr:uid="{00000000-0005-0000-0000-000084010000}"/>
    <cellStyle name="Input 3 2 2" xfId="390" xr:uid="{00000000-0005-0000-0000-000085010000}"/>
    <cellStyle name="Input 3 2 2 2" xfId="391" xr:uid="{00000000-0005-0000-0000-000086010000}"/>
    <cellStyle name="Input 3 2 2 3" xfId="392" xr:uid="{00000000-0005-0000-0000-000087010000}"/>
    <cellStyle name="Input 3 2 3" xfId="393" xr:uid="{00000000-0005-0000-0000-000088010000}"/>
    <cellStyle name="Input 3 2 4" xfId="394" xr:uid="{00000000-0005-0000-0000-000089010000}"/>
    <cellStyle name="Input 3 3" xfId="395" xr:uid="{00000000-0005-0000-0000-00008A010000}"/>
    <cellStyle name="Input 3 3 2" xfId="396" xr:uid="{00000000-0005-0000-0000-00008B010000}"/>
    <cellStyle name="Input 3 3 3" xfId="397" xr:uid="{00000000-0005-0000-0000-00008C010000}"/>
    <cellStyle name="Input 3 4" xfId="398" xr:uid="{00000000-0005-0000-0000-00008D010000}"/>
    <cellStyle name="Input 3 5" xfId="399" xr:uid="{00000000-0005-0000-0000-00008E010000}"/>
    <cellStyle name="Input 4" xfId="400" xr:uid="{00000000-0005-0000-0000-00008F010000}"/>
    <cellStyle name="Input 4 2" xfId="401" xr:uid="{00000000-0005-0000-0000-000090010000}"/>
    <cellStyle name="Input 4 2 2" xfId="402" xr:uid="{00000000-0005-0000-0000-000091010000}"/>
    <cellStyle name="Input 4 2 3" xfId="403" xr:uid="{00000000-0005-0000-0000-000092010000}"/>
    <cellStyle name="Input 4 3" xfId="404" xr:uid="{00000000-0005-0000-0000-000093010000}"/>
    <cellStyle name="Input 4 4" xfId="405" xr:uid="{00000000-0005-0000-0000-000094010000}"/>
    <cellStyle name="Input 5" xfId="406" xr:uid="{00000000-0005-0000-0000-000095010000}"/>
    <cellStyle name="Input 5 2" xfId="407" xr:uid="{00000000-0005-0000-0000-000096010000}"/>
    <cellStyle name="Input 5 3" xfId="408" xr:uid="{00000000-0005-0000-0000-000097010000}"/>
    <cellStyle name="Linked Cell 2" xfId="409" xr:uid="{00000000-0005-0000-0000-000098010000}"/>
    <cellStyle name="Linked Cell 2 2" xfId="410" xr:uid="{00000000-0005-0000-0000-000099010000}"/>
    <cellStyle name="Linked Cell 3" xfId="411" xr:uid="{00000000-0005-0000-0000-00009A010000}"/>
    <cellStyle name="Linked Cell 4" xfId="412" xr:uid="{00000000-0005-0000-0000-00009B010000}"/>
    <cellStyle name="Neutral 2" xfId="413" xr:uid="{00000000-0005-0000-0000-00009C010000}"/>
    <cellStyle name="Neutral 2 2" xfId="414" xr:uid="{00000000-0005-0000-0000-00009D010000}"/>
    <cellStyle name="Neutral 3" xfId="415" xr:uid="{00000000-0005-0000-0000-00009E010000}"/>
    <cellStyle name="Neutral 4" xfId="416" xr:uid="{00000000-0005-0000-0000-00009F010000}"/>
    <cellStyle name="Normal" xfId="0" builtinId="0"/>
    <cellStyle name="Normal 10" xfId="417" xr:uid="{00000000-0005-0000-0000-0000A1010000}"/>
    <cellStyle name="Normal 10 2" xfId="418" xr:uid="{00000000-0005-0000-0000-0000A2010000}"/>
    <cellStyle name="Normal 10 2 2" xfId="419" xr:uid="{00000000-0005-0000-0000-0000A3010000}"/>
    <cellStyle name="Normal 10 2 2 2" xfId="420" xr:uid="{00000000-0005-0000-0000-0000A4010000}"/>
    <cellStyle name="Normal 10 2 2 2 2" xfId="421" xr:uid="{00000000-0005-0000-0000-0000A5010000}"/>
    <cellStyle name="Normal 10 2 2 3" xfId="422" xr:uid="{00000000-0005-0000-0000-0000A6010000}"/>
    <cellStyle name="Normal 10 2 3" xfId="423" xr:uid="{00000000-0005-0000-0000-0000A7010000}"/>
    <cellStyle name="Normal 10 2 3 2" xfId="424" xr:uid="{00000000-0005-0000-0000-0000A8010000}"/>
    <cellStyle name="Normal 10 2 4" xfId="425" xr:uid="{00000000-0005-0000-0000-0000A9010000}"/>
    <cellStyle name="Normal 10 3" xfId="426" xr:uid="{00000000-0005-0000-0000-0000AA010000}"/>
    <cellStyle name="Normal 10 3 2" xfId="427" xr:uid="{00000000-0005-0000-0000-0000AB010000}"/>
    <cellStyle name="Normal 10 3 2 2" xfId="428" xr:uid="{00000000-0005-0000-0000-0000AC010000}"/>
    <cellStyle name="Normal 10 3 3" xfId="429" xr:uid="{00000000-0005-0000-0000-0000AD010000}"/>
    <cellStyle name="Normal 10 4" xfId="430" xr:uid="{00000000-0005-0000-0000-0000AE010000}"/>
    <cellStyle name="Normal 10 4 2" xfId="431" xr:uid="{00000000-0005-0000-0000-0000AF010000}"/>
    <cellStyle name="Normal 10 4 2 2" xfId="432" xr:uid="{00000000-0005-0000-0000-0000B0010000}"/>
    <cellStyle name="Normal 10 4 3" xfId="433" xr:uid="{00000000-0005-0000-0000-0000B1010000}"/>
    <cellStyle name="Normal 10 5" xfId="434" xr:uid="{00000000-0005-0000-0000-0000B2010000}"/>
    <cellStyle name="Normal 10 5 2" xfId="435" xr:uid="{00000000-0005-0000-0000-0000B3010000}"/>
    <cellStyle name="Normal 10 5 2 2" xfId="436" xr:uid="{00000000-0005-0000-0000-0000B4010000}"/>
    <cellStyle name="Normal 10 5 3" xfId="437" xr:uid="{00000000-0005-0000-0000-0000B5010000}"/>
    <cellStyle name="Normal 10 6" xfId="438" xr:uid="{00000000-0005-0000-0000-0000B6010000}"/>
    <cellStyle name="Normal 10 6 2" xfId="439" xr:uid="{00000000-0005-0000-0000-0000B7010000}"/>
    <cellStyle name="Normal 10 7" xfId="440" xr:uid="{00000000-0005-0000-0000-0000B8010000}"/>
    <cellStyle name="Normal 10 8" xfId="832" xr:uid="{00000000-0005-0000-0000-0000B9010000}"/>
    <cellStyle name="Normal 10 8 2" xfId="838" xr:uid="{08C66E54-ABC7-4560-BD4D-73D35B29A96E}"/>
    <cellStyle name="Normal 11" xfId="441" xr:uid="{00000000-0005-0000-0000-0000BA010000}"/>
    <cellStyle name="Normal 12" xfId="442" xr:uid="{00000000-0005-0000-0000-0000BB010000}"/>
    <cellStyle name="Normal 12 2" xfId="443" xr:uid="{00000000-0005-0000-0000-0000BC010000}"/>
    <cellStyle name="Normal 13" xfId="444" xr:uid="{00000000-0005-0000-0000-0000BD010000}"/>
    <cellStyle name="Normal 13 2" xfId="445" xr:uid="{00000000-0005-0000-0000-0000BE010000}"/>
    <cellStyle name="Normal 13 3" xfId="446" xr:uid="{00000000-0005-0000-0000-0000BF010000}"/>
    <cellStyle name="Normal 13 4" xfId="837" xr:uid="{20EFFDE9-9D43-4D88-AABF-7301DE69AFC4}"/>
    <cellStyle name="Normal 14" xfId="447" xr:uid="{00000000-0005-0000-0000-0000C0010000}"/>
    <cellStyle name="Normal 14 2" xfId="840" xr:uid="{403AD4DF-F0D7-423B-803B-6FEC3F3F1E42}"/>
    <cellStyle name="Normal 15" xfId="448" xr:uid="{00000000-0005-0000-0000-0000C1010000}"/>
    <cellStyle name="Normal 15 2" xfId="449" xr:uid="{00000000-0005-0000-0000-0000C2010000}"/>
    <cellStyle name="Normal 15 3" xfId="450" xr:uid="{00000000-0005-0000-0000-0000C3010000}"/>
    <cellStyle name="Normal 16" xfId="451" xr:uid="{00000000-0005-0000-0000-0000C4010000}"/>
    <cellStyle name="Normal 17" xfId="452" xr:uid="{00000000-0005-0000-0000-0000C5010000}"/>
    <cellStyle name="Normal 18" xfId="453" xr:uid="{00000000-0005-0000-0000-0000C6010000}"/>
    <cellStyle name="Normal 19" xfId="454" xr:uid="{00000000-0005-0000-0000-0000C7010000}"/>
    <cellStyle name="Normal 2" xfId="455" xr:uid="{00000000-0005-0000-0000-0000C8010000}"/>
    <cellStyle name="Normal 2 2" xfId="456" xr:uid="{00000000-0005-0000-0000-0000C9010000}"/>
    <cellStyle name="Normal 2 2 2" xfId="457" xr:uid="{00000000-0005-0000-0000-0000CA010000}"/>
    <cellStyle name="Normal 2 2 3" xfId="458" xr:uid="{00000000-0005-0000-0000-0000CB010000}"/>
    <cellStyle name="Normal 2 3" xfId="459" xr:uid="{00000000-0005-0000-0000-0000CC010000}"/>
    <cellStyle name="Normal 2 3 2" xfId="460" xr:uid="{00000000-0005-0000-0000-0000CD010000}"/>
    <cellStyle name="Normal 2 4" xfId="461" xr:uid="{00000000-0005-0000-0000-0000CE010000}"/>
    <cellStyle name="Normal 2 4 2" xfId="462" xr:uid="{00000000-0005-0000-0000-0000CF010000}"/>
    <cellStyle name="Normal 2 5" xfId="463" xr:uid="{00000000-0005-0000-0000-0000D0010000}"/>
    <cellStyle name="Normal 2 6" xfId="464" xr:uid="{00000000-0005-0000-0000-0000D1010000}"/>
    <cellStyle name="Normal 2_SC IP analytical dataset summary part 1 2011-01-29" xfId="465" xr:uid="{00000000-0005-0000-0000-0000D2010000}"/>
    <cellStyle name="Normal 20" xfId="830" xr:uid="{00000000-0005-0000-0000-0000D3010000}"/>
    <cellStyle name="Normal 20 2" xfId="836" xr:uid="{4117D5AF-E7D2-4CA1-B0FE-C5DDDE4121A2}"/>
    <cellStyle name="Normal 21" xfId="833" xr:uid="{00000000-0005-0000-0000-0000D4010000}"/>
    <cellStyle name="Normal 22" xfId="834" xr:uid="{00000000-0005-0000-0000-0000D5010000}"/>
    <cellStyle name="Normal 23" xfId="839" xr:uid="{3DF3687F-69D8-428F-B844-63E2E067D7FC}"/>
    <cellStyle name="Normal 3" xfId="466" xr:uid="{00000000-0005-0000-0000-0000D6010000}"/>
    <cellStyle name="Normal 3 10" xfId="467" xr:uid="{00000000-0005-0000-0000-0000D7010000}"/>
    <cellStyle name="Normal 3 2" xfId="468" xr:uid="{00000000-0005-0000-0000-0000D8010000}"/>
    <cellStyle name="Normal 3 3" xfId="469" xr:uid="{00000000-0005-0000-0000-0000D9010000}"/>
    <cellStyle name="Normal 3 3 2" xfId="470" xr:uid="{00000000-0005-0000-0000-0000DA010000}"/>
    <cellStyle name="Normal 3 3 2 2" xfId="471" xr:uid="{00000000-0005-0000-0000-0000DB010000}"/>
    <cellStyle name="Normal 3 3 2 2 2" xfId="472" xr:uid="{00000000-0005-0000-0000-0000DC010000}"/>
    <cellStyle name="Normal 3 3 2 3" xfId="473" xr:uid="{00000000-0005-0000-0000-0000DD010000}"/>
    <cellStyle name="Normal 3 3 3" xfId="474" xr:uid="{00000000-0005-0000-0000-0000DE010000}"/>
    <cellStyle name="Normal 3 3 3 2" xfId="475" xr:uid="{00000000-0005-0000-0000-0000DF010000}"/>
    <cellStyle name="Normal 3 3 4" xfId="476" xr:uid="{00000000-0005-0000-0000-0000E0010000}"/>
    <cellStyle name="Normal 3 4" xfId="477" xr:uid="{00000000-0005-0000-0000-0000E1010000}"/>
    <cellStyle name="Normal 3 4 2" xfId="478" xr:uid="{00000000-0005-0000-0000-0000E2010000}"/>
    <cellStyle name="Normal 3 4 2 2" xfId="479" xr:uid="{00000000-0005-0000-0000-0000E3010000}"/>
    <cellStyle name="Normal 3 4 3" xfId="480" xr:uid="{00000000-0005-0000-0000-0000E4010000}"/>
    <cellStyle name="Normal 3 5" xfId="481" xr:uid="{00000000-0005-0000-0000-0000E5010000}"/>
    <cellStyle name="Normal 3 5 2" xfId="482" xr:uid="{00000000-0005-0000-0000-0000E6010000}"/>
    <cellStyle name="Normal 3 5 2 2" xfId="483" xr:uid="{00000000-0005-0000-0000-0000E7010000}"/>
    <cellStyle name="Normal 3 5 3" xfId="484" xr:uid="{00000000-0005-0000-0000-0000E8010000}"/>
    <cellStyle name="Normal 3 6" xfId="485" xr:uid="{00000000-0005-0000-0000-0000E9010000}"/>
    <cellStyle name="Normal 3 6 2" xfId="486" xr:uid="{00000000-0005-0000-0000-0000EA010000}"/>
    <cellStyle name="Normal 3 6 2 2" xfId="487" xr:uid="{00000000-0005-0000-0000-0000EB010000}"/>
    <cellStyle name="Normal 3 6 3" xfId="488" xr:uid="{00000000-0005-0000-0000-0000EC010000}"/>
    <cellStyle name="Normal 3 7" xfId="489" xr:uid="{00000000-0005-0000-0000-0000ED010000}"/>
    <cellStyle name="Normal 3 7 2" xfId="490" xr:uid="{00000000-0005-0000-0000-0000EE010000}"/>
    <cellStyle name="Normal 3 8" xfId="491" xr:uid="{00000000-0005-0000-0000-0000EF010000}"/>
    <cellStyle name="Normal 3 9" xfId="492" xr:uid="{00000000-0005-0000-0000-0000F0010000}"/>
    <cellStyle name="Normal 3_Sheet1" xfId="493" xr:uid="{00000000-0005-0000-0000-0000F1010000}"/>
    <cellStyle name="Normal 32" xfId="494" xr:uid="{00000000-0005-0000-0000-0000F2010000}"/>
    <cellStyle name="Normal 34" xfId="495" xr:uid="{00000000-0005-0000-0000-0000F3010000}"/>
    <cellStyle name="Normal 4" xfId="496" xr:uid="{00000000-0005-0000-0000-0000F4010000}"/>
    <cellStyle name="Normal 4 2" xfId="497" xr:uid="{00000000-0005-0000-0000-0000F5010000}"/>
    <cellStyle name="Normal 4 3" xfId="498" xr:uid="{00000000-0005-0000-0000-0000F6010000}"/>
    <cellStyle name="Normal 4 3 2" xfId="499" xr:uid="{00000000-0005-0000-0000-0000F7010000}"/>
    <cellStyle name="Normal 4 4" xfId="500" xr:uid="{00000000-0005-0000-0000-0000F8010000}"/>
    <cellStyle name="Normal 4 4 2" xfId="501" xr:uid="{00000000-0005-0000-0000-0000F9010000}"/>
    <cellStyle name="Normal 5" xfId="502" xr:uid="{00000000-0005-0000-0000-0000FA010000}"/>
    <cellStyle name="Normal 5 2" xfId="503" xr:uid="{00000000-0005-0000-0000-0000FB010000}"/>
    <cellStyle name="Normal 5 2 2" xfId="504" xr:uid="{00000000-0005-0000-0000-0000FC010000}"/>
    <cellStyle name="Normal 5 2 2 2" xfId="505" xr:uid="{00000000-0005-0000-0000-0000FD010000}"/>
    <cellStyle name="Normal 5 2 2 2 2" xfId="506" xr:uid="{00000000-0005-0000-0000-0000FE010000}"/>
    <cellStyle name="Normal 5 2 2 3" xfId="507" xr:uid="{00000000-0005-0000-0000-0000FF010000}"/>
    <cellStyle name="Normal 5 2 3" xfId="508" xr:uid="{00000000-0005-0000-0000-000000020000}"/>
    <cellStyle name="Normal 5 2 3 2" xfId="509" xr:uid="{00000000-0005-0000-0000-000001020000}"/>
    <cellStyle name="Normal 5 2 4" xfId="510" xr:uid="{00000000-0005-0000-0000-000002020000}"/>
    <cellStyle name="Normal 5 3" xfId="511" xr:uid="{00000000-0005-0000-0000-000003020000}"/>
    <cellStyle name="Normal 5 3 2" xfId="512" xr:uid="{00000000-0005-0000-0000-000004020000}"/>
    <cellStyle name="Normal 5 3 2 2" xfId="513" xr:uid="{00000000-0005-0000-0000-000005020000}"/>
    <cellStyle name="Normal 5 3 3" xfId="514" xr:uid="{00000000-0005-0000-0000-000006020000}"/>
    <cellStyle name="Normal 5 4" xfId="515" xr:uid="{00000000-0005-0000-0000-000007020000}"/>
    <cellStyle name="Normal 5 4 2" xfId="516" xr:uid="{00000000-0005-0000-0000-000008020000}"/>
    <cellStyle name="Normal 5 4 2 2" xfId="517" xr:uid="{00000000-0005-0000-0000-000009020000}"/>
    <cellStyle name="Normal 5 4 3" xfId="518" xr:uid="{00000000-0005-0000-0000-00000A020000}"/>
    <cellStyle name="Normal 5 5" xfId="519" xr:uid="{00000000-0005-0000-0000-00000B020000}"/>
    <cellStyle name="Normal 5 5 2" xfId="520" xr:uid="{00000000-0005-0000-0000-00000C020000}"/>
    <cellStyle name="Normal 5 5 2 2" xfId="521" xr:uid="{00000000-0005-0000-0000-00000D020000}"/>
    <cellStyle name="Normal 5 5 3" xfId="522" xr:uid="{00000000-0005-0000-0000-00000E020000}"/>
    <cellStyle name="Normal 5 6" xfId="523" xr:uid="{00000000-0005-0000-0000-00000F020000}"/>
    <cellStyle name="Normal 5 6 2" xfId="524" xr:uid="{00000000-0005-0000-0000-000010020000}"/>
    <cellStyle name="Normal 5 7" xfId="525" xr:uid="{00000000-0005-0000-0000-000011020000}"/>
    <cellStyle name="Normal 5 8" xfId="526" xr:uid="{00000000-0005-0000-0000-000012020000}"/>
    <cellStyle name="Normal 5 9" xfId="527" xr:uid="{00000000-0005-0000-0000-000013020000}"/>
    <cellStyle name="Normal 6" xfId="528" xr:uid="{00000000-0005-0000-0000-000014020000}"/>
    <cellStyle name="Normal 6 2" xfId="529" xr:uid="{00000000-0005-0000-0000-000015020000}"/>
    <cellStyle name="Normal 6 2 2" xfId="530" xr:uid="{00000000-0005-0000-0000-000016020000}"/>
    <cellStyle name="Normal 6 2 2 2" xfId="531" xr:uid="{00000000-0005-0000-0000-000017020000}"/>
    <cellStyle name="Normal 6 2 2 2 2" xfId="532" xr:uid="{00000000-0005-0000-0000-000018020000}"/>
    <cellStyle name="Normal 6 2 2 3" xfId="533" xr:uid="{00000000-0005-0000-0000-000019020000}"/>
    <cellStyle name="Normal 6 2 3" xfId="534" xr:uid="{00000000-0005-0000-0000-00001A020000}"/>
    <cellStyle name="Normal 6 2 3 2" xfId="535" xr:uid="{00000000-0005-0000-0000-00001B020000}"/>
    <cellStyle name="Normal 6 2 4" xfId="536" xr:uid="{00000000-0005-0000-0000-00001C020000}"/>
    <cellStyle name="Normal 6 3" xfId="537" xr:uid="{00000000-0005-0000-0000-00001D020000}"/>
    <cellStyle name="Normal 6 3 2" xfId="538" xr:uid="{00000000-0005-0000-0000-00001E020000}"/>
    <cellStyle name="Normal 6 3 2 2" xfId="539" xr:uid="{00000000-0005-0000-0000-00001F020000}"/>
    <cellStyle name="Normal 6 3 3" xfId="540" xr:uid="{00000000-0005-0000-0000-000020020000}"/>
    <cellStyle name="Normal 6 4" xfId="541" xr:uid="{00000000-0005-0000-0000-000021020000}"/>
    <cellStyle name="Normal 6 4 2" xfId="542" xr:uid="{00000000-0005-0000-0000-000022020000}"/>
    <cellStyle name="Normal 6 4 2 2" xfId="543" xr:uid="{00000000-0005-0000-0000-000023020000}"/>
    <cellStyle name="Normal 6 4 3" xfId="544" xr:uid="{00000000-0005-0000-0000-000024020000}"/>
    <cellStyle name="Normal 6 5" xfId="545" xr:uid="{00000000-0005-0000-0000-000025020000}"/>
    <cellStyle name="Normal 6 5 2" xfId="546" xr:uid="{00000000-0005-0000-0000-000026020000}"/>
    <cellStyle name="Normal 6 5 2 2" xfId="547" xr:uid="{00000000-0005-0000-0000-000027020000}"/>
    <cellStyle name="Normal 6 5 3" xfId="548" xr:uid="{00000000-0005-0000-0000-000028020000}"/>
    <cellStyle name="Normal 6 6" xfId="549" xr:uid="{00000000-0005-0000-0000-000029020000}"/>
    <cellStyle name="Normal 6 6 2" xfId="550" xr:uid="{00000000-0005-0000-0000-00002A020000}"/>
    <cellStyle name="Normal 6 7" xfId="551" xr:uid="{00000000-0005-0000-0000-00002B020000}"/>
    <cellStyle name="Normal 7" xfId="552" xr:uid="{00000000-0005-0000-0000-00002C020000}"/>
    <cellStyle name="Normal 7 2" xfId="553" xr:uid="{00000000-0005-0000-0000-00002D020000}"/>
    <cellStyle name="Normal 7 2 2" xfId="554" xr:uid="{00000000-0005-0000-0000-00002E020000}"/>
    <cellStyle name="Normal 7 2 2 2" xfId="555" xr:uid="{00000000-0005-0000-0000-00002F020000}"/>
    <cellStyle name="Normal 7 2 2 2 2" xfId="556" xr:uid="{00000000-0005-0000-0000-000030020000}"/>
    <cellStyle name="Normal 7 2 2 3" xfId="557" xr:uid="{00000000-0005-0000-0000-000031020000}"/>
    <cellStyle name="Normal 7 2 3" xfId="558" xr:uid="{00000000-0005-0000-0000-000032020000}"/>
    <cellStyle name="Normal 7 2 3 2" xfId="559" xr:uid="{00000000-0005-0000-0000-000033020000}"/>
    <cellStyle name="Normal 7 2 4" xfId="560" xr:uid="{00000000-0005-0000-0000-000034020000}"/>
    <cellStyle name="Normal 7 3" xfId="561" xr:uid="{00000000-0005-0000-0000-000035020000}"/>
    <cellStyle name="Normal 7 3 2" xfId="562" xr:uid="{00000000-0005-0000-0000-000036020000}"/>
    <cellStyle name="Normal 7 3 2 2" xfId="563" xr:uid="{00000000-0005-0000-0000-000037020000}"/>
    <cellStyle name="Normal 7 3 3" xfId="564" xr:uid="{00000000-0005-0000-0000-000038020000}"/>
    <cellStyle name="Normal 7 4" xfId="565" xr:uid="{00000000-0005-0000-0000-000039020000}"/>
    <cellStyle name="Normal 7 4 2" xfId="566" xr:uid="{00000000-0005-0000-0000-00003A020000}"/>
    <cellStyle name="Normal 7 4 2 2" xfId="567" xr:uid="{00000000-0005-0000-0000-00003B020000}"/>
    <cellStyle name="Normal 7 4 3" xfId="568" xr:uid="{00000000-0005-0000-0000-00003C020000}"/>
    <cellStyle name="Normal 7 5" xfId="569" xr:uid="{00000000-0005-0000-0000-00003D020000}"/>
    <cellStyle name="Normal 7 5 2" xfId="570" xr:uid="{00000000-0005-0000-0000-00003E020000}"/>
    <cellStyle name="Normal 7 5 2 2" xfId="571" xr:uid="{00000000-0005-0000-0000-00003F020000}"/>
    <cellStyle name="Normal 7 5 3" xfId="572" xr:uid="{00000000-0005-0000-0000-000040020000}"/>
    <cellStyle name="Normal 7 6" xfId="573" xr:uid="{00000000-0005-0000-0000-000041020000}"/>
    <cellStyle name="Normal 7 6 2" xfId="574" xr:uid="{00000000-0005-0000-0000-000042020000}"/>
    <cellStyle name="Normal 7 7" xfId="575" xr:uid="{00000000-0005-0000-0000-000043020000}"/>
    <cellStyle name="Normal 8" xfId="576" xr:uid="{00000000-0005-0000-0000-000044020000}"/>
    <cellStyle name="Normal 8 2" xfId="577" xr:uid="{00000000-0005-0000-0000-000045020000}"/>
    <cellStyle name="Normal 8 2 2" xfId="578" xr:uid="{00000000-0005-0000-0000-000046020000}"/>
    <cellStyle name="Normal 8 2 2 2" xfId="579" xr:uid="{00000000-0005-0000-0000-000047020000}"/>
    <cellStyle name="Normal 8 2 2 2 2" xfId="580" xr:uid="{00000000-0005-0000-0000-000048020000}"/>
    <cellStyle name="Normal 8 2 2 3" xfId="581" xr:uid="{00000000-0005-0000-0000-000049020000}"/>
    <cellStyle name="Normal 8 2 3" xfId="582" xr:uid="{00000000-0005-0000-0000-00004A020000}"/>
    <cellStyle name="Normal 8 2 3 2" xfId="583" xr:uid="{00000000-0005-0000-0000-00004B020000}"/>
    <cellStyle name="Normal 8 2 4" xfId="584" xr:uid="{00000000-0005-0000-0000-00004C020000}"/>
    <cellStyle name="Normal 8 3" xfId="585" xr:uid="{00000000-0005-0000-0000-00004D020000}"/>
    <cellStyle name="Normal 8 3 2" xfId="586" xr:uid="{00000000-0005-0000-0000-00004E020000}"/>
    <cellStyle name="Normal 8 3 2 2" xfId="587" xr:uid="{00000000-0005-0000-0000-00004F020000}"/>
    <cellStyle name="Normal 8 3 3" xfId="588" xr:uid="{00000000-0005-0000-0000-000050020000}"/>
    <cellStyle name="Normal 8 4" xfId="589" xr:uid="{00000000-0005-0000-0000-000051020000}"/>
    <cellStyle name="Normal 8 4 2" xfId="590" xr:uid="{00000000-0005-0000-0000-000052020000}"/>
    <cellStyle name="Normal 8 4 2 2" xfId="591" xr:uid="{00000000-0005-0000-0000-000053020000}"/>
    <cellStyle name="Normal 8 4 3" xfId="592" xr:uid="{00000000-0005-0000-0000-000054020000}"/>
    <cellStyle name="Normal 8 5" xfId="593" xr:uid="{00000000-0005-0000-0000-000055020000}"/>
    <cellStyle name="Normal 8 5 2" xfId="594" xr:uid="{00000000-0005-0000-0000-000056020000}"/>
    <cellStyle name="Normal 8 5 2 2" xfId="595" xr:uid="{00000000-0005-0000-0000-000057020000}"/>
    <cellStyle name="Normal 8 5 3" xfId="596" xr:uid="{00000000-0005-0000-0000-000058020000}"/>
    <cellStyle name="Normal 8 6" xfId="597" xr:uid="{00000000-0005-0000-0000-000059020000}"/>
    <cellStyle name="Normal 8 6 2" xfId="598" xr:uid="{00000000-0005-0000-0000-00005A020000}"/>
    <cellStyle name="Normal 8 7" xfId="599" xr:uid="{00000000-0005-0000-0000-00005B020000}"/>
    <cellStyle name="Normal 9" xfId="600" xr:uid="{00000000-0005-0000-0000-00005C020000}"/>
    <cellStyle name="Normal 9 2" xfId="601" xr:uid="{00000000-0005-0000-0000-00005D020000}"/>
    <cellStyle name="Normal 9 2 2" xfId="602" xr:uid="{00000000-0005-0000-0000-00005E020000}"/>
    <cellStyle name="Normal 9 2 2 2" xfId="603" xr:uid="{00000000-0005-0000-0000-00005F020000}"/>
    <cellStyle name="Normal 9 2 2 2 2" xfId="604" xr:uid="{00000000-0005-0000-0000-000060020000}"/>
    <cellStyle name="Normal 9 2 2 3" xfId="605" xr:uid="{00000000-0005-0000-0000-000061020000}"/>
    <cellStyle name="Normal 9 2 3" xfId="606" xr:uid="{00000000-0005-0000-0000-000062020000}"/>
    <cellStyle name="Normal 9 2 3 2" xfId="607" xr:uid="{00000000-0005-0000-0000-000063020000}"/>
    <cellStyle name="Normal 9 2 4" xfId="608" xr:uid="{00000000-0005-0000-0000-000064020000}"/>
    <cellStyle name="Normal 9 3" xfId="609" xr:uid="{00000000-0005-0000-0000-000065020000}"/>
    <cellStyle name="Normal 9 3 2" xfId="610" xr:uid="{00000000-0005-0000-0000-000066020000}"/>
    <cellStyle name="Normal 9 3 2 2" xfId="611" xr:uid="{00000000-0005-0000-0000-000067020000}"/>
    <cellStyle name="Normal 9 3 3" xfId="612" xr:uid="{00000000-0005-0000-0000-000068020000}"/>
    <cellStyle name="Normal 9 4" xfId="613" xr:uid="{00000000-0005-0000-0000-000069020000}"/>
    <cellStyle name="Normal 9 4 2" xfId="614" xr:uid="{00000000-0005-0000-0000-00006A020000}"/>
    <cellStyle name="Normal 9 4 2 2" xfId="615" xr:uid="{00000000-0005-0000-0000-00006B020000}"/>
    <cellStyle name="Normal 9 4 3" xfId="616" xr:uid="{00000000-0005-0000-0000-00006C020000}"/>
    <cellStyle name="Normal 9 5" xfId="617" xr:uid="{00000000-0005-0000-0000-00006D020000}"/>
    <cellStyle name="Normal 9 5 2" xfId="618" xr:uid="{00000000-0005-0000-0000-00006E020000}"/>
    <cellStyle name="Normal 9 5 2 2" xfId="619" xr:uid="{00000000-0005-0000-0000-00006F020000}"/>
    <cellStyle name="Normal 9 5 3" xfId="620" xr:uid="{00000000-0005-0000-0000-000070020000}"/>
    <cellStyle name="Normal 9 6" xfId="621" xr:uid="{00000000-0005-0000-0000-000071020000}"/>
    <cellStyle name="Normal 9 6 2" xfId="622" xr:uid="{00000000-0005-0000-0000-000072020000}"/>
    <cellStyle name="Normal 9 7" xfId="623" xr:uid="{00000000-0005-0000-0000-000073020000}"/>
    <cellStyle name="Normal_Sheet1" xfId="624" xr:uid="{00000000-0005-0000-0000-000074020000}"/>
    <cellStyle name="Note 2" xfId="625" xr:uid="{00000000-0005-0000-0000-000075020000}"/>
    <cellStyle name="Note 2 2" xfId="626" xr:uid="{00000000-0005-0000-0000-000076020000}"/>
    <cellStyle name="Note 2 2 2" xfId="627" xr:uid="{00000000-0005-0000-0000-000077020000}"/>
    <cellStyle name="Note 2 2 2 2" xfId="628" xr:uid="{00000000-0005-0000-0000-000078020000}"/>
    <cellStyle name="Note 2 2 2 2 2" xfId="629" xr:uid="{00000000-0005-0000-0000-000079020000}"/>
    <cellStyle name="Note 2 2 2 2 3" xfId="630" xr:uid="{00000000-0005-0000-0000-00007A020000}"/>
    <cellStyle name="Note 2 2 2 3" xfId="631" xr:uid="{00000000-0005-0000-0000-00007B020000}"/>
    <cellStyle name="Note 2 2 2 4" xfId="632" xr:uid="{00000000-0005-0000-0000-00007C020000}"/>
    <cellStyle name="Note 2 2 3" xfId="633" xr:uid="{00000000-0005-0000-0000-00007D020000}"/>
    <cellStyle name="Note 2 2 3 2" xfId="634" xr:uid="{00000000-0005-0000-0000-00007E020000}"/>
    <cellStyle name="Note 2 2 3 3" xfId="635" xr:uid="{00000000-0005-0000-0000-00007F020000}"/>
    <cellStyle name="Note 2 2 4" xfId="636" xr:uid="{00000000-0005-0000-0000-000080020000}"/>
    <cellStyle name="Note 2 2 5" xfId="637" xr:uid="{00000000-0005-0000-0000-000081020000}"/>
    <cellStyle name="Note 2 3" xfId="638" xr:uid="{00000000-0005-0000-0000-000082020000}"/>
    <cellStyle name="Note 2 3 2" xfId="639" xr:uid="{00000000-0005-0000-0000-000083020000}"/>
    <cellStyle name="Note 2 3 2 2" xfId="640" xr:uid="{00000000-0005-0000-0000-000084020000}"/>
    <cellStyle name="Note 2 3 2 3" xfId="641" xr:uid="{00000000-0005-0000-0000-000085020000}"/>
    <cellStyle name="Note 2 3 3" xfId="642" xr:uid="{00000000-0005-0000-0000-000086020000}"/>
    <cellStyle name="Note 2 3 4" xfId="643" xr:uid="{00000000-0005-0000-0000-000087020000}"/>
    <cellStyle name="Note 2 4" xfId="644" xr:uid="{00000000-0005-0000-0000-000088020000}"/>
    <cellStyle name="Note 2 5" xfId="645" xr:uid="{00000000-0005-0000-0000-000089020000}"/>
    <cellStyle name="Note 2 5 2" xfId="646" xr:uid="{00000000-0005-0000-0000-00008A020000}"/>
    <cellStyle name="Note 2 5 3" xfId="647" xr:uid="{00000000-0005-0000-0000-00008B020000}"/>
    <cellStyle name="Note 2 6" xfId="648" xr:uid="{00000000-0005-0000-0000-00008C020000}"/>
    <cellStyle name="Note 2 7" xfId="649" xr:uid="{00000000-0005-0000-0000-00008D020000}"/>
    <cellStyle name="Note 3" xfId="650" xr:uid="{00000000-0005-0000-0000-00008E020000}"/>
    <cellStyle name="Note 3 2" xfId="651" xr:uid="{00000000-0005-0000-0000-00008F020000}"/>
    <cellStyle name="Note 3 2 2" xfId="652" xr:uid="{00000000-0005-0000-0000-000090020000}"/>
    <cellStyle name="Note 3 2 2 2" xfId="653" xr:uid="{00000000-0005-0000-0000-000091020000}"/>
    <cellStyle name="Note 3 2 2 3" xfId="654" xr:uid="{00000000-0005-0000-0000-000092020000}"/>
    <cellStyle name="Note 3 2 3" xfId="655" xr:uid="{00000000-0005-0000-0000-000093020000}"/>
    <cellStyle name="Note 3 2 4" xfId="656" xr:uid="{00000000-0005-0000-0000-000094020000}"/>
    <cellStyle name="Note 3 3" xfId="657" xr:uid="{00000000-0005-0000-0000-000095020000}"/>
    <cellStyle name="Note 3 3 2" xfId="658" xr:uid="{00000000-0005-0000-0000-000096020000}"/>
    <cellStyle name="Note 3 3 3" xfId="659" xr:uid="{00000000-0005-0000-0000-000097020000}"/>
    <cellStyle name="Note 3 4" xfId="660" xr:uid="{00000000-0005-0000-0000-000098020000}"/>
    <cellStyle name="Note 3 5" xfId="661" xr:uid="{00000000-0005-0000-0000-000099020000}"/>
    <cellStyle name="Note 4" xfId="662" xr:uid="{00000000-0005-0000-0000-00009A020000}"/>
    <cellStyle name="Note 4 2" xfId="663" xr:uid="{00000000-0005-0000-0000-00009B020000}"/>
    <cellStyle name="Note 4 2 2" xfId="664" xr:uid="{00000000-0005-0000-0000-00009C020000}"/>
    <cellStyle name="Note 4 2 3" xfId="665" xr:uid="{00000000-0005-0000-0000-00009D020000}"/>
    <cellStyle name="Note 4 3" xfId="666" xr:uid="{00000000-0005-0000-0000-00009E020000}"/>
    <cellStyle name="Note 4 4" xfId="667" xr:uid="{00000000-0005-0000-0000-00009F020000}"/>
    <cellStyle name="Note 5" xfId="668" xr:uid="{00000000-0005-0000-0000-0000A0020000}"/>
    <cellStyle name="Note 5 2" xfId="669" xr:uid="{00000000-0005-0000-0000-0000A1020000}"/>
    <cellStyle name="Note 5 3" xfId="670" xr:uid="{00000000-0005-0000-0000-0000A2020000}"/>
    <cellStyle name="Output 2" xfId="671" xr:uid="{00000000-0005-0000-0000-0000A3020000}"/>
    <cellStyle name="Output 2 2" xfId="672" xr:uid="{00000000-0005-0000-0000-0000A4020000}"/>
    <cellStyle name="Output 2 2 2" xfId="673" xr:uid="{00000000-0005-0000-0000-0000A5020000}"/>
    <cellStyle name="Output 2 2 2 2" xfId="674" xr:uid="{00000000-0005-0000-0000-0000A6020000}"/>
    <cellStyle name="Output 2 2 2 2 2" xfId="675" xr:uid="{00000000-0005-0000-0000-0000A7020000}"/>
    <cellStyle name="Output 2 2 2 3" xfId="676" xr:uid="{00000000-0005-0000-0000-0000A8020000}"/>
    <cellStyle name="Output 2 2 2 4" xfId="677" xr:uid="{00000000-0005-0000-0000-0000A9020000}"/>
    <cellStyle name="Output 2 2 3" xfId="678" xr:uid="{00000000-0005-0000-0000-0000AA020000}"/>
    <cellStyle name="Output 2 2 3 2" xfId="679" xr:uid="{00000000-0005-0000-0000-0000AB020000}"/>
    <cellStyle name="Output 2 2 4" xfId="680" xr:uid="{00000000-0005-0000-0000-0000AC020000}"/>
    <cellStyle name="Output 2 2 5" xfId="681" xr:uid="{00000000-0005-0000-0000-0000AD020000}"/>
    <cellStyle name="Output 2 3" xfId="682" xr:uid="{00000000-0005-0000-0000-0000AE020000}"/>
    <cellStyle name="Output 2 3 2" xfId="683" xr:uid="{00000000-0005-0000-0000-0000AF020000}"/>
    <cellStyle name="Output 2 3 2 2" xfId="684" xr:uid="{00000000-0005-0000-0000-0000B0020000}"/>
    <cellStyle name="Output 2 3 3" xfId="685" xr:uid="{00000000-0005-0000-0000-0000B1020000}"/>
    <cellStyle name="Output 2 3 4" xfId="686" xr:uid="{00000000-0005-0000-0000-0000B2020000}"/>
    <cellStyle name="Output 2 4" xfId="687" xr:uid="{00000000-0005-0000-0000-0000B3020000}"/>
    <cellStyle name="Output 2 5" xfId="688" xr:uid="{00000000-0005-0000-0000-0000B4020000}"/>
    <cellStyle name="Output 2 5 2" xfId="689" xr:uid="{00000000-0005-0000-0000-0000B5020000}"/>
    <cellStyle name="Output 2 6" xfId="690" xr:uid="{00000000-0005-0000-0000-0000B6020000}"/>
    <cellStyle name="Output 2 7" xfId="691" xr:uid="{00000000-0005-0000-0000-0000B7020000}"/>
    <cellStyle name="Output 3" xfId="692" xr:uid="{00000000-0005-0000-0000-0000B8020000}"/>
    <cellStyle name="Output 3 2" xfId="693" xr:uid="{00000000-0005-0000-0000-0000B9020000}"/>
    <cellStyle name="Output 3 2 2" xfId="694" xr:uid="{00000000-0005-0000-0000-0000BA020000}"/>
    <cellStyle name="Output 3 2 2 2" xfId="695" xr:uid="{00000000-0005-0000-0000-0000BB020000}"/>
    <cellStyle name="Output 3 2 3" xfId="696" xr:uid="{00000000-0005-0000-0000-0000BC020000}"/>
    <cellStyle name="Output 3 2 4" xfId="697" xr:uid="{00000000-0005-0000-0000-0000BD020000}"/>
    <cellStyle name="Output 3 3" xfId="698" xr:uid="{00000000-0005-0000-0000-0000BE020000}"/>
    <cellStyle name="Output 3 3 2" xfId="699" xr:uid="{00000000-0005-0000-0000-0000BF020000}"/>
    <cellStyle name="Output 3 4" xfId="700" xr:uid="{00000000-0005-0000-0000-0000C0020000}"/>
    <cellStyle name="Output 3 5" xfId="701" xr:uid="{00000000-0005-0000-0000-0000C1020000}"/>
    <cellStyle name="Output 4" xfId="702" xr:uid="{00000000-0005-0000-0000-0000C2020000}"/>
    <cellStyle name="Output 4 2" xfId="703" xr:uid="{00000000-0005-0000-0000-0000C3020000}"/>
    <cellStyle name="Output 4 2 2" xfId="704" xr:uid="{00000000-0005-0000-0000-0000C4020000}"/>
    <cellStyle name="Output 4 3" xfId="705" xr:uid="{00000000-0005-0000-0000-0000C5020000}"/>
    <cellStyle name="Output 4 4" xfId="706" xr:uid="{00000000-0005-0000-0000-0000C6020000}"/>
    <cellStyle name="Output 5" xfId="707" xr:uid="{00000000-0005-0000-0000-0000C7020000}"/>
    <cellStyle name="Output 5 2" xfId="708" xr:uid="{00000000-0005-0000-0000-0000C8020000}"/>
    <cellStyle name="Percent" xfId="709" builtinId="5"/>
    <cellStyle name="Percent 10" xfId="831" xr:uid="{00000000-0005-0000-0000-0000CA020000}"/>
    <cellStyle name="Percent 2" xfId="710" xr:uid="{00000000-0005-0000-0000-0000CB020000}"/>
    <cellStyle name="Percent 2 10" xfId="711" xr:uid="{00000000-0005-0000-0000-0000CC020000}"/>
    <cellStyle name="Percent 2 2" xfId="712" xr:uid="{00000000-0005-0000-0000-0000CD020000}"/>
    <cellStyle name="Percent 2 2 2" xfId="713" xr:uid="{00000000-0005-0000-0000-0000CE020000}"/>
    <cellStyle name="Percent 2 3" xfId="714" xr:uid="{00000000-0005-0000-0000-0000CF020000}"/>
    <cellStyle name="Percent 2 3 2" xfId="715" xr:uid="{00000000-0005-0000-0000-0000D0020000}"/>
    <cellStyle name="Percent 2 3 2 2" xfId="716" xr:uid="{00000000-0005-0000-0000-0000D1020000}"/>
    <cellStyle name="Percent 2 3 2 2 2" xfId="717" xr:uid="{00000000-0005-0000-0000-0000D2020000}"/>
    <cellStyle name="Percent 2 3 2 3" xfId="718" xr:uid="{00000000-0005-0000-0000-0000D3020000}"/>
    <cellStyle name="Percent 2 3 3" xfId="719" xr:uid="{00000000-0005-0000-0000-0000D4020000}"/>
    <cellStyle name="Percent 2 3 3 2" xfId="720" xr:uid="{00000000-0005-0000-0000-0000D5020000}"/>
    <cellStyle name="Percent 2 3 4" xfId="721" xr:uid="{00000000-0005-0000-0000-0000D6020000}"/>
    <cellStyle name="Percent 2 4" xfId="722" xr:uid="{00000000-0005-0000-0000-0000D7020000}"/>
    <cellStyle name="Percent 2 4 2" xfId="723" xr:uid="{00000000-0005-0000-0000-0000D8020000}"/>
    <cellStyle name="Percent 2 4 2 2" xfId="724" xr:uid="{00000000-0005-0000-0000-0000D9020000}"/>
    <cellStyle name="Percent 2 4 3" xfId="725" xr:uid="{00000000-0005-0000-0000-0000DA020000}"/>
    <cellStyle name="Percent 2 5" xfId="726" xr:uid="{00000000-0005-0000-0000-0000DB020000}"/>
    <cellStyle name="Percent 2 5 2" xfId="727" xr:uid="{00000000-0005-0000-0000-0000DC020000}"/>
    <cellStyle name="Percent 2 5 2 2" xfId="728" xr:uid="{00000000-0005-0000-0000-0000DD020000}"/>
    <cellStyle name="Percent 2 5 3" xfId="729" xr:uid="{00000000-0005-0000-0000-0000DE020000}"/>
    <cellStyle name="Percent 2 6" xfId="730" xr:uid="{00000000-0005-0000-0000-0000DF020000}"/>
    <cellStyle name="Percent 2 6 2" xfId="731" xr:uid="{00000000-0005-0000-0000-0000E0020000}"/>
    <cellStyle name="Percent 2 6 2 2" xfId="732" xr:uid="{00000000-0005-0000-0000-0000E1020000}"/>
    <cellStyle name="Percent 2 6 3" xfId="733" xr:uid="{00000000-0005-0000-0000-0000E2020000}"/>
    <cellStyle name="Percent 2 7" xfId="734" xr:uid="{00000000-0005-0000-0000-0000E3020000}"/>
    <cellStyle name="Percent 2 7 2" xfId="735" xr:uid="{00000000-0005-0000-0000-0000E4020000}"/>
    <cellStyle name="Percent 2 8" xfId="736" xr:uid="{00000000-0005-0000-0000-0000E5020000}"/>
    <cellStyle name="Percent 2 9" xfId="737" xr:uid="{00000000-0005-0000-0000-0000E6020000}"/>
    <cellStyle name="Percent 3" xfId="738" xr:uid="{00000000-0005-0000-0000-0000E7020000}"/>
    <cellStyle name="Percent 3 2" xfId="739" xr:uid="{00000000-0005-0000-0000-0000E8020000}"/>
    <cellStyle name="Percent 3 2 2" xfId="740" xr:uid="{00000000-0005-0000-0000-0000E9020000}"/>
    <cellStyle name="Percent 3 3" xfId="741" xr:uid="{00000000-0005-0000-0000-0000EA020000}"/>
    <cellStyle name="Percent 4" xfId="742" xr:uid="{00000000-0005-0000-0000-0000EB020000}"/>
    <cellStyle name="Percent 4 2" xfId="743" xr:uid="{00000000-0005-0000-0000-0000EC020000}"/>
    <cellStyle name="Percent 4 2 2" xfId="744" xr:uid="{00000000-0005-0000-0000-0000ED020000}"/>
    <cellStyle name="Percent 4 2 2 2" xfId="745" xr:uid="{00000000-0005-0000-0000-0000EE020000}"/>
    <cellStyle name="Percent 4 2 2 2 2" xfId="746" xr:uid="{00000000-0005-0000-0000-0000EF020000}"/>
    <cellStyle name="Percent 4 2 2 3" xfId="747" xr:uid="{00000000-0005-0000-0000-0000F0020000}"/>
    <cellStyle name="Percent 4 2 3" xfId="748" xr:uid="{00000000-0005-0000-0000-0000F1020000}"/>
    <cellStyle name="Percent 4 2 3 2" xfId="749" xr:uid="{00000000-0005-0000-0000-0000F2020000}"/>
    <cellStyle name="Percent 4 2 4" xfId="750" xr:uid="{00000000-0005-0000-0000-0000F3020000}"/>
    <cellStyle name="Percent 4 3" xfId="751" xr:uid="{00000000-0005-0000-0000-0000F4020000}"/>
    <cellStyle name="Percent 4 3 2" xfId="752" xr:uid="{00000000-0005-0000-0000-0000F5020000}"/>
    <cellStyle name="Percent 4 3 2 2" xfId="753" xr:uid="{00000000-0005-0000-0000-0000F6020000}"/>
    <cellStyle name="Percent 4 3 3" xfId="754" xr:uid="{00000000-0005-0000-0000-0000F7020000}"/>
    <cellStyle name="Percent 4 4" xfId="755" xr:uid="{00000000-0005-0000-0000-0000F8020000}"/>
    <cellStyle name="Percent 4 4 2" xfId="756" xr:uid="{00000000-0005-0000-0000-0000F9020000}"/>
    <cellStyle name="Percent 4 4 2 2" xfId="757" xr:uid="{00000000-0005-0000-0000-0000FA020000}"/>
    <cellStyle name="Percent 4 4 3" xfId="758" xr:uid="{00000000-0005-0000-0000-0000FB020000}"/>
    <cellStyle name="Percent 4 5" xfId="759" xr:uid="{00000000-0005-0000-0000-0000FC020000}"/>
    <cellStyle name="Percent 4 5 2" xfId="760" xr:uid="{00000000-0005-0000-0000-0000FD020000}"/>
    <cellStyle name="Percent 4 5 2 2" xfId="761" xr:uid="{00000000-0005-0000-0000-0000FE020000}"/>
    <cellStyle name="Percent 4 5 3" xfId="762" xr:uid="{00000000-0005-0000-0000-0000FF020000}"/>
    <cellStyle name="Percent 4 6" xfId="763" xr:uid="{00000000-0005-0000-0000-000000030000}"/>
    <cellStyle name="Percent 4 6 2" xfId="764" xr:uid="{00000000-0005-0000-0000-000001030000}"/>
    <cellStyle name="Percent 4 7" xfId="765" xr:uid="{00000000-0005-0000-0000-000002030000}"/>
    <cellStyle name="Percent 4 8" xfId="766" xr:uid="{00000000-0005-0000-0000-000003030000}"/>
    <cellStyle name="Percent 5" xfId="767" xr:uid="{00000000-0005-0000-0000-000004030000}"/>
    <cellStyle name="Percent 5 2" xfId="768" xr:uid="{00000000-0005-0000-0000-000005030000}"/>
    <cellStyle name="Percent 5 3" xfId="769" xr:uid="{00000000-0005-0000-0000-000006030000}"/>
    <cellStyle name="Percent 6" xfId="770" xr:uid="{00000000-0005-0000-0000-000007030000}"/>
    <cellStyle name="Percent 6 2" xfId="771" xr:uid="{00000000-0005-0000-0000-000008030000}"/>
    <cellStyle name="Percent 7" xfId="772" xr:uid="{00000000-0005-0000-0000-000009030000}"/>
    <cellStyle name="Percent 8" xfId="773" xr:uid="{00000000-0005-0000-0000-00000A030000}"/>
    <cellStyle name="Percent 8 2" xfId="774" xr:uid="{00000000-0005-0000-0000-00000B030000}"/>
    <cellStyle name="Percent 9" xfId="775" xr:uid="{00000000-0005-0000-0000-00000C030000}"/>
    <cellStyle name="Style 1" xfId="776" xr:uid="{00000000-0005-0000-0000-00000D030000}"/>
    <cellStyle name="Title 2" xfId="777" xr:uid="{00000000-0005-0000-0000-00000E030000}"/>
    <cellStyle name="Title 2 2" xfId="778" xr:uid="{00000000-0005-0000-0000-00000F030000}"/>
    <cellStyle name="Title 3" xfId="779" xr:uid="{00000000-0005-0000-0000-000010030000}"/>
    <cellStyle name="Total 2" xfId="780" xr:uid="{00000000-0005-0000-0000-000011030000}"/>
    <cellStyle name="Total 2 2" xfId="781" xr:uid="{00000000-0005-0000-0000-000012030000}"/>
    <cellStyle name="Total 2 2 2" xfId="782" xr:uid="{00000000-0005-0000-0000-000013030000}"/>
    <cellStyle name="Total 2 2 2 2" xfId="783" xr:uid="{00000000-0005-0000-0000-000014030000}"/>
    <cellStyle name="Total 2 2 2 2 2" xfId="784" xr:uid="{00000000-0005-0000-0000-000015030000}"/>
    <cellStyle name="Total 2 2 2 2 3" xfId="785" xr:uid="{00000000-0005-0000-0000-000016030000}"/>
    <cellStyle name="Total 2 2 2 3" xfId="786" xr:uid="{00000000-0005-0000-0000-000017030000}"/>
    <cellStyle name="Total 2 2 2 4" xfId="787" xr:uid="{00000000-0005-0000-0000-000018030000}"/>
    <cellStyle name="Total 2 2 3" xfId="788" xr:uid="{00000000-0005-0000-0000-000019030000}"/>
    <cellStyle name="Total 2 2 3 2" xfId="789" xr:uid="{00000000-0005-0000-0000-00001A030000}"/>
    <cellStyle name="Total 2 2 3 3" xfId="790" xr:uid="{00000000-0005-0000-0000-00001B030000}"/>
    <cellStyle name="Total 2 2 4" xfId="791" xr:uid="{00000000-0005-0000-0000-00001C030000}"/>
    <cellStyle name="Total 2 2 5" xfId="792" xr:uid="{00000000-0005-0000-0000-00001D030000}"/>
    <cellStyle name="Total 2 3" xfId="793" xr:uid="{00000000-0005-0000-0000-00001E030000}"/>
    <cellStyle name="Total 2 3 2" xfId="794" xr:uid="{00000000-0005-0000-0000-00001F030000}"/>
    <cellStyle name="Total 2 3 2 2" xfId="795" xr:uid="{00000000-0005-0000-0000-000020030000}"/>
    <cellStyle name="Total 2 3 2 3" xfId="796" xr:uid="{00000000-0005-0000-0000-000021030000}"/>
    <cellStyle name="Total 2 3 3" xfId="797" xr:uid="{00000000-0005-0000-0000-000022030000}"/>
    <cellStyle name="Total 2 3 4" xfId="798" xr:uid="{00000000-0005-0000-0000-000023030000}"/>
    <cellStyle name="Total 2 4" xfId="799" xr:uid="{00000000-0005-0000-0000-000024030000}"/>
    <cellStyle name="Total 2 5" xfId="800" xr:uid="{00000000-0005-0000-0000-000025030000}"/>
    <cellStyle name="Total 2 5 2" xfId="801" xr:uid="{00000000-0005-0000-0000-000026030000}"/>
    <cellStyle name="Total 2 5 3" xfId="802" xr:uid="{00000000-0005-0000-0000-000027030000}"/>
    <cellStyle name="Total 2 6" xfId="803" xr:uid="{00000000-0005-0000-0000-000028030000}"/>
    <cellStyle name="Total 2 7" xfId="804" xr:uid="{00000000-0005-0000-0000-000029030000}"/>
    <cellStyle name="Total 3" xfId="805" xr:uid="{00000000-0005-0000-0000-00002A030000}"/>
    <cellStyle name="Total 3 2" xfId="806" xr:uid="{00000000-0005-0000-0000-00002B030000}"/>
    <cellStyle name="Total 3 2 2" xfId="807" xr:uid="{00000000-0005-0000-0000-00002C030000}"/>
    <cellStyle name="Total 3 2 2 2" xfId="808" xr:uid="{00000000-0005-0000-0000-00002D030000}"/>
    <cellStyle name="Total 3 2 2 3" xfId="809" xr:uid="{00000000-0005-0000-0000-00002E030000}"/>
    <cellStyle name="Total 3 2 3" xfId="810" xr:uid="{00000000-0005-0000-0000-00002F030000}"/>
    <cellStyle name="Total 3 2 4" xfId="811" xr:uid="{00000000-0005-0000-0000-000030030000}"/>
    <cellStyle name="Total 3 3" xfId="812" xr:uid="{00000000-0005-0000-0000-000031030000}"/>
    <cellStyle name="Total 3 3 2" xfId="813" xr:uid="{00000000-0005-0000-0000-000032030000}"/>
    <cellStyle name="Total 3 3 3" xfId="814" xr:uid="{00000000-0005-0000-0000-000033030000}"/>
    <cellStyle name="Total 3 4" xfId="815" xr:uid="{00000000-0005-0000-0000-000034030000}"/>
    <cellStyle name="Total 3 5" xfId="816" xr:uid="{00000000-0005-0000-0000-000035030000}"/>
    <cellStyle name="Total 4" xfId="817" xr:uid="{00000000-0005-0000-0000-000036030000}"/>
    <cellStyle name="Total 4 2" xfId="818" xr:uid="{00000000-0005-0000-0000-000037030000}"/>
    <cellStyle name="Total 4 2 2" xfId="819" xr:uid="{00000000-0005-0000-0000-000038030000}"/>
    <cellStyle name="Total 4 2 3" xfId="820" xr:uid="{00000000-0005-0000-0000-000039030000}"/>
    <cellStyle name="Total 4 3" xfId="821" xr:uid="{00000000-0005-0000-0000-00003A030000}"/>
    <cellStyle name="Total 4 4" xfId="822" xr:uid="{00000000-0005-0000-0000-00003B030000}"/>
    <cellStyle name="Total 5" xfId="823" xr:uid="{00000000-0005-0000-0000-00003C030000}"/>
    <cellStyle name="Total 5 2" xfId="824" xr:uid="{00000000-0005-0000-0000-00003D030000}"/>
    <cellStyle name="Total 5 3" xfId="825" xr:uid="{00000000-0005-0000-0000-00003E030000}"/>
    <cellStyle name="Warning Text 2" xfId="826" xr:uid="{00000000-0005-0000-0000-00003F030000}"/>
    <cellStyle name="Warning Text 2 2" xfId="827" xr:uid="{00000000-0005-0000-0000-000040030000}"/>
    <cellStyle name="Warning Text 3" xfId="828" xr:uid="{00000000-0005-0000-0000-000041030000}"/>
    <cellStyle name="Warning Text 4" xfId="829" xr:uid="{00000000-0005-0000-0000-000042030000}"/>
  </cellStyles>
  <dxfs count="0"/>
  <tableStyles count="0" defaultTableStyle="TableStyleMedium2" defaultPivotStyle="PivotStyleLight16"/>
  <colors>
    <mruColors>
      <color rgb="FFA05AE6"/>
      <color rgb="FF55585A"/>
      <color rgb="FFDADDDC"/>
      <color rgb="FFAAAFB9"/>
      <color rgb="FF705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4</xdr:col>
      <xdr:colOff>982980</xdr:colOff>
      <xdr:row>37</xdr:row>
      <xdr:rowOff>106680</xdr:rowOff>
    </xdr:from>
    <xdr:to>
      <xdr:col>4</xdr:col>
      <xdr:colOff>1066800</xdr:colOff>
      <xdr:row>38</xdr:row>
      <xdr:rowOff>144779</xdr:rowOff>
    </xdr:to>
    <xdr:sp macro="" textlink="">
      <xdr:nvSpPr>
        <xdr:cNvPr id="46145" name="Text Box 7">
          <a:extLst>
            <a:ext uri="{FF2B5EF4-FFF2-40B4-BE49-F238E27FC236}">
              <a16:creationId xmlns:a16="http://schemas.microsoft.com/office/drawing/2014/main" id="{00000000-0008-0000-0100-000041B40000}"/>
            </a:ext>
          </a:extLst>
        </xdr:cNvPr>
        <xdr:cNvSpPr txBox="1">
          <a:spLocks noChangeArrowheads="1"/>
        </xdr:cNvSpPr>
      </xdr:nvSpPr>
      <xdr:spPr bwMode="auto">
        <a:xfrm>
          <a:off x="4663440" y="7071360"/>
          <a:ext cx="838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982980</xdr:colOff>
      <xdr:row>73</xdr:row>
      <xdr:rowOff>0</xdr:rowOff>
    </xdr:from>
    <xdr:to>
      <xdr:col>4</xdr:col>
      <xdr:colOff>1066800</xdr:colOff>
      <xdr:row>74</xdr:row>
      <xdr:rowOff>38099</xdr:rowOff>
    </xdr:to>
    <xdr:sp macro="" textlink="">
      <xdr:nvSpPr>
        <xdr:cNvPr id="46148" name="Text Box 7">
          <a:extLst>
            <a:ext uri="{FF2B5EF4-FFF2-40B4-BE49-F238E27FC236}">
              <a16:creationId xmlns:a16="http://schemas.microsoft.com/office/drawing/2014/main" id="{00000000-0008-0000-0100-000044B40000}"/>
            </a:ext>
          </a:extLst>
        </xdr:cNvPr>
        <xdr:cNvSpPr txBox="1">
          <a:spLocks noChangeArrowheads="1"/>
        </xdr:cNvSpPr>
      </xdr:nvSpPr>
      <xdr:spPr bwMode="auto">
        <a:xfrm>
          <a:off x="4663440" y="15537180"/>
          <a:ext cx="8382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982980</xdr:colOff>
      <xdr:row>73</xdr:row>
      <xdr:rowOff>0</xdr:rowOff>
    </xdr:from>
    <xdr:to>
      <xdr:col>4</xdr:col>
      <xdr:colOff>1066800</xdr:colOff>
      <xdr:row>74</xdr:row>
      <xdr:rowOff>38099</xdr:rowOff>
    </xdr:to>
    <xdr:sp macro="" textlink="">
      <xdr:nvSpPr>
        <xdr:cNvPr id="46149" name="Text Box 7">
          <a:extLst>
            <a:ext uri="{FF2B5EF4-FFF2-40B4-BE49-F238E27FC236}">
              <a16:creationId xmlns:a16="http://schemas.microsoft.com/office/drawing/2014/main" id="{00000000-0008-0000-0100-000045B40000}"/>
            </a:ext>
          </a:extLst>
        </xdr:cNvPr>
        <xdr:cNvSpPr txBox="1">
          <a:spLocks noChangeArrowheads="1"/>
        </xdr:cNvSpPr>
      </xdr:nvSpPr>
      <xdr:spPr bwMode="auto">
        <a:xfrm>
          <a:off x="4663440" y="15537180"/>
          <a:ext cx="8382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982980</xdr:colOff>
      <xdr:row>73</xdr:row>
      <xdr:rowOff>0</xdr:rowOff>
    </xdr:from>
    <xdr:to>
      <xdr:col>4</xdr:col>
      <xdr:colOff>1066800</xdr:colOff>
      <xdr:row>74</xdr:row>
      <xdr:rowOff>38099</xdr:rowOff>
    </xdr:to>
    <xdr:sp macro="" textlink="">
      <xdr:nvSpPr>
        <xdr:cNvPr id="46150" name="Text Box 7">
          <a:extLst>
            <a:ext uri="{FF2B5EF4-FFF2-40B4-BE49-F238E27FC236}">
              <a16:creationId xmlns:a16="http://schemas.microsoft.com/office/drawing/2014/main" id="{00000000-0008-0000-0100-000046B40000}"/>
            </a:ext>
          </a:extLst>
        </xdr:cNvPr>
        <xdr:cNvSpPr txBox="1">
          <a:spLocks noChangeArrowheads="1"/>
        </xdr:cNvSpPr>
      </xdr:nvSpPr>
      <xdr:spPr bwMode="auto">
        <a:xfrm>
          <a:off x="4663440" y="15537180"/>
          <a:ext cx="8382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982980</xdr:colOff>
      <xdr:row>73</xdr:row>
      <xdr:rowOff>0</xdr:rowOff>
    </xdr:from>
    <xdr:to>
      <xdr:col>4</xdr:col>
      <xdr:colOff>1066800</xdr:colOff>
      <xdr:row>74</xdr:row>
      <xdr:rowOff>38099</xdr:rowOff>
    </xdr:to>
    <xdr:sp macro="" textlink="">
      <xdr:nvSpPr>
        <xdr:cNvPr id="46151" name="Text Box 7">
          <a:extLst>
            <a:ext uri="{FF2B5EF4-FFF2-40B4-BE49-F238E27FC236}">
              <a16:creationId xmlns:a16="http://schemas.microsoft.com/office/drawing/2014/main" id="{00000000-0008-0000-0100-000047B40000}"/>
            </a:ext>
          </a:extLst>
        </xdr:cNvPr>
        <xdr:cNvSpPr txBox="1">
          <a:spLocks noChangeArrowheads="1"/>
        </xdr:cNvSpPr>
      </xdr:nvSpPr>
      <xdr:spPr bwMode="auto">
        <a:xfrm>
          <a:off x="4663440" y="15537180"/>
          <a:ext cx="8382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982980</xdr:colOff>
      <xdr:row>68</xdr:row>
      <xdr:rowOff>106680</xdr:rowOff>
    </xdr:from>
    <xdr:to>
      <xdr:col>4</xdr:col>
      <xdr:colOff>1059180</xdr:colOff>
      <xdr:row>68</xdr:row>
      <xdr:rowOff>472440</xdr:rowOff>
    </xdr:to>
    <xdr:sp macro="" textlink="">
      <xdr:nvSpPr>
        <xdr:cNvPr id="46152" name="Text Box 7">
          <a:extLst>
            <a:ext uri="{FF2B5EF4-FFF2-40B4-BE49-F238E27FC236}">
              <a16:creationId xmlns:a16="http://schemas.microsoft.com/office/drawing/2014/main" id="{00000000-0008-0000-0100-000048B40000}"/>
            </a:ext>
          </a:extLst>
        </xdr:cNvPr>
        <xdr:cNvSpPr txBox="1">
          <a:spLocks noChangeArrowheads="1"/>
        </xdr:cNvSpPr>
      </xdr:nvSpPr>
      <xdr:spPr bwMode="auto">
        <a:xfrm>
          <a:off x="4663440" y="13723620"/>
          <a:ext cx="762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990600</xdr:colOff>
      <xdr:row>68</xdr:row>
      <xdr:rowOff>465268</xdr:rowOff>
    </xdr:from>
    <xdr:to>
      <xdr:col>6</xdr:col>
      <xdr:colOff>1066800</xdr:colOff>
      <xdr:row>69</xdr:row>
      <xdr:rowOff>348054</xdr:rowOff>
    </xdr:to>
    <xdr:sp macro="" textlink="">
      <xdr:nvSpPr>
        <xdr:cNvPr id="46153" name="Text Box 7">
          <a:extLst>
            <a:ext uri="{FF2B5EF4-FFF2-40B4-BE49-F238E27FC236}">
              <a16:creationId xmlns:a16="http://schemas.microsoft.com/office/drawing/2014/main" id="{00000000-0008-0000-0100-000049B40000}"/>
            </a:ext>
          </a:extLst>
        </xdr:cNvPr>
        <xdr:cNvSpPr txBox="1">
          <a:spLocks noChangeArrowheads="1"/>
        </xdr:cNvSpPr>
      </xdr:nvSpPr>
      <xdr:spPr bwMode="auto">
        <a:xfrm>
          <a:off x="6929718" y="13352033"/>
          <a:ext cx="762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592\Documents\Fairhaven%20Consulting%20LLC\DHCF\Hospital\FY24%20Rates\IP\v38%20vs%20v40\apr400_wghts_HSRV%20updated%20w%20ALOS.xlsx" TargetMode="External"/><Relationship Id="rId1" Type="http://schemas.openxmlformats.org/officeDocument/2006/relationships/externalLinkPath" Target="file:///C:\Users\18592\Documents\Fairhaven%20Consulting%20LLC\DHCF\Hospital\FY24%20Rates\IP\v38%20vs%20v40\apr400_wghts_HSRV%20updated%20w%20AL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18592\Documents\Fairhaven%20Consulting%20LLC\DHCF\Hospital\FY24%20Rates\IP\v38%20vs%20v40\Comparing%20v38%20and%20v40.xlsx" TargetMode="External"/><Relationship Id="rId1" Type="http://schemas.openxmlformats.org/officeDocument/2006/relationships/externalLinkPath" Target="file:///C:\Users\18592\Documents\Fairhaven%20Consulting%20LLC\DHCF\Hospital\FY24%20Rates\IP\v38%20vs%20v40\Comparing%20v38%20and%20v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Data Dictionary"/>
      <sheetName val="HSRV APR DRG v40 Wts w ALOS DC"/>
      <sheetName val="HSRV APR DRG v40 Wts w ALOS"/>
      <sheetName val="Legal Notice"/>
    </sheetNames>
    <sheetDataSet>
      <sheetData sheetId="0"/>
      <sheetData sheetId="1"/>
      <sheetData sheetId="2"/>
      <sheetData sheetId="3">
        <row r="2">
          <cell r="D2" t="str">
            <v>APR-DRG w/SUBCLASS</v>
          </cell>
          <cell r="E2" t="str">
            <v>DRG Description</v>
          </cell>
          <cell r="G2" t="str">
            <v>Weights</v>
          </cell>
          <cell r="I2" t="str">
            <v>Low</v>
          </cell>
          <cell r="J2" t="str">
            <v>High</v>
          </cell>
          <cell r="L2" t="str">
            <v>All</v>
          </cell>
          <cell r="M2" t="str">
            <v>Inlier</v>
          </cell>
          <cell r="O2" t="str">
            <v>Untrimmed</v>
          </cell>
          <cell r="P2" t="str">
            <v>Trimmed</v>
          </cell>
        </row>
        <row r="3">
          <cell r="D3" t="str">
            <v>001-1</v>
          </cell>
          <cell r="E3" t="str">
            <v>LIVER TRANSPLANT AND/OR INTESTINAL TRANSPLANT</v>
          </cell>
          <cell r="G3">
            <v>6.1752635117369659</v>
          </cell>
          <cell r="H3" t="str">
            <v/>
          </cell>
          <cell r="I3">
            <v>3</v>
          </cell>
          <cell r="J3">
            <v>19</v>
          </cell>
          <cell r="K3" t="str">
            <v/>
          </cell>
          <cell r="L3">
            <v>39</v>
          </cell>
          <cell r="M3">
            <v>39</v>
          </cell>
          <cell r="O3">
            <v>6.28</v>
          </cell>
          <cell r="P3">
            <v>6.28</v>
          </cell>
        </row>
        <row r="4">
          <cell r="D4" t="str">
            <v>001-2</v>
          </cell>
          <cell r="E4" t="str">
            <v>LIVER TRANSPLANT AND/OR INTESTINAL TRANSPLANT</v>
          </cell>
          <cell r="G4">
            <v>6.9551992057860739</v>
          </cell>
          <cell r="H4" t="str">
            <v/>
          </cell>
          <cell r="I4">
            <v>3</v>
          </cell>
          <cell r="J4">
            <v>24</v>
          </cell>
          <cell r="K4" t="str">
            <v/>
          </cell>
          <cell r="L4">
            <v>388</v>
          </cell>
          <cell r="M4">
            <v>383</v>
          </cell>
          <cell r="O4">
            <v>7.54</v>
          </cell>
          <cell r="P4">
            <v>7.49</v>
          </cell>
        </row>
        <row r="5">
          <cell r="D5" t="str">
            <v>001-3</v>
          </cell>
          <cell r="E5" t="str">
            <v>LIVER TRANSPLANT AND/OR INTESTINAL TRANSPLANT</v>
          </cell>
          <cell r="G5">
            <v>8.2985686235652079</v>
          </cell>
          <cell r="H5" t="str">
            <v/>
          </cell>
          <cell r="I5">
            <v>4</v>
          </cell>
          <cell r="J5">
            <v>33</v>
          </cell>
          <cell r="K5" t="str">
            <v/>
          </cell>
          <cell r="L5">
            <v>1177</v>
          </cell>
          <cell r="M5">
            <v>1140</v>
          </cell>
          <cell r="O5">
            <v>11.02</v>
          </cell>
          <cell r="P5">
            <v>10.42</v>
          </cell>
        </row>
        <row r="6">
          <cell r="D6" t="str">
            <v>001-4</v>
          </cell>
          <cell r="E6" t="str">
            <v>LIVER TRANSPLANT AND/OR INTESTINAL TRANSPLANT</v>
          </cell>
          <cell r="G6">
            <v>14.354159036276368</v>
          </cell>
          <cell r="I6">
            <v>5</v>
          </cell>
          <cell r="J6">
            <v>125</v>
          </cell>
          <cell r="L6">
            <v>1506</v>
          </cell>
          <cell r="M6">
            <v>1456</v>
          </cell>
          <cell r="O6">
            <v>30.66</v>
          </cell>
          <cell r="P6">
            <v>28.16</v>
          </cell>
        </row>
        <row r="7">
          <cell r="D7" t="str">
            <v>002-1</v>
          </cell>
          <cell r="E7" t="str">
            <v>HEART AND/OR LUNG TRANSPLANT</v>
          </cell>
          <cell r="G7">
            <v>8.8336815544095906</v>
          </cell>
          <cell r="H7" t="str">
            <v/>
          </cell>
          <cell r="I7">
            <v>2</v>
          </cell>
          <cell r="J7">
            <v>23</v>
          </cell>
          <cell r="K7" t="str">
            <v/>
          </cell>
          <cell r="L7">
            <v>38</v>
          </cell>
          <cell r="M7">
            <v>36</v>
          </cell>
          <cell r="O7">
            <v>12.97</v>
          </cell>
          <cell r="P7">
            <v>12.17</v>
          </cell>
        </row>
        <row r="8">
          <cell r="D8" t="str">
            <v>002-2</v>
          </cell>
          <cell r="E8" t="str">
            <v>HEART AND/OR LUNG TRANSPLANT</v>
          </cell>
          <cell r="G8">
            <v>10.304453749288076</v>
          </cell>
          <cell r="H8" t="str">
            <v/>
          </cell>
          <cell r="I8">
            <v>5</v>
          </cell>
          <cell r="J8">
            <v>43</v>
          </cell>
          <cell r="K8" t="str">
            <v/>
          </cell>
          <cell r="L8">
            <v>125</v>
          </cell>
          <cell r="M8">
            <v>123</v>
          </cell>
          <cell r="O8">
            <v>13.93</v>
          </cell>
          <cell r="P8">
            <v>14.12</v>
          </cell>
        </row>
        <row r="9">
          <cell r="D9" t="str">
            <v>002-3</v>
          </cell>
          <cell r="E9" t="str">
            <v>HEART AND/OR LUNG TRANSPLANT</v>
          </cell>
          <cell r="G9">
            <v>13.885377853395459</v>
          </cell>
          <cell r="H9" t="str">
            <v/>
          </cell>
          <cell r="I9">
            <v>8</v>
          </cell>
          <cell r="J9">
            <v>110</v>
          </cell>
          <cell r="K9" t="str">
            <v/>
          </cell>
          <cell r="L9">
            <v>698</v>
          </cell>
          <cell r="M9">
            <v>678</v>
          </cell>
          <cell r="O9">
            <v>26.22</v>
          </cell>
          <cell r="P9">
            <v>24.17</v>
          </cell>
        </row>
        <row r="10">
          <cell r="D10" t="str">
            <v>002-4</v>
          </cell>
          <cell r="E10" t="str">
            <v>HEART AND/OR LUNG TRANSPLANT</v>
          </cell>
          <cell r="G10">
            <v>22.454347266663575</v>
          </cell>
          <cell r="I10">
            <v>9</v>
          </cell>
          <cell r="J10">
            <v>194</v>
          </cell>
          <cell r="L10">
            <v>1451</v>
          </cell>
          <cell r="M10">
            <v>1395</v>
          </cell>
          <cell r="O10">
            <v>49.55</v>
          </cell>
          <cell r="P10">
            <v>46.36</v>
          </cell>
        </row>
        <row r="11">
          <cell r="D11" t="str">
            <v>004-1</v>
          </cell>
          <cell r="E11" t="str">
            <v>TRACHEOSTOMY WITH MV &gt;96 HOURS WITH EXTENSIVE PROCEDURE</v>
          </cell>
          <cell r="G11">
            <v>4.5809592352193977</v>
          </cell>
          <cell r="H11" t="str">
            <v/>
          </cell>
          <cell r="I11">
            <v>6</v>
          </cell>
          <cell r="J11">
            <v>29</v>
          </cell>
          <cell r="K11" t="str">
            <v/>
          </cell>
          <cell r="L11">
            <v>14</v>
          </cell>
          <cell r="M11">
            <v>14</v>
          </cell>
          <cell r="O11">
            <v>11.79</v>
          </cell>
          <cell r="P11">
            <v>11.79</v>
          </cell>
        </row>
        <row r="12">
          <cell r="D12" t="str">
            <v>004-2</v>
          </cell>
          <cell r="E12" t="str">
            <v>TRACHEOSTOMY WITH MV &gt;96 HOURS WITH EXTENSIVE PROCEDURE</v>
          </cell>
          <cell r="G12">
            <v>6.8600491055107655</v>
          </cell>
          <cell r="H12" t="str">
            <v/>
          </cell>
          <cell r="I12">
            <v>6</v>
          </cell>
          <cell r="J12">
            <v>57</v>
          </cell>
          <cell r="K12" t="str">
            <v/>
          </cell>
          <cell r="L12">
            <v>222</v>
          </cell>
          <cell r="M12">
            <v>214</v>
          </cell>
          <cell r="O12">
            <v>19.28</v>
          </cell>
          <cell r="P12">
            <v>17.91</v>
          </cell>
        </row>
        <row r="13">
          <cell r="D13" t="str">
            <v>004-3</v>
          </cell>
          <cell r="E13" t="str">
            <v>TRACHEOSTOMY WITH MV &gt;96 HOURS WITH EXTENSIVE PROCEDURE</v>
          </cell>
          <cell r="G13">
            <v>9.9780842910599112</v>
          </cell>
          <cell r="H13" t="str">
            <v/>
          </cell>
          <cell r="I13">
            <v>8</v>
          </cell>
          <cell r="J13">
            <v>105</v>
          </cell>
          <cell r="K13" t="str">
            <v/>
          </cell>
          <cell r="L13">
            <v>2106</v>
          </cell>
          <cell r="M13">
            <v>2035</v>
          </cell>
          <cell r="O13">
            <v>29.85</v>
          </cell>
          <cell r="P13">
            <v>27.41</v>
          </cell>
        </row>
        <row r="14">
          <cell r="D14" t="str">
            <v>004-4</v>
          </cell>
          <cell r="E14" t="str">
            <v>TRACHEOSTOMY WITH MV &gt;96 HOURS WITH EXTENSIVE PROCEDURE</v>
          </cell>
          <cell r="G14">
            <v>14.580864951639269</v>
          </cell>
          <cell r="I14">
            <v>12</v>
          </cell>
          <cell r="J14">
            <v>149</v>
          </cell>
          <cell r="L14">
            <v>10696</v>
          </cell>
          <cell r="M14">
            <v>10278</v>
          </cell>
          <cell r="O14">
            <v>42.38</v>
          </cell>
          <cell r="P14">
            <v>39.6</v>
          </cell>
        </row>
        <row r="15">
          <cell r="D15" t="str">
            <v>005-1</v>
          </cell>
          <cell r="E15" t="str">
            <v>TRACHEOSTOMY WITH MV &gt;96 HOURS WITHOUT EXTENSIVE PROCEDURE</v>
          </cell>
          <cell r="G15">
            <v>4.3010716865989185</v>
          </cell>
          <cell r="H15" t="str">
            <v/>
          </cell>
          <cell r="I15">
            <v>3</v>
          </cell>
          <cell r="J15">
            <v>34</v>
          </cell>
          <cell r="K15" t="str">
            <v/>
          </cell>
          <cell r="L15">
            <v>19</v>
          </cell>
          <cell r="M15">
            <v>18</v>
          </cell>
          <cell r="O15">
            <v>15.79</v>
          </cell>
          <cell r="P15">
            <v>13.44</v>
          </cell>
        </row>
        <row r="16">
          <cell r="D16" t="str">
            <v>005-2</v>
          </cell>
          <cell r="E16" t="str">
            <v>TRACHEOSTOMY WITH MV &gt;96 HOURS WITHOUT EXTENSIVE PROCEDURE</v>
          </cell>
          <cell r="G16">
            <v>5.1794820377258866</v>
          </cell>
          <cell r="H16" t="str">
            <v/>
          </cell>
          <cell r="I16">
            <v>5</v>
          </cell>
          <cell r="J16">
            <v>61</v>
          </cell>
          <cell r="K16" t="str">
            <v/>
          </cell>
          <cell r="L16">
            <v>316</v>
          </cell>
          <cell r="M16">
            <v>309</v>
          </cell>
          <cell r="O16">
            <v>19.670000000000002</v>
          </cell>
          <cell r="P16">
            <v>19.170000000000002</v>
          </cell>
        </row>
        <row r="17">
          <cell r="D17" t="str">
            <v>005-3</v>
          </cell>
          <cell r="E17" t="str">
            <v>TRACHEOSTOMY WITH MV &gt;96 HOURS WITHOUT EXTENSIVE PROCEDURE</v>
          </cell>
          <cell r="G17">
            <v>7.0760186493426067</v>
          </cell>
          <cell r="H17" t="str">
            <v/>
          </cell>
          <cell r="I17">
            <v>7</v>
          </cell>
          <cell r="J17">
            <v>82</v>
          </cell>
          <cell r="K17" t="str">
            <v/>
          </cell>
          <cell r="L17">
            <v>2779</v>
          </cell>
          <cell r="M17">
            <v>2683</v>
          </cell>
          <cell r="O17">
            <v>26.06</v>
          </cell>
          <cell r="P17">
            <v>24.32</v>
          </cell>
        </row>
        <row r="18">
          <cell r="D18" t="str">
            <v>005-4</v>
          </cell>
          <cell r="E18" t="str">
            <v>TRACHEOSTOMY WITH MV &gt;96 HOURS WITHOUT EXTENSIVE PROCEDURE</v>
          </cell>
          <cell r="G18">
            <v>9.6090836544039515</v>
          </cell>
          <cell r="I18">
            <v>9</v>
          </cell>
          <cell r="J18">
            <v>118</v>
          </cell>
          <cell r="L18">
            <v>9370</v>
          </cell>
          <cell r="M18">
            <v>9049</v>
          </cell>
          <cell r="O18">
            <v>33.75</v>
          </cell>
          <cell r="P18">
            <v>31.6</v>
          </cell>
        </row>
        <row r="19">
          <cell r="D19" t="str">
            <v>006-1</v>
          </cell>
          <cell r="E19" t="str">
            <v>PANCREAS TRANSPLANT</v>
          </cell>
          <cell r="G19">
            <v>6.0821899299151712</v>
          </cell>
          <cell r="H19" t="str">
            <v/>
          </cell>
          <cell r="I19">
            <v>4</v>
          </cell>
          <cell r="J19">
            <v>11</v>
          </cell>
          <cell r="K19" t="str">
            <v/>
          </cell>
          <cell r="O19">
            <v>7.34</v>
          </cell>
          <cell r="P19">
            <v>6.94</v>
          </cell>
        </row>
        <row r="20">
          <cell r="D20" t="str">
            <v>006-2</v>
          </cell>
          <cell r="E20" t="str">
            <v>PANCREAS TRANSPLANT</v>
          </cell>
          <cell r="G20">
            <v>7.7377014625392349</v>
          </cell>
          <cell r="H20" t="str">
            <v/>
          </cell>
          <cell r="I20">
            <v>4</v>
          </cell>
          <cell r="J20">
            <v>15</v>
          </cell>
          <cell r="K20" t="str">
            <v/>
          </cell>
          <cell r="L20">
            <v>83</v>
          </cell>
          <cell r="M20">
            <v>81</v>
          </cell>
          <cell r="O20">
            <v>7.34</v>
          </cell>
          <cell r="P20">
            <v>6.94</v>
          </cell>
        </row>
        <row r="21">
          <cell r="D21" t="str">
            <v>006-3</v>
          </cell>
          <cell r="E21" t="str">
            <v>PANCREAS TRANSPLANT</v>
          </cell>
          <cell r="G21">
            <v>8.9133574225916572</v>
          </cell>
          <cell r="H21" t="str">
            <v/>
          </cell>
          <cell r="I21">
            <v>4</v>
          </cell>
          <cell r="J21">
            <v>20</v>
          </cell>
          <cell r="K21" t="str">
            <v/>
          </cell>
          <cell r="L21">
            <v>212</v>
          </cell>
          <cell r="M21">
            <v>208</v>
          </cell>
          <cell r="O21">
            <v>9.19</v>
          </cell>
          <cell r="P21">
            <v>8.86</v>
          </cell>
        </row>
        <row r="22">
          <cell r="D22" t="str">
            <v>006-4</v>
          </cell>
          <cell r="E22" t="str">
            <v>PANCREAS TRANSPLANT</v>
          </cell>
          <cell r="G22">
            <v>12.67637577299894</v>
          </cell>
          <cell r="I22">
            <v>7</v>
          </cell>
          <cell r="J22">
            <v>84</v>
          </cell>
          <cell r="L22">
            <v>46</v>
          </cell>
          <cell r="M22">
            <v>46</v>
          </cell>
          <cell r="O22">
            <v>22.24</v>
          </cell>
          <cell r="P22">
            <v>22.24</v>
          </cell>
        </row>
        <row r="23">
          <cell r="D23" t="str">
            <v>007-1</v>
          </cell>
          <cell r="E23" t="str">
            <v>ALLOGENEIC BONE MARROW TRANSPLANT</v>
          </cell>
          <cell r="G23">
            <v>6.0422596628081671</v>
          </cell>
          <cell r="H23" t="str">
            <v/>
          </cell>
          <cell r="I23">
            <v>1</v>
          </cell>
          <cell r="J23">
            <v>43</v>
          </cell>
          <cell r="K23" t="str">
            <v/>
          </cell>
          <cell r="L23">
            <v>72</v>
          </cell>
          <cell r="M23">
            <v>71</v>
          </cell>
          <cell r="O23">
            <v>22.99</v>
          </cell>
          <cell r="P23">
            <v>21.85</v>
          </cell>
        </row>
        <row r="24">
          <cell r="D24" t="str">
            <v>007-2</v>
          </cell>
          <cell r="E24" t="str">
            <v>ALLOGENEIC BONE MARROW TRANSPLANT</v>
          </cell>
          <cell r="G24">
            <v>6.7858929990569825</v>
          </cell>
          <cell r="H24" t="str">
            <v/>
          </cell>
          <cell r="I24">
            <v>2</v>
          </cell>
          <cell r="J24">
            <v>43</v>
          </cell>
          <cell r="K24" t="str">
            <v/>
          </cell>
          <cell r="L24">
            <v>791</v>
          </cell>
          <cell r="M24">
            <v>766</v>
          </cell>
          <cell r="O24">
            <v>23.59</v>
          </cell>
          <cell r="P24">
            <v>23.4</v>
          </cell>
        </row>
        <row r="25">
          <cell r="D25" t="str">
            <v>007-3</v>
          </cell>
          <cell r="E25" t="str">
            <v>ALLOGENEIC BONE MARROW TRANSPLANT</v>
          </cell>
          <cell r="G25">
            <v>8.6752654081308833</v>
          </cell>
          <cell r="H25" t="str">
            <v/>
          </cell>
          <cell r="I25">
            <v>6</v>
          </cell>
          <cell r="J25">
            <v>56</v>
          </cell>
          <cell r="K25" t="str">
            <v/>
          </cell>
          <cell r="L25">
            <v>1434</v>
          </cell>
          <cell r="M25">
            <v>1383</v>
          </cell>
          <cell r="O25">
            <v>27.85</v>
          </cell>
          <cell r="P25">
            <v>27.52</v>
          </cell>
        </row>
        <row r="26">
          <cell r="D26" t="str">
            <v>007-4</v>
          </cell>
          <cell r="E26" t="str">
            <v>ALLOGENEIC BONE MARROW TRANSPLANT</v>
          </cell>
          <cell r="G26">
            <v>14.720663860224986</v>
          </cell>
          <cell r="I26">
            <v>11</v>
          </cell>
          <cell r="J26">
            <v>149</v>
          </cell>
          <cell r="L26">
            <v>985</v>
          </cell>
          <cell r="M26">
            <v>952</v>
          </cell>
          <cell r="O26">
            <v>46.77</v>
          </cell>
          <cell r="P26">
            <v>44.69</v>
          </cell>
        </row>
        <row r="27">
          <cell r="D27" t="str">
            <v>008-1</v>
          </cell>
          <cell r="E27" t="str">
            <v>AUTOLOGOUS BONE MARROW TRANSPLANT</v>
          </cell>
          <cell r="G27">
            <v>2.9480714614749388</v>
          </cell>
          <cell r="H27" t="str">
            <v/>
          </cell>
          <cell r="I27">
            <v>1</v>
          </cell>
          <cell r="J27">
            <v>23</v>
          </cell>
          <cell r="K27" t="str">
            <v/>
          </cell>
          <cell r="L27">
            <v>129</v>
          </cell>
          <cell r="M27">
            <v>127</v>
          </cell>
          <cell r="O27">
            <v>9.59</v>
          </cell>
          <cell r="P27">
            <v>9.27</v>
          </cell>
        </row>
        <row r="28">
          <cell r="D28" t="str">
            <v>008-2</v>
          </cell>
          <cell r="E28" t="str">
            <v>AUTOLOGOUS BONE MARROW TRANSPLANT</v>
          </cell>
          <cell r="G28">
            <v>3.9232143115481888</v>
          </cell>
          <cell r="H28" t="str">
            <v/>
          </cell>
          <cell r="I28">
            <v>3</v>
          </cell>
          <cell r="J28">
            <v>27</v>
          </cell>
          <cell r="K28" t="str">
            <v/>
          </cell>
          <cell r="L28">
            <v>1480</v>
          </cell>
          <cell r="M28">
            <v>1437</v>
          </cell>
          <cell r="O28">
            <v>16.149999999999999</v>
          </cell>
          <cell r="P28">
            <v>16.059999999999999</v>
          </cell>
        </row>
        <row r="29">
          <cell r="D29" t="str">
            <v>008-3</v>
          </cell>
          <cell r="E29" t="str">
            <v>AUTOLOGOUS BONE MARROW TRANSPLANT</v>
          </cell>
          <cell r="G29">
            <v>4.68897165511898</v>
          </cell>
          <cell r="H29" t="str">
            <v/>
          </cell>
          <cell r="I29">
            <v>11</v>
          </cell>
          <cell r="J29">
            <v>34</v>
          </cell>
          <cell r="K29" t="str">
            <v/>
          </cell>
          <cell r="L29">
            <v>2309</v>
          </cell>
          <cell r="M29">
            <v>2224</v>
          </cell>
          <cell r="O29">
            <v>18.64</v>
          </cell>
          <cell r="P29">
            <v>18.309999999999999</v>
          </cell>
        </row>
        <row r="30">
          <cell r="D30" t="str">
            <v>008-4</v>
          </cell>
          <cell r="E30" t="str">
            <v>AUTOLOGOUS BONE MARROW TRANSPLANT</v>
          </cell>
          <cell r="G30">
            <v>7.4465770775375724</v>
          </cell>
          <cell r="I30">
            <v>12</v>
          </cell>
          <cell r="J30">
            <v>97</v>
          </cell>
          <cell r="L30">
            <v>546</v>
          </cell>
          <cell r="M30">
            <v>526</v>
          </cell>
          <cell r="O30">
            <v>28.45</v>
          </cell>
          <cell r="P30">
            <v>26.71</v>
          </cell>
        </row>
        <row r="31">
          <cell r="D31" t="str">
            <v>009-1</v>
          </cell>
          <cell r="E31" t="str">
            <v>EXTRACORPOREAL MEMBRANE OXYGENATION (ECMO)</v>
          </cell>
          <cell r="G31">
            <v>3.9382484246546774</v>
          </cell>
          <cell r="H31" t="str">
            <v/>
          </cell>
          <cell r="I31">
            <v>1</v>
          </cell>
          <cell r="J31">
            <v>14</v>
          </cell>
          <cell r="K31" t="str">
            <v/>
          </cell>
          <cell r="O31">
            <v>7.21</v>
          </cell>
          <cell r="P31">
            <v>7.21</v>
          </cell>
        </row>
        <row r="32">
          <cell r="D32" t="str">
            <v>009-2</v>
          </cell>
          <cell r="E32" t="str">
            <v>EXTRACORPOREAL MEMBRANE OXYGENATION (ECMO)</v>
          </cell>
          <cell r="G32">
            <v>4.7986575786232359</v>
          </cell>
          <cell r="H32" t="str">
            <v/>
          </cell>
          <cell r="I32">
            <v>1</v>
          </cell>
          <cell r="J32">
            <v>27</v>
          </cell>
          <cell r="K32" t="str">
            <v/>
          </cell>
          <cell r="L32">
            <v>33</v>
          </cell>
          <cell r="M32">
            <v>33</v>
          </cell>
          <cell r="O32">
            <v>7.21</v>
          </cell>
          <cell r="P32">
            <v>7.21</v>
          </cell>
        </row>
        <row r="33">
          <cell r="D33" t="str">
            <v>009-3</v>
          </cell>
          <cell r="E33" t="str">
            <v>EXTRACORPOREAL MEMBRANE OXYGENATION (ECMO)</v>
          </cell>
          <cell r="G33">
            <v>6.5792743528967925</v>
          </cell>
          <cell r="H33" t="str">
            <v/>
          </cell>
          <cell r="I33">
            <v>1</v>
          </cell>
          <cell r="J33">
            <v>49</v>
          </cell>
          <cell r="K33" t="str">
            <v/>
          </cell>
          <cell r="L33">
            <v>219</v>
          </cell>
          <cell r="M33">
            <v>215</v>
          </cell>
          <cell r="O33">
            <v>11.19</v>
          </cell>
          <cell r="P33">
            <v>10.17</v>
          </cell>
        </row>
        <row r="34">
          <cell r="D34" t="str">
            <v>009-4</v>
          </cell>
          <cell r="E34" t="str">
            <v>EXTRACORPOREAL MEMBRANE OXYGENATION (ECMO)</v>
          </cell>
          <cell r="G34">
            <v>14.275101751495075</v>
          </cell>
          <cell r="I34">
            <v>1</v>
          </cell>
          <cell r="J34">
            <v>117</v>
          </cell>
          <cell r="L34">
            <v>3611</v>
          </cell>
          <cell r="M34">
            <v>3539</v>
          </cell>
          <cell r="O34">
            <v>27.02</v>
          </cell>
          <cell r="P34">
            <v>24.26</v>
          </cell>
        </row>
        <row r="35">
          <cell r="D35" t="str">
            <v>011-1</v>
          </cell>
          <cell r="E35" t="str">
            <v>CHIMERIC ANTIGEN RECEPTOR (CAR) T-CELL AND OTHER IMMUNOTHERAPIES</v>
          </cell>
          <cell r="G35">
            <v>2.689744939684608</v>
          </cell>
          <cell r="H35" t="str">
            <v/>
          </cell>
          <cell r="I35">
            <v>1</v>
          </cell>
          <cell r="J35">
            <v>20</v>
          </cell>
          <cell r="K35" t="str">
            <v/>
          </cell>
          <cell r="L35">
            <v>12</v>
          </cell>
          <cell r="M35">
            <v>12</v>
          </cell>
          <cell r="O35">
            <v>9.67</v>
          </cell>
          <cell r="P35">
            <v>9.67</v>
          </cell>
        </row>
        <row r="36">
          <cell r="D36" t="str">
            <v>011-2</v>
          </cell>
          <cell r="E36" t="str">
            <v>CHIMERIC ANTIGEN RECEPTOR (CAR) T-CELL AND OTHER IMMUNOTHERAPIES</v>
          </cell>
          <cell r="G36">
            <v>3.991017148102058</v>
          </cell>
          <cell r="H36" t="str">
            <v/>
          </cell>
          <cell r="I36">
            <v>2</v>
          </cell>
          <cell r="J36">
            <v>24</v>
          </cell>
          <cell r="K36" t="str">
            <v/>
          </cell>
          <cell r="L36">
            <v>116</v>
          </cell>
          <cell r="M36">
            <v>114</v>
          </cell>
          <cell r="O36">
            <v>11.47</v>
          </cell>
          <cell r="P36">
            <v>11.11</v>
          </cell>
        </row>
        <row r="37">
          <cell r="D37" t="str">
            <v>011-3</v>
          </cell>
          <cell r="E37" t="str">
            <v>CHIMERIC ANTIGEN RECEPTOR (CAR) T-CELL AND OTHER IMMUNOTHERAPIES</v>
          </cell>
          <cell r="G37">
            <v>7.5344631225298242</v>
          </cell>
          <cell r="H37" t="str">
            <v/>
          </cell>
          <cell r="I37">
            <v>6</v>
          </cell>
          <cell r="J37">
            <v>39</v>
          </cell>
          <cell r="K37" t="str">
            <v/>
          </cell>
          <cell r="L37">
            <v>309</v>
          </cell>
          <cell r="M37">
            <v>298</v>
          </cell>
          <cell r="O37">
            <v>16.13</v>
          </cell>
          <cell r="P37">
            <v>15.82</v>
          </cell>
        </row>
        <row r="38">
          <cell r="D38" t="str">
            <v>011-4</v>
          </cell>
          <cell r="E38" t="str">
            <v>CHIMERIC ANTIGEN RECEPTOR (CAR) T-CELL AND OTHER IMMUNOTHERAPIES</v>
          </cell>
          <cell r="G38">
            <v>15.306956606732111</v>
          </cell>
          <cell r="I38">
            <v>8</v>
          </cell>
          <cell r="J38">
            <v>91</v>
          </cell>
          <cell r="L38">
            <v>224</v>
          </cell>
          <cell r="M38">
            <v>217</v>
          </cell>
          <cell r="O38">
            <v>31.01</v>
          </cell>
          <cell r="P38">
            <v>29.92</v>
          </cell>
        </row>
        <row r="39">
          <cell r="D39" t="str">
            <v>020-1</v>
          </cell>
          <cell r="E39" t="str">
            <v>OPEN CRANIOTOMY FOR TRAUMA</v>
          </cell>
          <cell r="G39">
            <v>2.0410883599085774</v>
          </cell>
          <cell r="H39" t="str">
            <v/>
          </cell>
          <cell r="I39">
            <v>1</v>
          </cell>
          <cell r="J39">
            <v>16</v>
          </cell>
          <cell r="K39" t="str">
            <v/>
          </cell>
          <cell r="L39">
            <v>1835</v>
          </cell>
          <cell r="M39">
            <v>1805</v>
          </cell>
          <cell r="O39">
            <v>5.83</v>
          </cell>
          <cell r="P39">
            <v>5.43</v>
          </cell>
        </row>
        <row r="40">
          <cell r="D40" t="str">
            <v>020-2</v>
          </cell>
          <cell r="E40" t="str">
            <v>OPEN CRANIOTOMY FOR TRAUMA</v>
          </cell>
          <cell r="G40">
            <v>2.4520462027669172</v>
          </cell>
          <cell r="H40" t="str">
            <v/>
          </cell>
          <cell r="I40">
            <v>1</v>
          </cell>
          <cell r="J40">
            <v>21</v>
          </cell>
          <cell r="K40" t="str">
            <v/>
          </cell>
          <cell r="L40">
            <v>1105</v>
          </cell>
          <cell r="M40">
            <v>1083</v>
          </cell>
          <cell r="O40">
            <v>7.18</v>
          </cell>
          <cell r="P40">
            <v>6.77</v>
          </cell>
        </row>
        <row r="41">
          <cell r="D41" t="str">
            <v>020-3</v>
          </cell>
          <cell r="E41" t="str">
            <v>OPEN CRANIOTOMY FOR TRAUMA</v>
          </cell>
          <cell r="G41">
            <v>3.3550243369686155</v>
          </cell>
          <cell r="H41" t="str">
            <v/>
          </cell>
          <cell r="I41">
            <v>1</v>
          </cell>
          <cell r="J41">
            <v>32</v>
          </cell>
          <cell r="K41" t="str">
            <v/>
          </cell>
          <cell r="L41">
            <v>1933</v>
          </cell>
          <cell r="M41">
            <v>1897</v>
          </cell>
          <cell r="O41">
            <v>10.39</v>
          </cell>
          <cell r="P41">
            <v>9.6</v>
          </cell>
        </row>
        <row r="42">
          <cell r="D42" t="str">
            <v>020-4</v>
          </cell>
          <cell r="E42" t="str">
            <v>OPEN CRANIOTOMY FOR TRAUMA</v>
          </cell>
          <cell r="G42">
            <v>5.2450117085476498</v>
          </cell>
          <cell r="I42">
            <v>1</v>
          </cell>
          <cell r="J42">
            <v>54</v>
          </cell>
          <cell r="L42">
            <v>2538</v>
          </cell>
          <cell r="M42">
            <v>2491</v>
          </cell>
          <cell r="O42">
            <v>14.96</v>
          </cell>
          <cell r="P42">
            <v>13.75</v>
          </cell>
        </row>
        <row r="43">
          <cell r="D43" t="str">
            <v>021-1</v>
          </cell>
          <cell r="E43" t="str">
            <v>OPEN CRANIOTOMY EXCEPT TRAUMA</v>
          </cell>
          <cell r="G43">
            <v>1.913355655963852</v>
          </cell>
          <cell r="H43" t="str">
            <v/>
          </cell>
          <cell r="I43">
            <v>1</v>
          </cell>
          <cell r="J43">
            <v>12</v>
          </cell>
          <cell r="K43" t="str">
            <v/>
          </cell>
          <cell r="L43">
            <v>9138</v>
          </cell>
          <cell r="M43">
            <v>8989</v>
          </cell>
          <cell r="O43">
            <v>3.6</v>
          </cell>
          <cell r="P43">
            <v>3.37</v>
          </cell>
        </row>
        <row r="44">
          <cell r="D44" t="str">
            <v>021-2</v>
          </cell>
          <cell r="E44" t="str">
            <v>OPEN CRANIOTOMY EXCEPT TRAUMA</v>
          </cell>
          <cell r="G44">
            <v>2.4356409864851121</v>
          </cell>
          <cell r="H44" t="str">
            <v/>
          </cell>
          <cell r="I44">
            <v>1</v>
          </cell>
          <cell r="J44">
            <v>16</v>
          </cell>
          <cell r="K44" t="str">
            <v/>
          </cell>
          <cell r="L44">
            <v>18262</v>
          </cell>
          <cell r="M44">
            <v>17911</v>
          </cell>
          <cell r="O44">
            <v>4.9400000000000004</v>
          </cell>
          <cell r="P44">
            <v>4.57</v>
          </cell>
        </row>
        <row r="45">
          <cell r="D45" t="str">
            <v>021-3</v>
          </cell>
          <cell r="E45" t="str">
            <v>OPEN CRANIOTOMY EXCEPT TRAUMA</v>
          </cell>
          <cell r="G45">
            <v>3.6438877711459714</v>
          </cell>
          <cell r="H45" t="str">
            <v/>
          </cell>
          <cell r="I45">
            <v>1</v>
          </cell>
          <cell r="J45">
            <v>33</v>
          </cell>
          <cell r="K45" t="str">
            <v/>
          </cell>
          <cell r="L45">
            <v>11491</v>
          </cell>
          <cell r="M45">
            <v>11267</v>
          </cell>
          <cell r="O45">
            <v>10.36</v>
          </cell>
          <cell r="P45">
            <v>9.58</v>
          </cell>
        </row>
        <row r="46">
          <cell r="D46" t="str">
            <v>021-4</v>
          </cell>
          <cell r="E46" t="str">
            <v>OPEN CRANIOTOMY EXCEPT TRAUMA</v>
          </cell>
          <cell r="G46">
            <v>5.6852068108083378</v>
          </cell>
          <cell r="I46">
            <v>1</v>
          </cell>
          <cell r="J46">
            <v>61</v>
          </cell>
          <cell r="L46">
            <v>9232</v>
          </cell>
          <cell r="M46">
            <v>9051</v>
          </cell>
          <cell r="O46">
            <v>17.440000000000001</v>
          </cell>
          <cell r="P46">
            <v>15.9</v>
          </cell>
        </row>
        <row r="47">
          <cell r="D47" t="str">
            <v>022-1</v>
          </cell>
          <cell r="E47" t="str">
            <v>VENTRICULAR SHUNT PROCEDURES</v>
          </cell>
          <cell r="G47">
            <v>1.3045334655080822</v>
          </cell>
          <cell r="H47" t="str">
            <v/>
          </cell>
          <cell r="I47">
            <v>1</v>
          </cell>
          <cell r="J47">
            <v>10</v>
          </cell>
          <cell r="K47" t="str">
            <v/>
          </cell>
          <cell r="L47">
            <v>3542</v>
          </cell>
          <cell r="M47">
            <v>3487</v>
          </cell>
          <cell r="O47">
            <v>2.41</v>
          </cell>
          <cell r="P47">
            <v>2.23</v>
          </cell>
        </row>
        <row r="48">
          <cell r="D48" t="str">
            <v>022-2</v>
          </cell>
          <cell r="E48" t="str">
            <v>VENTRICULAR SHUNT PROCEDURES</v>
          </cell>
          <cell r="G48">
            <v>1.5470816791947528</v>
          </cell>
          <cell r="H48" t="str">
            <v/>
          </cell>
          <cell r="I48">
            <v>1</v>
          </cell>
          <cell r="J48">
            <v>16</v>
          </cell>
          <cell r="K48" t="str">
            <v/>
          </cell>
          <cell r="L48">
            <v>2860</v>
          </cell>
          <cell r="M48">
            <v>2806</v>
          </cell>
          <cell r="O48">
            <v>4.0999999999999996</v>
          </cell>
          <cell r="P48">
            <v>3.74</v>
          </cell>
        </row>
        <row r="49">
          <cell r="D49" t="str">
            <v>022-3</v>
          </cell>
          <cell r="E49" t="str">
            <v>VENTRICULAR SHUNT PROCEDURES</v>
          </cell>
          <cell r="G49">
            <v>2.151235716663964</v>
          </cell>
          <cell r="H49" t="str">
            <v/>
          </cell>
          <cell r="I49">
            <v>1</v>
          </cell>
          <cell r="J49">
            <v>33</v>
          </cell>
          <cell r="K49" t="str">
            <v/>
          </cell>
          <cell r="L49">
            <v>1072</v>
          </cell>
          <cell r="M49">
            <v>1052</v>
          </cell>
          <cell r="O49">
            <v>8.4499999999999993</v>
          </cell>
          <cell r="P49">
            <v>7.4</v>
          </cell>
        </row>
        <row r="50">
          <cell r="D50" t="str">
            <v>022-4</v>
          </cell>
          <cell r="E50" t="str">
            <v>VENTRICULAR SHUNT PROCEDURES</v>
          </cell>
          <cell r="G50">
            <v>4.3444812193698485</v>
          </cell>
          <cell r="I50">
            <v>2</v>
          </cell>
          <cell r="J50">
            <v>68</v>
          </cell>
          <cell r="L50">
            <v>400</v>
          </cell>
          <cell r="M50">
            <v>386</v>
          </cell>
          <cell r="O50">
            <v>18.420000000000002</v>
          </cell>
          <cell r="P50">
            <v>16.41</v>
          </cell>
        </row>
        <row r="51">
          <cell r="D51" t="str">
            <v>023-1</v>
          </cell>
          <cell r="E51" t="str">
            <v>SPINAL PROCEDURES</v>
          </cell>
          <cell r="G51">
            <v>1.5336746259534515</v>
          </cell>
          <cell r="H51" t="str">
            <v/>
          </cell>
          <cell r="I51">
            <v>1</v>
          </cell>
          <cell r="J51">
            <v>11</v>
          </cell>
          <cell r="K51" t="str">
            <v/>
          </cell>
          <cell r="L51">
            <v>3588</v>
          </cell>
          <cell r="M51">
            <v>3533</v>
          </cell>
          <cell r="O51">
            <v>3.07</v>
          </cell>
          <cell r="P51">
            <v>2.88</v>
          </cell>
        </row>
        <row r="52">
          <cell r="D52" t="str">
            <v>023-2</v>
          </cell>
          <cell r="E52" t="str">
            <v>SPINAL PROCEDURES</v>
          </cell>
          <cell r="G52">
            <v>2.1025713868624871</v>
          </cell>
          <cell r="H52" t="str">
            <v/>
          </cell>
          <cell r="I52">
            <v>1</v>
          </cell>
          <cell r="J52">
            <v>21</v>
          </cell>
          <cell r="K52" t="str">
            <v/>
          </cell>
          <cell r="L52">
            <v>4544</v>
          </cell>
          <cell r="M52">
            <v>4458</v>
          </cell>
          <cell r="O52">
            <v>5.97</v>
          </cell>
          <cell r="P52">
            <v>5.47</v>
          </cell>
        </row>
        <row r="53">
          <cell r="D53" t="str">
            <v>023-3</v>
          </cell>
          <cell r="E53" t="str">
            <v>SPINAL PROCEDURES</v>
          </cell>
          <cell r="G53">
            <v>3.542029024745573</v>
          </cell>
          <cell r="H53" t="str">
            <v/>
          </cell>
          <cell r="I53">
            <v>2</v>
          </cell>
          <cell r="J53">
            <v>43</v>
          </cell>
          <cell r="K53" t="str">
            <v/>
          </cell>
          <cell r="L53">
            <v>2636</v>
          </cell>
          <cell r="M53">
            <v>2559</v>
          </cell>
          <cell r="O53">
            <v>10.84</v>
          </cell>
          <cell r="P53">
            <v>9.81</v>
          </cell>
        </row>
        <row r="54">
          <cell r="D54" t="str">
            <v>023-4</v>
          </cell>
          <cell r="E54" t="str">
            <v>SPINAL PROCEDURES</v>
          </cell>
          <cell r="G54">
            <v>5.7642204509216288</v>
          </cell>
          <cell r="I54">
            <v>3</v>
          </cell>
          <cell r="J54">
            <v>57</v>
          </cell>
          <cell r="L54">
            <v>762</v>
          </cell>
          <cell r="M54">
            <v>740</v>
          </cell>
          <cell r="O54">
            <v>18.87</v>
          </cell>
          <cell r="P54">
            <v>17.399999999999999</v>
          </cell>
        </row>
        <row r="55">
          <cell r="D55" t="str">
            <v>024-1</v>
          </cell>
          <cell r="E55" t="str">
            <v>OPEN EXTRACRANIAL VASCULAR PROCEDURES</v>
          </cell>
          <cell r="G55">
            <v>1.0247949366380793</v>
          </cell>
          <cell r="H55" t="str">
            <v/>
          </cell>
          <cell r="I55">
            <v>1</v>
          </cell>
          <cell r="J55">
            <v>5</v>
          </cell>
          <cell r="K55" t="str">
            <v/>
          </cell>
          <cell r="L55">
            <v>16729</v>
          </cell>
          <cell r="M55">
            <v>16497</v>
          </cell>
          <cell r="O55">
            <v>1.42</v>
          </cell>
          <cell r="P55">
            <v>1.33</v>
          </cell>
        </row>
        <row r="56">
          <cell r="D56" t="str">
            <v>024-2</v>
          </cell>
          <cell r="E56" t="str">
            <v>OPEN EXTRACRANIAL VASCULAR PROCEDURES</v>
          </cell>
          <cell r="G56">
            <v>1.2785321943449153</v>
          </cell>
          <cell r="H56" t="str">
            <v/>
          </cell>
          <cell r="I56">
            <v>1</v>
          </cell>
          <cell r="J56">
            <v>9</v>
          </cell>
          <cell r="K56" t="str">
            <v/>
          </cell>
          <cell r="L56">
            <v>8536</v>
          </cell>
          <cell r="M56">
            <v>8369</v>
          </cell>
          <cell r="O56">
            <v>2.4900000000000002</v>
          </cell>
          <cell r="P56">
            <v>2.2799999999999998</v>
          </cell>
        </row>
        <row r="57">
          <cell r="D57" t="str">
            <v>024-3</v>
          </cell>
          <cell r="E57" t="str">
            <v>OPEN EXTRACRANIAL VASCULAR PROCEDURES</v>
          </cell>
          <cell r="G57">
            <v>2.2341813009514646</v>
          </cell>
          <cell r="H57" t="str">
            <v/>
          </cell>
          <cell r="I57">
            <v>1</v>
          </cell>
          <cell r="J57">
            <v>19</v>
          </cell>
          <cell r="K57" t="str">
            <v/>
          </cell>
          <cell r="L57">
            <v>3288</v>
          </cell>
          <cell r="M57">
            <v>3226</v>
          </cell>
          <cell r="O57">
            <v>6.72</v>
          </cell>
          <cell r="P57">
            <v>6.28</v>
          </cell>
        </row>
        <row r="58">
          <cell r="D58" t="str">
            <v>024-4</v>
          </cell>
          <cell r="E58" t="str">
            <v>OPEN EXTRACRANIAL VASCULAR PROCEDURES</v>
          </cell>
          <cell r="G58">
            <v>3.801609527585184</v>
          </cell>
          <cell r="I58">
            <v>2</v>
          </cell>
          <cell r="J58">
            <v>35</v>
          </cell>
          <cell r="L58">
            <v>557</v>
          </cell>
          <cell r="M58">
            <v>535</v>
          </cell>
          <cell r="O58">
            <v>12.07</v>
          </cell>
          <cell r="P58">
            <v>11.56</v>
          </cell>
        </row>
        <row r="59">
          <cell r="D59" t="str">
            <v>026-1</v>
          </cell>
          <cell r="E59" t="str">
            <v>OTHER NERVOUS SYSTEM AND RELATED PROCEDURES</v>
          </cell>
          <cell r="G59">
            <v>1.2086152287106795</v>
          </cell>
          <cell r="H59" t="str">
            <v/>
          </cell>
          <cell r="I59">
            <v>1</v>
          </cell>
          <cell r="J59">
            <v>8</v>
          </cell>
          <cell r="K59" t="str">
            <v/>
          </cell>
          <cell r="L59">
            <v>3011</v>
          </cell>
          <cell r="M59">
            <v>2952</v>
          </cell>
          <cell r="O59">
            <v>2.46</v>
          </cell>
          <cell r="P59">
            <v>2.2200000000000002</v>
          </cell>
        </row>
        <row r="60">
          <cell r="D60" t="str">
            <v>026-2</v>
          </cell>
          <cell r="E60" t="str">
            <v>OTHER NERVOUS SYSTEM AND RELATED PROCEDURES</v>
          </cell>
          <cell r="G60">
            <v>1.5311695608782101</v>
          </cell>
          <cell r="H60" t="str">
            <v/>
          </cell>
          <cell r="I60">
            <v>1</v>
          </cell>
          <cell r="J60">
            <v>19</v>
          </cell>
          <cell r="K60" t="str">
            <v/>
          </cell>
          <cell r="L60">
            <v>2898</v>
          </cell>
          <cell r="M60">
            <v>2847</v>
          </cell>
          <cell r="O60">
            <v>4.6100000000000003</v>
          </cell>
          <cell r="P60">
            <v>4.07</v>
          </cell>
        </row>
        <row r="61">
          <cell r="D61" t="str">
            <v>026-3</v>
          </cell>
          <cell r="E61" t="str">
            <v>OTHER NERVOUS SYSTEM AND RELATED PROCEDURES</v>
          </cell>
          <cell r="G61">
            <v>2.3410872603912294</v>
          </cell>
          <cell r="H61" t="str">
            <v/>
          </cell>
          <cell r="I61">
            <v>1</v>
          </cell>
          <cell r="J61">
            <v>33</v>
          </cell>
          <cell r="K61" t="str">
            <v/>
          </cell>
          <cell r="L61">
            <v>1881</v>
          </cell>
          <cell r="M61">
            <v>1846</v>
          </cell>
          <cell r="O61">
            <v>9.3000000000000007</v>
          </cell>
          <cell r="P61">
            <v>8.24</v>
          </cell>
        </row>
        <row r="62">
          <cell r="D62" t="str">
            <v>026-4</v>
          </cell>
          <cell r="E62" t="str">
            <v>OTHER NERVOUS SYSTEM AND RELATED PROCEDURES</v>
          </cell>
          <cell r="G62">
            <v>4.3707351664400713</v>
          </cell>
          <cell r="I62">
            <v>1</v>
          </cell>
          <cell r="J62">
            <v>90</v>
          </cell>
          <cell r="L62">
            <v>648</v>
          </cell>
          <cell r="M62">
            <v>636</v>
          </cell>
          <cell r="O62">
            <v>20.8</v>
          </cell>
          <cell r="P62">
            <v>18.13</v>
          </cell>
        </row>
        <row r="63">
          <cell r="D63" t="str">
            <v>027-1</v>
          </cell>
          <cell r="E63" t="str">
            <v>OTHER OPEN CRANIOTOMY</v>
          </cell>
          <cell r="G63">
            <v>1.6068782775855179</v>
          </cell>
          <cell r="H63" t="str">
            <v/>
          </cell>
          <cell r="I63">
            <v>1</v>
          </cell>
          <cell r="J63">
            <v>9</v>
          </cell>
          <cell r="K63" t="str">
            <v/>
          </cell>
          <cell r="L63">
            <v>1754</v>
          </cell>
          <cell r="M63">
            <v>1725</v>
          </cell>
          <cell r="O63">
            <v>2.65</v>
          </cell>
          <cell r="P63">
            <v>2.4700000000000002</v>
          </cell>
        </row>
        <row r="64">
          <cell r="D64" t="str">
            <v>027-2</v>
          </cell>
          <cell r="E64" t="str">
            <v>OTHER OPEN CRANIOTOMY</v>
          </cell>
          <cell r="G64">
            <v>1.8704922233649373</v>
          </cell>
          <cell r="H64" t="str">
            <v/>
          </cell>
          <cell r="I64">
            <v>1</v>
          </cell>
          <cell r="J64">
            <v>16</v>
          </cell>
          <cell r="K64" t="str">
            <v/>
          </cell>
          <cell r="L64">
            <v>1203</v>
          </cell>
          <cell r="M64">
            <v>1180</v>
          </cell>
          <cell r="O64">
            <v>4.3499999999999996</v>
          </cell>
          <cell r="P64">
            <v>3.9</v>
          </cell>
        </row>
        <row r="65">
          <cell r="D65" t="str">
            <v>027-3</v>
          </cell>
          <cell r="E65" t="str">
            <v>OTHER OPEN CRANIOTOMY</v>
          </cell>
          <cell r="G65">
            <v>3.0393140242204821</v>
          </cell>
          <cell r="H65" t="str">
            <v/>
          </cell>
          <cell r="I65">
            <v>1</v>
          </cell>
          <cell r="J65">
            <v>36</v>
          </cell>
          <cell r="K65" t="str">
            <v/>
          </cell>
          <cell r="L65">
            <v>441</v>
          </cell>
          <cell r="M65">
            <v>434</v>
          </cell>
          <cell r="O65">
            <v>9.8000000000000007</v>
          </cell>
          <cell r="P65">
            <v>9.0299999999999994</v>
          </cell>
        </row>
        <row r="66">
          <cell r="D66" t="str">
            <v>027-4</v>
          </cell>
          <cell r="E66" t="str">
            <v>OTHER OPEN CRANIOTOMY</v>
          </cell>
          <cell r="G66">
            <v>5.0111665141126176</v>
          </cell>
          <cell r="I66">
            <v>3</v>
          </cell>
          <cell r="J66">
            <v>76</v>
          </cell>
          <cell r="L66">
            <v>228</v>
          </cell>
          <cell r="M66">
            <v>216</v>
          </cell>
          <cell r="O66">
            <v>21.03</v>
          </cell>
          <cell r="P66">
            <v>17.88</v>
          </cell>
        </row>
        <row r="67">
          <cell r="D67" t="str">
            <v>029-1</v>
          </cell>
          <cell r="E67" t="str">
            <v>OTHER PERCUTANEOUS INTRACRANIAL PROCEDURES</v>
          </cell>
          <cell r="G67">
            <v>1.8205906976547404</v>
          </cell>
          <cell r="H67" t="str">
            <v/>
          </cell>
          <cell r="I67">
            <v>1</v>
          </cell>
          <cell r="J67">
            <v>13</v>
          </cell>
          <cell r="K67" t="str">
            <v/>
          </cell>
          <cell r="L67">
            <v>2832</v>
          </cell>
          <cell r="M67">
            <v>2783</v>
          </cell>
          <cell r="O67">
            <v>2.77</v>
          </cell>
          <cell r="P67">
            <v>2.5099999999999998</v>
          </cell>
        </row>
        <row r="68">
          <cell r="D68" t="str">
            <v>029-2</v>
          </cell>
          <cell r="E68" t="str">
            <v>OTHER PERCUTANEOUS INTRACRANIAL PROCEDURES</v>
          </cell>
          <cell r="G68">
            <v>1.9116202325374776</v>
          </cell>
          <cell r="H68" t="str">
            <v/>
          </cell>
          <cell r="I68">
            <v>1</v>
          </cell>
          <cell r="J68">
            <v>17</v>
          </cell>
          <cell r="K68" t="str">
            <v/>
          </cell>
          <cell r="L68">
            <v>2221</v>
          </cell>
          <cell r="M68">
            <v>2177</v>
          </cell>
          <cell r="O68">
            <v>5.39</v>
          </cell>
          <cell r="P68">
            <v>5</v>
          </cell>
        </row>
        <row r="69">
          <cell r="D69" t="str">
            <v>029-3</v>
          </cell>
          <cell r="E69" t="str">
            <v>OTHER PERCUTANEOUS INTRACRANIAL PROCEDURES</v>
          </cell>
          <cell r="G69">
            <v>2.4596924034178307</v>
          </cell>
          <cell r="H69" t="str">
            <v/>
          </cell>
          <cell r="I69">
            <v>1</v>
          </cell>
          <cell r="J69">
            <v>26</v>
          </cell>
          <cell r="K69" t="str">
            <v/>
          </cell>
          <cell r="L69">
            <v>1007</v>
          </cell>
          <cell r="M69">
            <v>987</v>
          </cell>
          <cell r="O69">
            <v>8.3699999999999992</v>
          </cell>
          <cell r="P69">
            <v>7.79</v>
          </cell>
        </row>
        <row r="70">
          <cell r="D70" t="str">
            <v>029-4</v>
          </cell>
          <cell r="E70" t="str">
            <v>OTHER PERCUTANEOUS INTRACRANIAL PROCEDURES</v>
          </cell>
          <cell r="G70">
            <v>4.062666343303448</v>
          </cell>
          <cell r="I70">
            <v>1</v>
          </cell>
          <cell r="J70">
            <v>40</v>
          </cell>
          <cell r="L70">
            <v>555</v>
          </cell>
          <cell r="M70">
            <v>544</v>
          </cell>
          <cell r="O70">
            <v>13.38</v>
          </cell>
          <cell r="P70">
            <v>12.6</v>
          </cell>
        </row>
        <row r="71">
          <cell r="D71" t="str">
            <v>030-1</v>
          </cell>
          <cell r="E71" t="str">
            <v>PERCUTANEOUS INTRACRANIAL AND EXTRACRANIAL VASCULAR PROCEDURES</v>
          </cell>
          <cell r="G71">
            <v>1.8301492071416381</v>
          </cell>
          <cell r="H71" t="str">
            <v/>
          </cell>
          <cell r="I71">
            <v>1</v>
          </cell>
          <cell r="J71">
            <v>8</v>
          </cell>
          <cell r="K71" t="str">
            <v/>
          </cell>
          <cell r="L71">
            <v>8370</v>
          </cell>
          <cell r="M71">
            <v>8239</v>
          </cell>
          <cell r="O71">
            <v>1.65</v>
          </cell>
          <cell r="P71">
            <v>1.49</v>
          </cell>
        </row>
        <row r="72">
          <cell r="D72" t="str">
            <v>030-2</v>
          </cell>
          <cell r="E72" t="str">
            <v>PERCUTANEOUS INTRACRANIAL AND EXTRACRANIAL VASCULAR PROCEDURES</v>
          </cell>
          <cell r="G72">
            <v>2.4523151692530782</v>
          </cell>
          <cell r="H72" t="str">
            <v/>
          </cell>
          <cell r="I72">
            <v>1</v>
          </cell>
          <cell r="J72">
            <v>16</v>
          </cell>
          <cell r="K72" t="str">
            <v/>
          </cell>
          <cell r="L72">
            <v>8265</v>
          </cell>
          <cell r="M72">
            <v>8127</v>
          </cell>
          <cell r="O72">
            <v>4.1900000000000004</v>
          </cell>
          <cell r="P72">
            <v>3.91</v>
          </cell>
        </row>
        <row r="73">
          <cell r="D73" t="str">
            <v>030-3</v>
          </cell>
          <cell r="E73" t="str">
            <v>PERCUTANEOUS INTRACRANIAL AND EXTRACRANIAL VASCULAR PROCEDURES</v>
          </cell>
          <cell r="G73">
            <v>3.3597999108729728</v>
          </cell>
          <cell r="H73" t="str">
            <v/>
          </cell>
          <cell r="I73">
            <v>1</v>
          </cell>
          <cell r="J73">
            <v>22</v>
          </cell>
          <cell r="K73" t="str">
            <v/>
          </cell>
          <cell r="L73">
            <v>5304</v>
          </cell>
          <cell r="M73">
            <v>5204</v>
          </cell>
          <cell r="O73">
            <v>7.39</v>
          </cell>
          <cell r="P73">
            <v>6.94</v>
          </cell>
        </row>
        <row r="74">
          <cell r="D74" t="str">
            <v>030-4</v>
          </cell>
          <cell r="E74" t="str">
            <v>PERCUTANEOUS INTRACRANIAL AND EXTRACRANIAL VASCULAR PROCEDURES</v>
          </cell>
          <cell r="G74">
            <v>4.4357540751633771</v>
          </cell>
          <cell r="I74">
            <v>1</v>
          </cell>
          <cell r="J74">
            <v>36</v>
          </cell>
          <cell r="L74">
            <v>5143</v>
          </cell>
          <cell r="M74">
            <v>5051</v>
          </cell>
          <cell r="O74">
            <v>10.92</v>
          </cell>
          <cell r="P74">
            <v>10.039999999999999</v>
          </cell>
        </row>
        <row r="75">
          <cell r="D75" t="str">
            <v>040-1</v>
          </cell>
          <cell r="E75" t="str">
            <v>SPINAL DISORDERS AND INJURIES</v>
          </cell>
          <cell r="G75">
            <v>0.85715832006495363</v>
          </cell>
          <cell r="H75" t="str">
            <v/>
          </cell>
          <cell r="I75">
            <v>1</v>
          </cell>
          <cell r="J75">
            <v>23</v>
          </cell>
          <cell r="K75" t="str">
            <v/>
          </cell>
          <cell r="L75">
            <v>688</v>
          </cell>
          <cell r="M75">
            <v>677</v>
          </cell>
          <cell r="O75">
            <v>5.76</v>
          </cell>
          <cell r="P75">
            <v>5.39</v>
          </cell>
        </row>
        <row r="76">
          <cell r="D76" t="str">
            <v>040-2</v>
          </cell>
          <cell r="E76" t="str">
            <v>SPINAL DISORDERS AND INJURIES</v>
          </cell>
          <cell r="G76">
            <v>1.2055713144982183</v>
          </cell>
          <cell r="H76" t="str">
            <v/>
          </cell>
          <cell r="I76">
            <v>1</v>
          </cell>
          <cell r="J76">
            <v>35</v>
          </cell>
          <cell r="K76" t="str">
            <v/>
          </cell>
          <cell r="L76">
            <v>1797</v>
          </cell>
          <cell r="M76">
            <v>1762</v>
          </cell>
          <cell r="O76">
            <v>9.31</v>
          </cell>
          <cell r="P76">
            <v>8.5299999999999994</v>
          </cell>
        </row>
        <row r="77">
          <cell r="D77" t="str">
            <v>040-3</v>
          </cell>
          <cell r="E77" t="str">
            <v>SPINAL DISORDERS AND INJURIES</v>
          </cell>
          <cell r="G77">
            <v>1.6741782088240802</v>
          </cell>
          <cell r="H77" t="str">
            <v/>
          </cell>
          <cell r="I77">
            <v>1</v>
          </cell>
          <cell r="J77">
            <v>49</v>
          </cell>
          <cell r="K77" t="str">
            <v/>
          </cell>
          <cell r="L77">
            <v>1022</v>
          </cell>
          <cell r="M77">
            <v>1000</v>
          </cell>
          <cell r="O77">
            <v>13.88</v>
          </cell>
          <cell r="P77">
            <v>12.71</v>
          </cell>
        </row>
        <row r="78">
          <cell r="D78" t="str">
            <v>040-4</v>
          </cell>
          <cell r="E78" t="str">
            <v>SPINAL DISORDERS AND INJURIES</v>
          </cell>
          <cell r="G78">
            <v>2.7141097820378177</v>
          </cell>
          <cell r="I78">
            <v>1</v>
          </cell>
          <cell r="J78">
            <v>57</v>
          </cell>
          <cell r="L78">
            <v>258</v>
          </cell>
          <cell r="M78">
            <v>253</v>
          </cell>
          <cell r="O78">
            <v>16.34</v>
          </cell>
          <cell r="P78">
            <v>14.25</v>
          </cell>
        </row>
        <row r="79">
          <cell r="D79" t="str">
            <v>041-1</v>
          </cell>
          <cell r="E79" t="str">
            <v>NERVOUS SYSTEM MALIGNANCY</v>
          </cell>
          <cell r="G79">
            <v>0.69041501579500753</v>
          </cell>
          <cell r="H79" t="str">
            <v/>
          </cell>
          <cell r="I79">
            <v>1</v>
          </cell>
          <cell r="J79">
            <v>12</v>
          </cell>
          <cell r="K79" t="str">
            <v/>
          </cell>
          <cell r="L79">
            <v>1136</v>
          </cell>
          <cell r="M79">
            <v>1115</v>
          </cell>
          <cell r="O79">
            <v>2.92</v>
          </cell>
          <cell r="P79">
            <v>2.68</v>
          </cell>
        </row>
        <row r="80">
          <cell r="D80" t="str">
            <v>041-2</v>
          </cell>
          <cell r="E80" t="str">
            <v>NERVOUS SYSTEM MALIGNANCY</v>
          </cell>
          <cell r="G80">
            <v>0.76954400898540964</v>
          </cell>
          <cell r="H80" t="str">
            <v/>
          </cell>
          <cell r="I80">
            <v>1</v>
          </cell>
          <cell r="J80">
            <v>16</v>
          </cell>
          <cell r="K80" t="str">
            <v/>
          </cell>
          <cell r="L80">
            <v>6116</v>
          </cell>
          <cell r="M80">
            <v>6004</v>
          </cell>
          <cell r="O80">
            <v>4.25</v>
          </cell>
          <cell r="P80">
            <v>3.91</v>
          </cell>
        </row>
        <row r="81">
          <cell r="D81" t="str">
            <v>041-3</v>
          </cell>
          <cell r="E81" t="str">
            <v>NERVOUS SYSTEM MALIGNANCY</v>
          </cell>
          <cell r="G81">
            <v>1.0164949940040762</v>
          </cell>
          <cell r="H81" t="str">
            <v/>
          </cell>
          <cell r="I81">
            <v>1</v>
          </cell>
          <cell r="J81">
            <v>22</v>
          </cell>
          <cell r="K81" t="str">
            <v/>
          </cell>
          <cell r="L81">
            <v>8513</v>
          </cell>
          <cell r="M81">
            <v>8349</v>
          </cell>
          <cell r="O81">
            <v>6.14</v>
          </cell>
          <cell r="P81">
            <v>5.63</v>
          </cell>
        </row>
        <row r="82">
          <cell r="D82" t="str">
            <v>041-4</v>
          </cell>
          <cell r="E82" t="str">
            <v>NERVOUS SYSTEM MALIGNANCY</v>
          </cell>
          <cell r="G82">
            <v>1.5038996951040355</v>
          </cell>
          <cell r="I82">
            <v>1</v>
          </cell>
          <cell r="J82">
            <v>34</v>
          </cell>
          <cell r="L82">
            <v>2221</v>
          </cell>
          <cell r="M82">
            <v>2177</v>
          </cell>
          <cell r="O82">
            <v>8.65</v>
          </cell>
          <cell r="P82">
            <v>7.86</v>
          </cell>
        </row>
        <row r="83">
          <cell r="D83" t="str">
            <v>042-1</v>
          </cell>
          <cell r="E83" t="str">
            <v>DEGENERATIVE NERVOUS SYSTEM DISORDERS EXCEPT MULTIPLE SCLEROSIS</v>
          </cell>
          <cell r="G83">
            <v>0.64291372727845764</v>
          </cell>
          <cell r="H83" t="str">
            <v/>
          </cell>
          <cell r="I83">
            <v>1</v>
          </cell>
          <cell r="J83">
            <v>30</v>
          </cell>
          <cell r="K83" t="str">
            <v/>
          </cell>
          <cell r="L83">
            <v>8331</v>
          </cell>
          <cell r="M83">
            <v>8170</v>
          </cell>
          <cell r="O83">
            <v>7.24</v>
          </cell>
          <cell r="P83">
            <v>6.47</v>
          </cell>
        </row>
        <row r="84">
          <cell r="D84" t="str">
            <v>042-2</v>
          </cell>
          <cell r="E84" t="str">
            <v>DEGENERATIVE NERVOUS SYSTEM DISORDERS EXCEPT MULTIPLE SCLEROSIS</v>
          </cell>
          <cell r="G84">
            <v>0.81599009065100259</v>
          </cell>
          <cell r="H84" t="str">
            <v/>
          </cell>
          <cell r="I84">
            <v>1</v>
          </cell>
          <cell r="J84">
            <v>39</v>
          </cell>
          <cell r="K84" t="str">
            <v/>
          </cell>
          <cell r="L84">
            <v>26828</v>
          </cell>
          <cell r="M84">
            <v>26318</v>
          </cell>
          <cell r="O84">
            <v>9.3800000000000008</v>
          </cell>
          <cell r="P84">
            <v>8.41</v>
          </cell>
        </row>
        <row r="85">
          <cell r="D85" t="str">
            <v>042-3</v>
          </cell>
          <cell r="E85" t="str">
            <v>DEGENERATIVE NERVOUS SYSTEM DISORDERS EXCEPT MULTIPLE SCLEROSIS</v>
          </cell>
          <cell r="G85">
            <v>1.0978775385467461</v>
          </cell>
          <cell r="H85" t="str">
            <v/>
          </cell>
          <cell r="I85">
            <v>1</v>
          </cell>
          <cell r="J85">
            <v>47</v>
          </cell>
          <cell r="K85" t="str">
            <v/>
          </cell>
          <cell r="L85">
            <v>10569</v>
          </cell>
          <cell r="M85">
            <v>10358</v>
          </cell>
          <cell r="O85">
            <v>9.86</v>
          </cell>
          <cell r="P85">
            <v>8.52</v>
          </cell>
        </row>
        <row r="86">
          <cell r="D86" t="str">
            <v>042-4</v>
          </cell>
          <cell r="E86" t="str">
            <v>DEGENERATIVE NERVOUS SYSTEM DISORDERS EXCEPT MULTIPLE SCLEROSIS</v>
          </cell>
          <cell r="G86">
            <v>1.954917164863933</v>
          </cell>
          <cell r="I86">
            <v>1</v>
          </cell>
          <cell r="J86">
            <v>51</v>
          </cell>
          <cell r="L86">
            <v>1902</v>
          </cell>
          <cell r="M86">
            <v>1864</v>
          </cell>
          <cell r="O86">
            <v>12.99</v>
          </cell>
          <cell r="P86">
            <v>11.3</v>
          </cell>
        </row>
        <row r="87">
          <cell r="D87" t="str">
            <v>043-1</v>
          </cell>
          <cell r="E87" t="str">
            <v>MULTIPLE SCLEROSIS, OTHER DEMYELINATING DISEASE AND INFLAMMATORY NEUROPATHIES</v>
          </cell>
          <cell r="G87">
            <v>0.78595187550719747</v>
          </cell>
          <cell r="H87" t="str">
            <v/>
          </cell>
          <cell r="I87">
            <v>1</v>
          </cell>
          <cell r="J87">
            <v>15</v>
          </cell>
          <cell r="K87" t="str">
            <v/>
          </cell>
          <cell r="L87">
            <v>7057</v>
          </cell>
          <cell r="M87">
            <v>6934</v>
          </cell>
          <cell r="O87">
            <v>4.25</v>
          </cell>
          <cell r="P87">
            <v>3.98</v>
          </cell>
        </row>
        <row r="88">
          <cell r="D88" t="str">
            <v>043-2</v>
          </cell>
          <cell r="E88" t="str">
            <v>MULTIPLE SCLEROSIS, OTHER DEMYELINATING DISEASE AND INFLAMMATORY NEUROPATHIES</v>
          </cell>
          <cell r="G88">
            <v>1.0584020243840375</v>
          </cell>
          <cell r="H88" t="str">
            <v/>
          </cell>
          <cell r="I88">
            <v>1</v>
          </cell>
          <cell r="J88">
            <v>23</v>
          </cell>
          <cell r="K88" t="str">
            <v/>
          </cell>
          <cell r="L88">
            <v>4718</v>
          </cell>
          <cell r="M88">
            <v>4629</v>
          </cell>
          <cell r="O88">
            <v>6.44</v>
          </cell>
          <cell r="P88">
            <v>5.94</v>
          </cell>
        </row>
        <row r="89">
          <cell r="D89" t="str">
            <v>043-3</v>
          </cell>
          <cell r="E89" t="str">
            <v>MULTIPLE SCLEROSIS, OTHER DEMYELINATING DISEASE AND INFLAMMATORY NEUROPATHIES</v>
          </cell>
          <cell r="G89">
            <v>1.6407109852850019</v>
          </cell>
          <cell r="H89" t="str">
            <v/>
          </cell>
          <cell r="I89">
            <v>1</v>
          </cell>
          <cell r="J89">
            <v>33</v>
          </cell>
          <cell r="K89" t="str">
            <v/>
          </cell>
          <cell r="L89">
            <v>1069</v>
          </cell>
          <cell r="M89">
            <v>1049</v>
          </cell>
          <cell r="O89">
            <v>9.8000000000000007</v>
          </cell>
          <cell r="P89">
            <v>9.0500000000000007</v>
          </cell>
        </row>
        <row r="90">
          <cell r="D90" t="str">
            <v>043-4</v>
          </cell>
          <cell r="E90" t="str">
            <v>MULTIPLE SCLEROSIS, OTHER DEMYELINATING DISEASE AND INFLAMMATORY NEUROPATHIES</v>
          </cell>
          <cell r="G90">
            <v>2.991401847328659</v>
          </cell>
          <cell r="I90">
            <v>2</v>
          </cell>
          <cell r="J90">
            <v>49</v>
          </cell>
          <cell r="L90">
            <v>236</v>
          </cell>
          <cell r="M90">
            <v>228</v>
          </cell>
          <cell r="O90">
            <v>16.850000000000001</v>
          </cell>
          <cell r="P90">
            <v>15.21</v>
          </cell>
        </row>
        <row r="91">
          <cell r="D91" t="str">
            <v>044-1</v>
          </cell>
          <cell r="E91" t="str">
            <v>INTRACRANIAL HEMORRHAGE</v>
          </cell>
          <cell r="G91">
            <v>0.7152136113918236</v>
          </cell>
          <cell r="H91" t="str">
            <v/>
          </cell>
          <cell r="I91">
            <v>1</v>
          </cell>
          <cell r="J91">
            <v>12</v>
          </cell>
          <cell r="K91" t="str">
            <v/>
          </cell>
          <cell r="L91">
            <v>5098</v>
          </cell>
          <cell r="M91">
            <v>5004</v>
          </cell>
          <cell r="O91">
            <v>3.51</v>
          </cell>
          <cell r="P91">
            <v>3.26</v>
          </cell>
        </row>
        <row r="92">
          <cell r="D92" t="str">
            <v>044-2</v>
          </cell>
          <cell r="E92" t="str">
            <v>INTRACRANIAL HEMORRHAGE</v>
          </cell>
          <cell r="G92">
            <v>1.0010777247669125</v>
          </cell>
          <cell r="H92" t="str">
            <v/>
          </cell>
          <cell r="I92">
            <v>1</v>
          </cell>
          <cell r="J92">
            <v>15</v>
          </cell>
          <cell r="K92" t="str">
            <v/>
          </cell>
          <cell r="L92">
            <v>7641</v>
          </cell>
          <cell r="M92">
            <v>7499</v>
          </cell>
          <cell r="O92">
            <v>4.8499999999999996</v>
          </cell>
          <cell r="P92">
            <v>4.5</v>
          </cell>
        </row>
        <row r="93">
          <cell r="D93" t="str">
            <v>044-3</v>
          </cell>
          <cell r="E93" t="str">
            <v>INTRACRANIAL HEMORRHAGE</v>
          </cell>
          <cell r="G93">
            <v>1.3109249236851694</v>
          </cell>
          <cell r="H93" t="str">
            <v/>
          </cell>
          <cell r="I93">
            <v>1</v>
          </cell>
          <cell r="J93">
            <v>22</v>
          </cell>
          <cell r="K93" t="str">
            <v/>
          </cell>
          <cell r="L93">
            <v>12687</v>
          </cell>
          <cell r="M93">
            <v>12452</v>
          </cell>
          <cell r="O93">
            <v>6.38</v>
          </cell>
          <cell r="P93">
            <v>5.88</v>
          </cell>
        </row>
        <row r="94">
          <cell r="D94" t="str">
            <v>044-4</v>
          </cell>
          <cell r="E94" t="str">
            <v>INTRACRANIAL HEMORRHAGE</v>
          </cell>
          <cell r="G94">
            <v>1.4605991278361623</v>
          </cell>
          <cell r="I94">
            <v>1</v>
          </cell>
          <cell r="J94">
            <v>32</v>
          </cell>
          <cell r="L94">
            <v>9291</v>
          </cell>
          <cell r="M94">
            <v>9112</v>
          </cell>
          <cell r="O94">
            <v>7.13</v>
          </cell>
          <cell r="P94">
            <v>6.35</v>
          </cell>
        </row>
        <row r="95">
          <cell r="D95" t="str">
            <v>045-1</v>
          </cell>
          <cell r="E95" t="str">
            <v>CVA AND PRECEREBRAL OCCLUSION WITH INFARCTION</v>
          </cell>
          <cell r="G95">
            <v>0.76124269114529741</v>
          </cell>
          <cell r="H95" t="str">
            <v/>
          </cell>
          <cell r="I95">
            <v>1</v>
          </cell>
          <cell r="J95">
            <v>7</v>
          </cell>
          <cell r="K95" t="str">
            <v/>
          </cell>
          <cell r="L95">
            <v>27540</v>
          </cell>
          <cell r="M95">
            <v>27033</v>
          </cell>
          <cell r="O95">
            <v>2.5099999999999998</v>
          </cell>
          <cell r="P95">
            <v>2.35</v>
          </cell>
        </row>
        <row r="96">
          <cell r="D96" t="str">
            <v>045-2</v>
          </cell>
          <cell r="E96" t="str">
            <v>CVA AND PRECEREBRAL OCCLUSION WITH INFARCTION</v>
          </cell>
          <cell r="G96">
            <v>0.94161913580366752</v>
          </cell>
          <cell r="H96" t="str">
            <v/>
          </cell>
          <cell r="I96">
            <v>1</v>
          </cell>
          <cell r="J96">
            <v>12</v>
          </cell>
          <cell r="K96" t="str">
            <v/>
          </cell>
          <cell r="L96">
            <v>102227</v>
          </cell>
          <cell r="M96">
            <v>100585</v>
          </cell>
          <cell r="O96">
            <v>3.69</v>
          </cell>
          <cell r="P96">
            <v>3.45</v>
          </cell>
        </row>
        <row r="97">
          <cell r="D97" t="str">
            <v>045-3</v>
          </cell>
          <cell r="E97" t="str">
            <v>CVA AND PRECEREBRAL OCCLUSION WITH INFARCTION</v>
          </cell>
          <cell r="G97">
            <v>1.2604473207489018</v>
          </cell>
          <cell r="H97" t="str">
            <v/>
          </cell>
          <cell r="I97">
            <v>1</v>
          </cell>
          <cell r="J97">
            <v>20</v>
          </cell>
          <cell r="K97" t="str">
            <v/>
          </cell>
          <cell r="L97">
            <v>38617</v>
          </cell>
          <cell r="M97">
            <v>37888</v>
          </cell>
          <cell r="O97">
            <v>6.07</v>
          </cell>
          <cell r="P97">
            <v>5.59</v>
          </cell>
        </row>
        <row r="98">
          <cell r="D98" t="str">
            <v>045-4</v>
          </cell>
          <cell r="E98" t="str">
            <v>CVA AND PRECEREBRAL OCCLUSION WITH INFARCTION</v>
          </cell>
          <cell r="G98">
            <v>1.8947505958152839</v>
          </cell>
          <cell r="I98">
            <v>1</v>
          </cell>
          <cell r="J98">
            <v>34</v>
          </cell>
          <cell r="L98">
            <v>15084</v>
          </cell>
          <cell r="M98">
            <v>14800</v>
          </cell>
          <cell r="O98">
            <v>9.34</v>
          </cell>
          <cell r="P98">
            <v>8.51</v>
          </cell>
        </row>
        <row r="99">
          <cell r="D99" t="str">
            <v>046-1</v>
          </cell>
          <cell r="E99" t="str">
            <v>NONSPECIFIC CVA AND PRECEREBRAL OCCLUSION WITHOUT INFARCTION</v>
          </cell>
          <cell r="G99">
            <v>0.62481735675738048</v>
          </cell>
          <cell r="H99" t="str">
            <v/>
          </cell>
          <cell r="I99">
            <v>1</v>
          </cell>
          <cell r="J99">
            <v>6</v>
          </cell>
          <cell r="K99" t="str">
            <v/>
          </cell>
          <cell r="L99">
            <v>1306</v>
          </cell>
          <cell r="M99">
            <v>1288</v>
          </cell>
          <cell r="O99">
            <v>2.0699999999999998</v>
          </cell>
          <cell r="P99">
            <v>1.98</v>
          </cell>
        </row>
        <row r="100">
          <cell r="D100" t="str">
            <v>046-2</v>
          </cell>
          <cell r="E100" t="str">
            <v>NONSPECIFIC CVA AND PRECEREBRAL OCCLUSION WITHOUT INFARCTION</v>
          </cell>
          <cell r="G100">
            <v>0.78776901141064781</v>
          </cell>
          <cell r="H100" t="str">
            <v/>
          </cell>
          <cell r="I100">
            <v>1</v>
          </cell>
          <cell r="J100">
            <v>9</v>
          </cell>
          <cell r="K100" t="str">
            <v/>
          </cell>
          <cell r="L100">
            <v>2888</v>
          </cell>
          <cell r="M100">
            <v>2844</v>
          </cell>
          <cell r="O100">
            <v>2.82</v>
          </cell>
          <cell r="P100">
            <v>2.67</v>
          </cell>
        </row>
        <row r="101">
          <cell r="D101" t="str">
            <v>046-3</v>
          </cell>
          <cell r="E101" t="str">
            <v>NONSPECIFIC CVA AND PRECEREBRAL OCCLUSION WITHOUT INFARCTION</v>
          </cell>
          <cell r="G101">
            <v>0.97320046122894877</v>
          </cell>
          <cell r="H101" t="str">
            <v/>
          </cell>
          <cell r="I101">
            <v>1</v>
          </cell>
          <cell r="J101">
            <v>13</v>
          </cell>
          <cell r="K101" t="str">
            <v/>
          </cell>
          <cell r="L101">
            <v>1099</v>
          </cell>
          <cell r="M101">
            <v>1080</v>
          </cell>
          <cell r="O101">
            <v>3.98</v>
          </cell>
          <cell r="P101">
            <v>3.67</v>
          </cell>
        </row>
        <row r="102">
          <cell r="D102" t="str">
            <v>046-4</v>
          </cell>
          <cell r="E102" t="str">
            <v>NONSPECIFIC CVA AND PRECEREBRAL OCCLUSION WITHOUT INFARCTION</v>
          </cell>
          <cell r="G102">
            <v>1.7081121893238231</v>
          </cell>
          <cell r="I102">
            <v>1</v>
          </cell>
          <cell r="J102">
            <v>27</v>
          </cell>
          <cell r="L102">
            <v>115</v>
          </cell>
          <cell r="M102">
            <v>114</v>
          </cell>
          <cell r="O102">
            <v>8.14</v>
          </cell>
          <cell r="P102">
            <v>7.75</v>
          </cell>
        </row>
        <row r="103">
          <cell r="D103" t="str">
            <v>047-1</v>
          </cell>
          <cell r="E103" t="str">
            <v>TRANSIENT ISCHEMIA</v>
          </cell>
          <cell r="G103">
            <v>0.63696383439660553</v>
          </cell>
          <cell r="H103" t="str">
            <v/>
          </cell>
          <cell r="I103">
            <v>1</v>
          </cell>
          <cell r="J103">
            <v>5</v>
          </cell>
          <cell r="K103" t="str">
            <v/>
          </cell>
          <cell r="L103">
            <v>11744</v>
          </cell>
          <cell r="M103">
            <v>11540</v>
          </cell>
          <cell r="O103">
            <v>1.87</v>
          </cell>
          <cell r="P103">
            <v>1.77</v>
          </cell>
        </row>
        <row r="104">
          <cell r="D104" t="str">
            <v>047-2</v>
          </cell>
          <cell r="E104" t="str">
            <v>TRANSIENT ISCHEMIA</v>
          </cell>
          <cell r="G104">
            <v>0.72702424825187884</v>
          </cell>
          <cell r="H104" t="str">
            <v/>
          </cell>
          <cell r="I104">
            <v>1</v>
          </cell>
          <cell r="J104">
            <v>8</v>
          </cell>
          <cell r="K104" t="str">
            <v/>
          </cell>
          <cell r="L104">
            <v>18311</v>
          </cell>
          <cell r="M104">
            <v>18079</v>
          </cell>
          <cell r="O104">
            <v>2.46</v>
          </cell>
          <cell r="P104">
            <v>2.34</v>
          </cell>
        </row>
        <row r="105">
          <cell r="D105" t="str">
            <v>047-3</v>
          </cell>
          <cell r="E105" t="str">
            <v>TRANSIENT ISCHEMIA</v>
          </cell>
          <cell r="G105">
            <v>0.91302532458255981</v>
          </cell>
          <cell r="H105" t="str">
            <v/>
          </cell>
          <cell r="I105">
            <v>1</v>
          </cell>
          <cell r="J105">
            <v>13</v>
          </cell>
          <cell r="K105" t="str">
            <v/>
          </cell>
          <cell r="L105">
            <v>3594</v>
          </cell>
          <cell r="M105">
            <v>3539</v>
          </cell>
          <cell r="O105">
            <v>3.78</v>
          </cell>
          <cell r="P105">
            <v>3.57</v>
          </cell>
        </row>
        <row r="106">
          <cell r="D106" t="str">
            <v>047-4</v>
          </cell>
          <cell r="E106" t="str">
            <v>TRANSIENT ISCHEMIA</v>
          </cell>
          <cell r="G106">
            <v>1.4853401795157333</v>
          </cell>
          <cell r="I106">
            <v>1</v>
          </cell>
          <cell r="J106">
            <v>27</v>
          </cell>
          <cell r="L106">
            <v>346</v>
          </cell>
          <cell r="M106">
            <v>341</v>
          </cell>
          <cell r="O106">
            <v>7.31</v>
          </cell>
          <cell r="P106">
            <v>6.49</v>
          </cell>
        </row>
        <row r="107">
          <cell r="D107" t="str">
            <v>048-1</v>
          </cell>
          <cell r="E107" t="str">
            <v>PERIPHERAL, CRANIAL AND AUTONOMIC NERVE DISORDERS</v>
          </cell>
          <cell r="G107">
            <v>0.59328628966387997</v>
          </cell>
          <cell r="H107" t="str">
            <v/>
          </cell>
          <cell r="I107">
            <v>1</v>
          </cell>
          <cell r="J107">
            <v>11</v>
          </cell>
          <cell r="K107" t="str">
            <v/>
          </cell>
          <cell r="L107">
            <v>7780</v>
          </cell>
          <cell r="M107">
            <v>7664</v>
          </cell>
          <cell r="O107">
            <v>2.9</v>
          </cell>
          <cell r="P107">
            <v>2.7</v>
          </cell>
        </row>
        <row r="108">
          <cell r="D108" t="str">
            <v>048-2</v>
          </cell>
          <cell r="E108" t="str">
            <v>PERIPHERAL, CRANIAL AND AUTONOMIC NERVE DISORDERS</v>
          </cell>
          <cell r="G108">
            <v>0.68317916479348129</v>
          </cell>
          <cell r="H108" t="str">
            <v/>
          </cell>
          <cell r="I108">
            <v>1</v>
          </cell>
          <cell r="J108">
            <v>14</v>
          </cell>
          <cell r="K108" t="str">
            <v/>
          </cell>
          <cell r="L108">
            <v>11955</v>
          </cell>
          <cell r="M108">
            <v>11747</v>
          </cell>
          <cell r="O108">
            <v>3.92</v>
          </cell>
          <cell r="P108">
            <v>3.63</v>
          </cell>
        </row>
        <row r="109">
          <cell r="D109" t="str">
            <v>048-3</v>
          </cell>
          <cell r="E109" t="str">
            <v>PERIPHERAL, CRANIAL AND AUTONOMIC NERVE DISORDERS</v>
          </cell>
          <cell r="G109">
            <v>0.92722473642825598</v>
          </cell>
          <cell r="H109" t="str">
            <v/>
          </cell>
          <cell r="I109">
            <v>1</v>
          </cell>
          <cell r="J109">
            <v>22</v>
          </cell>
          <cell r="K109" t="str">
            <v/>
          </cell>
          <cell r="L109">
            <v>5802</v>
          </cell>
          <cell r="M109">
            <v>5692</v>
          </cell>
          <cell r="O109">
            <v>5.89</v>
          </cell>
          <cell r="P109">
            <v>5.44</v>
          </cell>
        </row>
        <row r="110">
          <cell r="D110" t="str">
            <v>048-4</v>
          </cell>
          <cell r="E110" t="str">
            <v>PERIPHERAL, CRANIAL AND AUTONOMIC NERVE DISORDERS</v>
          </cell>
          <cell r="G110">
            <v>1.7191376866714878</v>
          </cell>
          <cell r="I110">
            <v>1</v>
          </cell>
          <cell r="J110">
            <v>41</v>
          </cell>
          <cell r="L110">
            <v>540</v>
          </cell>
          <cell r="M110">
            <v>524</v>
          </cell>
          <cell r="O110">
            <v>11.93</v>
          </cell>
          <cell r="P110">
            <v>10.44</v>
          </cell>
        </row>
        <row r="111">
          <cell r="D111" t="str">
            <v>049-1</v>
          </cell>
          <cell r="E111" t="str">
            <v>BACTERIAL AND TUBERCULOUS INFECTIONS OF NERVOUS SYSTEM</v>
          </cell>
          <cell r="G111">
            <v>0.90900991175968626</v>
          </cell>
          <cell r="H111" t="str">
            <v/>
          </cell>
          <cell r="I111">
            <v>1</v>
          </cell>
          <cell r="J111">
            <v>24</v>
          </cell>
          <cell r="K111" t="str">
            <v/>
          </cell>
          <cell r="L111">
            <v>317</v>
          </cell>
          <cell r="M111">
            <v>311</v>
          </cell>
          <cell r="O111">
            <v>7.08</v>
          </cell>
          <cell r="P111">
            <v>6.52</v>
          </cell>
        </row>
        <row r="112">
          <cell r="D112" t="str">
            <v>049-2</v>
          </cell>
          <cell r="E112" t="str">
            <v>BACTERIAL AND TUBERCULOUS INFECTIONS OF NERVOUS SYSTEM</v>
          </cell>
          <cell r="G112">
            <v>1.8031365462964484</v>
          </cell>
          <cell r="H112" t="str">
            <v/>
          </cell>
          <cell r="I112">
            <v>1</v>
          </cell>
          <cell r="J112">
            <v>30</v>
          </cell>
          <cell r="K112" t="str">
            <v/>
          </cell>
          <cell r="L112">
            <v>3356</v>
          </cell>
          <cell r="M112">
            <v>3291</v>
          </cell>
          <cell r="O112">
            <v>8.2899999999999991</v>
          </cell>
          <cell r="P112">
            <v>7.6</v>
          </cell>
        </row>
        <row r="113">
          <cell r="D113" t="str">
            <v>049-3</v>
          </cell>
          <cell r="E113" t="str">
            <v>BACTERIAL AND TUBERCULOUS INFECTIONS OF NERVOUS SYSTEM</v>
          </cell>
          <cell r="G113">
            <v>2.0086599794120676</v>
          </cell>
          <cell r="H113" t="str">
            <v/>
          </cell>
          <cell r="I113">
            <v>2</v>
          </cell>
          <cell r="J113">
            <v>41</v>
          </cell>
          <cell r="K113" t="str">
            <v/>
          </cell>
          <cell r="L113">
            <v>1678</v>
          </cell>
          <cell r="M113">
            <v>1618</v>
          </cell>
          <cell r="O113">
            <v>12.03</v>
          </cell>
          <cell r="P113">
            <v>11.46</v>
          </cell>
        </row>
        <row r="114">
          <cell r="D114" t="str">
            <v>049-4</v>
          </cell>
          <cell r="E114" t="str">
            <v>BACTERIAL AND TUBERCULOUS INFECTIONS OF NERVOUS SYSTEM</v>
          </cell>
          <cell r="G114">
            <v>3.3622467359851518</v>
          </cell>
          <cell r="I114">
            <v>2</v>
          </cell>
          <cell r="J114">
            <v>46</v>
          </cell>
          <cell r="L114">
            <v>873</v>
          </cell>
          <cell r="M114">
            <v>846</v>
          </cell>
          <cell r="O114">
            <v>15.71</v>
          </cell>
          <cell r="P114">
            <v>14.86</v>
          </cell>
        </row>
        <row r="115">
          <cell r="D115" t="str">
            <v>050-1</v>
          </cell>
          <cell r="E115" t="str">
            <v>NON-BACTERIAL INFECTIONS OF NERVOUS SYSTEM EXCEPT VIRAL MENINGITIS</v>
          </cell>
          <cell r="G115">
            <v>0.62978489839359075</v>
          </cell>
          <cell r="H115" t="str">
            <v/>
          </cell>
          <cell r="I115">
            <v>1</v>
          </cell>
          <cell r="J115">
            <v>13</v>
          </cell>
          <cell r="K115" t="str">
            <v/>
          </cell>
          <cell r="L115">
            <v>1514</v>
          </cell>
          <cell r="M115">
            <v>1489</v>
          </cell>
          <cell r="O115">
            <v>3.6</v>
          </cell>
          <cell r="P115">
            <v>3.37</v>
          </cell>
        </row>
        <row r="116">
          <cell r="D116" t="str">
            <v>050-2</v>
          </cell>
          <cell r="E116" t="str">
            <v>NON-BACTERIAL INFECTIONS OF NERVOUS SYSTEM EXCEPT VIRAL MENINGITIS</v>
          </cell>
          <cell r="G116">
            <v>1.094371373453001</v>
          </cell>
          <cell r="H116" t="str">
            <v/>
          </cell>
          <cell r="I116">
            <v>1</v>
          </cell>
          <cell r="J116">
            <v>22</v>
          </cell>
          <cell r="K116" t="str">
            <v/>
          </cell>
          <cell r="L116">
            <v>3215</v>
          </cell>
          <cell r="M116">
            <v>3155</v>
          </cell>
          <cell r="O116">
            <v>6.13</v>
          </cell>
          <cell r="P116">
            <v>5.63</v>
          </cell>
        </row>
        <row r="117">
          <cell r="D117" t="str">
            <v>050-3</v>
          </cell>
          <cell r="E117" t="str">
            <v>NON-BACTERIAL INFECTIONS OF NERVOUS SYSTEM EXCEPT VIRAL MENINGITIS</v>
          </cell>
          <cell r="G117">
            <v>1.735835987655695</v>
          </cell>
          <cell r="H117" t="str">
            <v/>
          </cell>
          <cell r="I117">
            <v>1</v>
          </cell>
          <cell r="J117">
            <v>35</v>
          </cell>
          <cell r="K117" t="str">
            <v/>
          </cell>
          <cell r="L117">
            <v>2054</v>
          </cell>
          <cell r="M117">
            <v>2015</v>
          </cell>
          <cell r="O117">
            <v>10.35</v>
          </cell>
          <cell r="P117">
            <v>9.36</v>
          </cell>
        </row>
        <row r="118">
          <cell r="D118" t="str">
            <v>050-4</v>
          </cell>
          <cell r="E118" t="str">
            <v>NON-BACTERIAL INFECTIONS OF NERVOUS SYSTEM EXCEPT VIRAL MENINGITIS</v>
          </cell>
          <cell r="G118">
            <v>3.5555290938422113</v>
          </cell>
          <cell r="I118">
            <v>2</v>
          </cell>
          <cell r="J118">
            <v>57</v>
          </cell>
          <cell r="L118">
            <v>1114</v>
          </cell>
          <cell r="M118">
            <v>1079</v>
          </cell>
          <cell r="O118">
            <v>16.850000000000001</v>
          </cell>
          <cell r="P118">
            <v>15.59</v>
          </cell>
        </row>
        <row r="119">
          <cell r="D119" t="str">
            <v>051-1</v>
          </cell>
          <cell r="E119" t="str">
            <v>VIRAL MENINGITIS</v>
          </cell>
          <cell r="G119">
            <v>0.46193804569866248</v>
          </cell>
          <cell r="H119" t="str">
            <v/>
          </cell>
          <cell r="I119">
            <v>1</v>
          </cell>
          <cell r="J119">
            <v>6</v>
          </cell>
          <cell r="K119" t="str">
            <v/>
          </cell>
          <cell r="L119">
            <v>2145</v>
          </cell>
          <cell r="M119">
            <v>2104</v>
          </cell>
          <cell r="O119">
            <v>2.48</v>
          </cell>
          <cell r="P119">
            <v>2.36</v>
          </cell>
        </row>
        <row r="120">
          <cell r="D120" t="str">
            <v>051-2</v>
          </cell>
          <cell r="E120" t="str">
            <v>VIRAL MENINGITIS</v>
          </cell>
          <cell r="G120">
            <v>0.69566926983356581</v>
          </cell>
          <cell r="H120" t="str">
            <v/>
          </cell>
          <cell r="I120">
            <v>1</v>
          </cell>
          <cell r="J120">
            <v>11</v>
          </cell>
          <cell r="K120" t="str">
            <v/>
          </cell>
          <cell r="L120">
            <v>1826</v>
          </cell>
          <cell r="M120">
            <v>1790</v>
          </cell>
          <cell r="O120">
            <v>3.78</v>
          </cell>
          <cell r="P120">
            <v>3.52</v>
          </cell>
        </row>
        <row r="121">
          <cell r="D121" t="str">
            <v>051-3</v>
          </cell>
          <cell r="E121" t="str">
            <v>VIRAL MENINGITIS</v>
          </cell>
          <cell r="G121">
            <v>1.1561551559419785</v>
          </cell>
          <cell r="H121" t="str">
            <v/>
          </cell>
          <cell r="I121">
            <v>1</v>
          </cell>
          <cell r="J121">
            <v>21</v>
          </cell>
          <cell r="K121" t="str">
            <v/>
          </cell>
          <cell r="L121">
            <v>364</v>
          </cell>
          <cell r="M121">
            <v>358</v>
          </cell>
          <cell r="O121">
            <v>6.59</v>
          </cell>
          <cell r="P121">
            <v>6.2</v>
          </cell>
        </row>
        <row r="122">
          <cell r="D122" t="str">
            <v>051-4</v>
          </cell>
          <cell r="E122" t="str">
            <v>VIRAL MENINGITIS</v>
          </cell>
          <cell r="G122">
            <v>2.299061745917566</v>
          </cell>
          <cell r="I122">
            <v>1</v>
          </cell>
          <cell r="J122">
            <v>27</v>
          </cell>
          <cell r="L122">
            <v>97</v>
          </cell>
          <cell r="M122">
            <v>91</v>
          </cell>
          <cell r="O122">
            <v>11.47</v>
          </cell>
          <cell r="P122">
            <v>9.64</v>
          </cell>
        </row>
        <row r="123">
          <cell r="D123" t="str">
            <v>052-1</v>
          </cell>
          <cell r="E123" t="str">
            <v>ALTERATION IN CONSCIOUSNESS</v>
          </cell>
          <cell r="G123">
            <v>0.55909636504885663</v>
          </cell>
          <cell r="H123" t="str">
            <v/>
          </cell>
          <cell r="I123">
            <v>1</v>
          </cell>
          <cell r="J123">
            <v>7</v>
          </cell>
          <cell r="K123" t="str">
            <v/>
          </cell>
          <cell r="L123">
            <v>2826</v>
          </cell>
          <cell r="M123">
            <v>2786</v>
          </cell>
          <cell r="O123">
            <v>2.16</v>
          </cell>
          <cell r="P123">
            <v>2.04</v>
          </cell>
        </row>
        <row r="124">
          <cell r="D124" t="str">
            <v>052-2</v>
          </cell>
          <cell r="E124" t="str">
            <v>ALTERATION IN CONSCIOUSNESS</v>
          </cell>
          <cell r="G124">
            <v>0.66183953859943767</v>
          </cell>
          <cell r="H124" t="str">
            <v/>
          </cell>
          <cell r="I124">
            <v>1</v>
          </cell>
          <cell r="J124">
            <v>13</v>
          </cell>
          <cell r="K124" t="str">
            <v/>
          </cell>
          <cell r="L124">
            <v>9106</v>
          </cell>
          <cell r="M124">
            <v>8953</v>
          </cell>
          <cell r="O124">
            <v>3.51</v>
          </cell>
          <cell r="P124">
            <v>3.23</v>
          </cell>
        </row>
        <row r="125">
          <cell r="D125" t="str">
            <v>052-3</v>
          </cell>
          <cell r="E125" t="str">
            <v>ALTERATION IN CONSCIOUSNESS</v>
          </cell>
          <cell r="G125">
            <v>0.86031973186596067</v>
          </cell>
          <cell r="H125" t="str">
            <v/>
          </cell>
          <cell r="I125">
            <v>1</v>
          </cell>
          <cell r="J125">
            <v>19</v>
          </cell>
          <cell r="K125" t="str">
            <v/>
          </cell>
          <cell r="L125">
            <v>36454</v>
          </cell>
          <cell r="M125">
            <v>35759</v>
          </cell>
          <cell r="O125">
            <v>5.36</v>
          </cell>
          <cell r="P125">
            <v>4.92</v>
          </cell>
        </row>
        <row r="126">
          <cell r="D126" t="str">
            <v>052-4</v>
          </cell>
          <cell r="E126" t="str">
            <v>ALTERATION IN CONSCIOUSNESS</v>
          </cell>
          <cell r="G126">
            <v>1.6824656094866479</v>
          </cell>
          <cell r="I126">
            <v>1</v>
          </cell>
          <cell r="J126">
            <v>33</v>
          </cell>
          <cell r="L126">
            <v>4973</v>
          </cell>
          <cell r="M126">
            <v>4875</v>
          </cell>
          <cell r="O126">
            <v>9.65</v>
          </cell>
          <cell r="P126">
            <v>8.74</v>
          </cell>
        </row>
        <row r="127">
          <cell r="D127" t="str">
            <v>053-1</v>
          </cell>
          <cell r="E127" t="str">
            <v>SEIZURE</v>
          </cell>
          <cell r="G127">
            <v>0.47361373556131137</v>
          </cell>
          <cell r="H127" t="str">
            <v/>
          </cell>
          <cell r="I127">
            <v>1</v>
          </cell>
          <cell r="J127">
            <v>7</v>
          </cell>
          <cell r="K127" t="str">
            <v/>
          </cell>
          <cell r="L127">
            <v>27887</v>
          </cell>
          <cell r="M127">
            <v>27460</v>
          </cell>
          <cell r="O127">
            <v>2.38</v>
          </cell>
          <cell r="P127">
            <v>2.2599999999999998</v>
          </cell>
        </row>
        <row r="128">
          <cell r="D128" t="str">
            <v>053-2</v>
          </cell>
          <cell r="E128" t="str">
            <v>SEIZURE</v>
          </cell>
          <cell r="G128">
            <v>0.60398370122932721</v>
          </cell>
          <cell r="H128" t="str">
            <v/>
          </cell>
          <cell r="I128">
            <v>1</v>
          </cell>
          <cell r="J128">
            <v>10</v>
          </cell>
          <cell r="K128" t="str">
            <v/>
          </cell>
          <cell r="L128">
            <v>33698</v>
          </cell>
          <cell r="M128">
            <v>33055</v>
          </cell>
          <cell r="O128">
            <v>3.06</v>
          </cell>
          <cell r="P128">
            <v>2.8</v>
          </cell>
        </row>
        <row r="129">
          <cell r="D129" t="str">
            <v>053-3</v>
          </cell>
          <cell r="E129" t="str">
            <v>SEIZURE</v>
          </cell>
          <cell r="G129">
            <v>0.78698889869905453</v>
          </cell>
          <cell r="H129" t="str">
            <v/>
          </cell>
          <cell r="I129">
            <v>1</v>
          </cell>
          <cell r="J129">
            <v>15</v>
          </cell>
          <cell r="K129" t="str">
            <v/>
          </cell>
          <cell r="L129">
            <v>32146</v>
          </cell>
          <cell r="M129">
            <v>31562</v>
          </cell>
          <cell r="O129">
            <v>4.1900000000000004</v>
          </cell>
          <cell r="P129">
            <v>3.84</v>
          </cell>
        </row>
        <row r="130">
          <cell r="D130" t="str">
            <v>053-4</v>
          </cell>
          <cell r="E130" t="str">
            <v>SEIZURE</v>
          </cell>
          <cell r="G130">
            <v>1.7906897946785301</v>
          </cell>
          <cell r="I130">
            <v>1</v>
          </cell>
          <cell r="J130">
            <v>33</v>
          </cell>
          <cell r="L130">
            <v>8492</v>
          </cell>
          <cell r="M130">
            <v>8341</v>
          </cell>
          <cell r="O130">
            <v>8.4499999999999993</v>
          </cell>
          <cell r="P130">
            <v>7.74</v>
          </cell>
        </row>
        <row r="131">
          <cell r="D131" t="str">
            <v>054-1</v>
          </cell>
          <cell r="E131" t="str">
            <v>MIGRAINE AND OTHER HEADACHES</v>
          </cell>
          <cell r="G131">
            <v>0.53143703556060007</v>
          </cell>
          <cell r="H131" t="str">
            <v/>
          </cell>
          <cell r="I131">
            <v>1</v>
          </cell>
          <cell r="J131">
            <v>8</v>
          </cell>
          <cell r="K131" t="str">
            <v/>
          </cell>
          <cell r="L131">
            <v>10852</v>
          </cell>
          <cell r="M131">
            <v>10641</v>
          </cell>
          <cell r="O131">
            <v>2.5499999999999998</v>
          </cell>
          <cell r="P131">
            <v>2.36</v>
          </cell>
        </row>
        <row r="132">
          <cell r="D132" t="str">
            <v>054-2</v>
          </cell>
          <cell r="E132" t="str">
            <v>MIGRAINE AND OTHER HEADACHES</v>
          </cell>
          <cell r="G132">
            <v>0.64703966076175001</v>
          </cell>
          <cell r="H132" t="str">
            <v/>
          </cell>
          <cell r="I132">
            <v>1</v>
          </cell>
          <cell r="J132">
            <v>11</v>
          </cell>
          <cell r="K132" t="str">
            <v/>
          </cell>
          <cell r="L132">
            <v>9739</v>
          </cell>
          <cell r="M132">
            <v>9597</v>
          </cell>
          <cell r="O132">
            <v>2.99</v>
          </cell>
          <cell r="P132">
            <v>2.82</v>
          </cell>
        </row>
        <row r="133">
          <cell r="D133" t="str">
            <v>054-3</v>
          </cell>
          <cell r="E133" t="str">
            <v>MIGRAINE AND OTHER HEADACHES</v>
          </cell>
          <cell r="G133">
            <v>0.80527332254638373</v>
          </cell>
          <cell r="H133" t="str">
            <v/>
          </cell>
          <cell r="I133">
            <v>1</v>
          </cell>
          <cell r="J133">
            <v>16</v>
          </cell>
          <cell r="K133" t="str">
            <v/>
          </cell>
          <cell r="L133">
            <v>1577</v>
          </cell>
          <cell r="M133">
            <v>1546</v>
          </cell>
          <cell r="O133">
            <v>4.18</v>
          </cell>
          <cell r="P133">
            <v>3.74</v>
          </cell>
        </row>
        <row r="134">
          <cell r="D134" t="str">
            <v>054-4</v>
          </cell>
          <cell r="E134" t="str">
            <v>MIGRAINE AND OTHER HEADACHES</v>
          </cell>
          <cell r="G134">
            <v>1.2575912733878736</v>
          </cell>
          <cell r="I134">
            <v>1</v>
          </cell>
          <cell r="J134">
            <v>26</v>
          </cell>
          <cell r="L134">
            <v>138</v>
          </cell>
          <cell r="M134">
            <v>136</v>
          </cell>
          <cell r="O134">
            <v>5.97</v>
          </cell>
          <cell r="P134">
            <v>5.59</v>
          </cell>
        </row>
        <row r="135">
          <cell r="D135" t="str">
            <v>055-1</v>
          </cell>
          <cell r="E135" t="str">
            <v>HEAD TRAUMA WITH COMA &gt; 1 HOUR OR HEMORRHAGE</v>
          </cell>
          <cell r="G135">
            <v>0.61036963793834809</v>
          </cell>
          <cell r="H135" t="str">
            <v/>
          </cell>
          <cell r="I135">
            <v>1</v>
          </cell>
          <cell r="J135">
            <v>8</v>
          </cell>
          <cell r="K135" t="str">
            <v/>
          </cell>
          <cell r="L135">
            <v>13827</v>
          </cell>
          <cell r="M135">
            <v>13635</v>
          </cell>
          <cell r="O135">
            <v>2.33</v>
          </cell>
          <cell r="P135">
            <v>2.2000000000000002</v>
          </cell>
        </row>
        <row r="136">
          <cell r="D136" t="str">
            <v>055-2</v>
          </cell>
          <cell r="E136" t="str">
            <v>HEAD TRAUMA WITH COMA &gt; 1 HOUR OR HEMORRHAGE</v>
          </cell>
          <cell r="G136">
            <v>0.85983504683692658</v>
          </cell>
          <cell r="H136" t="str">
            <v/>
          </cell>
          <cell r="I136">
            <v>1</v>
          </cell>
          <cell r="J136">
            <v>12</v>
          </cell>
          <cell r="K136" t="str">
            <v/>
          </cell>
          <cell r="L136">
            <v>20305</v>
          </cell>
          <cell r="M136">
            <v>19924</v>
          </cell>
          <cell r="O136">
            <v>3.77</v>
          </cell>
          <cell r="P136">
            <v>3.46</v>
          </cell>
        </row>
        <row r="137">
          <cell r="D137" t="str">
            <v>055-3</v>
          </cell>
          <cell r="E137" t="str">
            <v>HEAD TRAUMA WITH COMA &gt; 1 HOUR OR HEMORRHAGE</v>
          </cell>
          <cell r="G137">
            <v>1.2885412685429354</v>
          </cell>
          <cell r="H137" t="str">
            <v/>
          </cell>
          <cell r="I137">
            <v>1</v>
          </cell>
          <cell r="J137">
            <v>21</v>
          </cell>
          <cell r="K137" t="str">
            <v/>
          </cell>
          <cell r="L137">
            <v>9062</v>
          </cell>
          <cell r="M137">
            <v>8899</v>
          </cell>
          <cell r="O137">
            <v>5.94</v>
          </cell>
          <cell r="P137">
            <v>5.42</v>
          </cell>
        </row>
        <row r="138">
          <cell r="D138" t="str">
            <v>055-4</v>
          </cell>
          <cell r="E138" t="str">
            <v>HEAD TRAUMA WITH COMA &gt; 1 HOUR OR HEMORRHAGE</v>
          </cell>
          <cell r="G138">
            <v>2.2766244583831803</v>
          </cell>
          <cell r="I138">
            <v>1</v>
          </cell>
          <cell r="J138">
            <v>38</v>
          </cell>
          <cell r="L138">
            <v>4012</v>
          </cell>
          <cell r="M138">
            <v>3935</v>
          </cell>
          <cell r="O138">
            <v>9.67</v>
          </cell>
          <cell r="P138">
            <v>8.76</v>
          </cell>
        </row>
        <row r="139">
          <cell r="D139" t="str">
            <v>056-1</v>
          </cell>
          <cell r="E139" t="str">
            <v>BRAIN CONTUSION OR LACERATION AND COMPLICATED SKULL FRACTURE, COMA &lt; 1 HOUR OR NO COMA</v>
          </cell>
          <cell r="G139">
            <v>0.58030990322600273</v>
          </cell>
          <cell r="H139" t="str">
            <v/>
          </cell>
          <cell r="I139">
            <v>1</v>
          </cell>
          <cell r="J139">
            <v>8</v>
          </cell>
          <cell r="K139" t="str">
            <v/>
          </cell>
          <cell r="L139">
            <v>359</v>
          </cell>
          <cell r="M139">
            <v>354</v>
          </cell>
          <cell r="O139">
            <v>2.27</v>
          </cell>
          <cell r="P139">
            <v>2.09</v>
          </cell>
        </row>
        <row r="140">
          <cell r="D140" t="str">
            <v>056-2</v>
          </cell>
          <cell r="E140" t="str">
            <v>BRAIN CONTUSION OR LACERATION AND COMPLICATED SKULL FRACTURE, COMA &lt; 1 HOUR OR NO COMA</v>
          </cell>
          <cell r="G140">
            <v>0.8282680721143072</v>
          </cell>
          <cell r="H140" t="str">
            <v/>
          </cell>
          <cell r="I140">
            <v>1</v>
          </cell>
          <cell r="J140">
            <v>15</v>
          </cell>
          <cell r="K140" t="str">
            <v/>
          </cell>
          <cell r="L140">
            <v>441</v>
          </cell>
          <cell r="M140">
            <v>435</v>
          </cell>
          <cell r="O140">
            <v>3.8</v>
          </cell>
          <cell r="P140">
            <v>3.57</v>
          </cell>
        </row>
        <row r="141">
          <cell r="D141" t="str">
            <v>056-3</v>
          </cell>
          <cell r="E141" t="str">
            <v>BRAIN CONTUSION OR LACERATION AND COMPLICATED SKULL FRACTURE, COMA &lt; 1 HOUR OR NO COMA</v>
          </cell>
          <cell r="G141">
            <v>1.1405026803762504</v>
          </cell>
          <cell r="H141" t="str">
            <v/>
          </cell>
          <cell r="I141">
            <v>1</v>
          </cell>
          <cell r="J141">
            <v>21</v>
          </cell>
          <cell r="K141" t="str">
            <v/>
          </cell>
          <cell r="L141">
            <v>170</v>
          </cell>
          <cell r="M141">
            <v>167</v>
          </cell>
          <cell r="O141">
            <v>5.21</v>
          </cell>
          <cell r="P141">
            <v>4.68</v>
          </cell>
        </row>
        <row r="142">
          <cell r="D142" t="str">
            <v>056-4</v>
          </cell>
          <cell r="E142" t="str">
            <v>BRAIN CONTUSION OR LACERATION AND COMPLICATED SKULL FRACTURE, COMA &lt; 1 HOUR OR NO COMA</v>
          </cell>
          <cell r="G142">
            <v>1.8266728327558035</v>
          </cell>
          <cell r="I142">
            <v>1</v>
          </cell>
          <cell r="J142">
            <v>39</v>
          </cell>
          <cell r="L142">
            <v>64</v>
          </cell>
          <cell r="M142">
            <v>64</v>
          </cell>
          <cell r="O142">
            <v>7.19</v>
          </cell>
          <cell r="P142">
            <v>7.19</v>
          </cell>
        </row>
        <row r="143">
          <cell r="D143" t="str">
            <v>057-1</v>
          </cell>
          <cell r="E143" t="str">
            <v>CONCUSSION, CLOSED SKULL FRACTURE NOS, AND UNCOMPLICATED INTRACRANIAL INJURY, COMA &lt; 1 HOUR OR NO COMA</v>
          </cell>
          <cell r="G143">
            <v>0.52045997039270686</v>
          </cell>
          <cell r="H143" t="str">
            <v/>
          </cell>
          <cell r="I143">
            <v>1</v>
          </cell>
          <cell r="J143">
            <v>6</v>
          </cell>
          <cell r="K143" t="str">
            <v/>
          </cell>
          <cell r="L143">
            <v>3857</v>
          </cell>
          <cell r="M143">
            <v>3798</v>
          </cell>
          <cell r="O143">
            <v>1.69</v>
          </cell>
          <cell r="P143">
            <v>1.58</v>
          </cell>
        </row>
        <row r="144">
          <cell r="D144" t="str">
            <v>057-2</v>
          </cell>
          <cell r="E144" t="str">
            <v>CONCUSSION, CLOSED SKULL FRACTURE NOS, AND UNCOMPLICATED INTRACRANIAL INJURY, COMA &lt; 1 HOUR OR NO COMA</v>
          </cell>
          <cell r="G144">
            <v>0.77574147025654816</v>
          </cell>
          <cell r="H144" t="str">
            <v/>
          </cell>
          <cell r="I144">
            <v>1</v>
          </cell>
          <cell r="J144">
            <v>10</v>
          </cell>
          <cell r="K144" t="str">
            <v/>
          </cell>
          <cell r="L144">
            <v>4679</v>
          </cell>
          <cell r="M144">
            <v>4606</v>
          </cell>
          <cell r="O144">
            <v>2.74</v>
          </cell>
          <cell r="P144">
            <v>2.5499999999999998</v>
          </cell>
        </row>
        <row r="145">
          <cell r="D145" t="str">
            <v>057-3</v>
          </cell>
          <cell r="E145" t="str">
            <v>CONCUSSION, CLOSED SKULL FRACTURE NOS, AND UNCOMPLICATED INTRACRANIAL INJURY, COMA &lt; 1 HOUR OR NO COMA</v>
          </cell>
          <cell r="G145">
            <v>1.14241834925463</v>
          </cell>
          <cell r="H145" t="str">
            <v/>
          </cell>
          <cell r="I145">
            <v>1</v>
          </cell>
          <cell r="J145">
            <v>17</v>
          </cell>
          <cell r="K145" t="str">
            <v/>
          </cell>
          <cell r="L145">
            <v>1660</v>
          </cell>
          <cell r="M145">
            <v>1628</v>
          </cell>
          <cell r="O145">
            <v>4.51</v>
          </cell>
          <cell r="P145">
            <v>4.0999999999999996</v>
          </cell>
        </row>
        <row r="146">
          <cell r="D146" t="str">
            <v>057-4</v>
          </cell>
          <cell r="E146" t="str">
            <v>CONCUSSION, CLOSED SKULL FRACTURE NOS, AND UNCOMPLICATED INTRACRANIAL INJURY, COMA &lt; 1 HOUR OR NO COMA</v>
          </cell>
          <cell r="G146">
            <v>1.8881957356287105</v>
          </cell>
          <cell r="I146">
            <v>1</v>
          </cell>
          <cell r="J146">
            <v>31</v>
          </cell>
          <cell r="L146">
            <v>428</v>
          </cell>
          <cell r="M146">
            <v>420</v>
          </cell>
          <cell r="O146">
            <v>7.71</v>
          </cell>
          <cell r="P146">
            <v>7.13</v>
          </cell>
        </row>
        <row r="147">
          <cell r="D147" t="str">
            <v>058-1</v>
          </cell>
          <cell r="E147" t="str">
            <v>OTHER DISORDERS OF NERVOUS SYSTEM</v>
          </cell>
          <cell r="G147">
            <v>0.75465300700514593</v>
          </cell>
          <cell r="H147" t="str">
            <v/>
          </cell>
          <cell r="I147">
            <v>1</v>
          </cell>
          <cell r="J147">
            <v>24</v>
          </cell>
          <cell r="K147" t="str">
            <v/>
          </cell>
          <cell r="L147">
            <v>24930</v>
          </cell>
          <cell r="M147">
            <v>24432</v>
          </cell>
          <cell r="O147">
            <v>6.33</v>
          </cell>
          <cell r="P147">
            <v>5.82</v>
          </cell>
        </row>
        <row r="148">
          <cell r="D148" t="str">
            <v>058-2</v>
          </cell>
          <cell r="E148" t="str">
            <v>OTHER DISORDERS OF NERVOUS SYSTEM</v>
          </cell>
          <cell r="G148">
            <v>1.0126621031000844</v>
          </cell>
          <cell r="H148" t="str">
            <v/>
          </cell>
          <cell r="I148">
            <v>1</v>
          </cell>
          <cell r="J148">
            <v>30</v>
          </cell>
          <cell r="K148" t="str">
            <v/>
          </cell>
          <cell r="L148">
            <v>31088</v>
          </cell>
          <cell r="M148">
            <v>30499</v>
          </cell>
          <cell r="O148">
            <v>9.2899999999999991</v>
          </cell>
          <cell r="P148">
            <v>8.67</v>
          </cell>
        </row>
        <row r="149">
          <cell r="D149" t="str">
            <v>058-3</v>
          </cell>
          <cell r="E149" t="str">
            <v>OTHER DISORDERS OF NERVOUS SYSTEM</v>
          </cell>
          <cell r="G149">
            <v>1.3266595634192722</v>
          </cell>
          <cell r="H149" t="str">
            <v/>
          </cell>
          <cell r="I149">
            <v>1</v>
          </cell>
          <cell r="J149">
            <v>35</v>
          </cell>
          <cell r="K149" t="str">
            <v/>
          </cell>
          <cell r="L149">
            <v>14725</v>
          </cell>
          <cell r="M149">
            <v>14479</v>
          </cell>
          <cell r="O149">
            <v>11.5</v>
          </cell>
          <cell r="P149">
            <v>10.83</v>
          </cell>
        </row>
        <row r="150">
          <cell r="D150" t="str">
            <v>058-4</v>
          </cell>
          <cell r="E150" t="str">
            <v>OTHER DISORDERS OF NERVOUS SYSTEM</v>
          </cell>
          <cell r="G150">
            <v>1.8460658670250567</v>
          </cell>
          <cell r="I150">
            <v>1</v>
          </cell>
          <cell r="J150">
            <v>42</v>
          </cell>
          <cell r="L150">
            <v>3460</v>
          </cell>
          <cell r="M150">
            <v>3396</v>
          </cell>
          <cell r="O150">
            <v>13.49</v>
          </cell>
          <cell r="P150">
            <v>12.55</v>
          </cell>
        </row>
        <row r="151">
          <cell r="D151" t="str">
            <v>059-1</v>
          </cell>
          <cell r="E151" t="str">
            <v>ANOXIC AND OTHER SEVERE BRAIN DAMAGE</v>
          </cell>
          <cell r="G151">
            <v>0.50577262577717919</v>
          </cell>
          <cell r="H151" t="str">
            <v/>
          </cell>
          <cell r="I151">
            <v>1</v>
          </cell>
          <cell r="J151">
            <v>25</v>
          </cell>
          <cell r="K151" t="str">
            <v/>
          </cell>
          <cell r="L151">
            <v>147</v>
          </cell>
          <cell r="M151">
            <v>145</v>
          </cell>
          <cell r="O151">
            <v>4.37</v>
          </cell>
          <cell r="P151">
            <v>3.88</v>
          </cell>
        </row>
        <row r="152">
          <cell r="D152" t="str">
            <v>059-2</v>
          </cell>
          <cell r="E152" t="str">
            <v>ANOXIC AND OTHER SEVERE BRAIN DAMAGE</v>
          </cell>
          <cell r="G152">
            <v>0.83066460552998811</v>
          </cell>
          <cell r="H152" t="str">
            <v/>
          </cell>
          <cell r="I152">
            <v>1</v>
          </cell>
          <cell r="J152">
            <v>38</v>
          </cell>
          <cell r="K152" t="str">
            <v/>
          </cell>
          <cell r="L152">
            <v>414</v>
          </cell>
          <cell r="M152">
            <v>406</v>
          </cell>
          <cell r="O152">
            <v>7.89</v>
          </cell>
          <cell r="P152">
            <v>7.1</v>
          </cell>
        </row>
        <row r="153">
          <cell r="D153" t="str">
            <v>059-3</v>
          </cell>
          <cell r="E153" t="str">
            <v>ANOXIC AND OTHER SEVERE BRAIN DAMAGE</v>
          </cell>
          <cell r="G153">
            <v>1.1718484735679271</v>
          </cell>
          <cell r="H153" t="str">
            <v/>
          </cell>
          <cell r="I153">
            <v>1</v>
          </cell>
          <cell r="J153">
            <v>39</v>
          </cell>
          <cell r="K153" t="str">
            <v/>
          </cell>
          <cell r="L153">
            <v>609</v>
          </cell>
          <cell r="M153">
            <v>584</v>
          </cell>
          <cell r="O153">
            <v>11.6</v>
          </cell>
          <cell r="P153">
            <v>8.68</v>
          </cell>
        </row>
        <row r="154">
          <cell r="D154" t="str">
            <v>059-4</v>
          </cell>
          <cell r="E154" t="str">
            <v>ANOXIC AND OTHER SEVERE BRAIN DAMAGE</v>
          </cell>
          <cell r="G154">
            <v>1.6218888200163135</v>
          </cell>
          <cell r="I154">
            <v>1</v>
          </cell>
          <cell r="J154">
            <v>44</v>
          </cell>
          <cell r="L154">
            <v>1018</v>
          </cell>
          <cell r="M154">
            <v>1001</v>
          </cell>
          <cell r="O154">
            <v>16.037304210375055</v>
          </cell>
          <cell r="P154">
            <v>12.000327633280644</v>
          </cell>
        </row>
        <row r="155">
          <cell r="D155" t="str">
            <v>073-1</v>
          </cell>
          <cell r="E155" t="str">
            <v>ORBIT AND EYE PROCEDURES</v>
          </cell>
          <cell r="G155">
            <v>0.88310762376187635</v>
          </cell>
          <cell r="H155" t="str">
            <v/>
          </cell>
          <cell r="I155">
            <v>1</v>
          </cell>
          <cell r="J155">
            <v>9</v>
          </cell>
          <cell r="K155" t="str">
            <v/>
          </cell>
          <cell r="L155">
            <v>1244</v>
          </cell>
          <cell r="M155">
            <v>1222</v>
          </cell>
          <cell r="O155">
            <v>2.62</v>
          </cell>
          <cell r="P155">
            <v>2.35</v>
          </cell>
        </row>
        <row r="156">
          <cell r="D156" t="str">
            <v>073-2</v>
          </cell>
          <cell r="E156" t="str">
            <v>ORBIT AND EYE PROCEDURES</v>
          </cell>
          <cell r="G156">
            <v>1.1209763333556293</v>
          </cell>
          <cell r="H156" t="str">
            <v/>
          </cell>
          <cell r="I156">
            <v>1</v>
          </cell>
          <cell r="J156">
            <v>15</v>
          </cell>
          <cell r="K156" t="str">
            <v/>
          </cell>
          <cell r="L156">
            <v>1559</v>
          </cell>
          <cell r="M156">
            <v>1530</v>
          </cell>
          <cell r="O156">
            <v>3.78</v>
          </cell>
          <cell r="P156">
            <v>3.43</v>
          </cell>
        </row>
        <row r="157">
          <cell r="D157" t="str">
            <v>073-3</v>
          </cell>
          <cell r="E157" t="str">
            <v>ORBIT AND EYE PROCEDURES</v>
          </cell>
          <cell r="G157">
            <v>1.7541699966581634</v>
          </cell>
          <cell r="H157" t="str">
            <v/>
          </cell>
          <cell r="I157">
            <v>1</v>
          </cell>
          <cell r="J157">
            <v>41</v>
          </cell>
          <cell r="K157" t="str">
            <v/>
          </cell>
          <cell r="L157">
            <v>423</v>
          </cell>
          <cell r="M157">
            <v>415</v>
          </cell>
          <cell r="O157">
            <v>7.51</v>
          </cell>
          <cell r="P157">
            <v>6.61</v>
          </cell>
        </row>
        <row r="158">
          <cell r="D158" t="str">
            <v>073-4</v>
          </cell>
          <cell r="E158" t="str">
            <v>ORBIT AND EYE PROCEDURES</v>
          </cell>
          <cell r="G158">
            <v>3.3835917584107613</v>
          </cell>
          <cell r="I158">
            <v>1</v>
          </cell>
          <cell r="J158">
            <v>82</v>
          </cell>
          <cell r="L158">
            <v>113</v>
          </cell>
          <cell r="M158">
            <v>111</v>
          </cell>
          <cell r="O158">
            <v>16.670000000000002</v>
          </cell>
          <cell r="P158">
            <v>14.52</v>
          </cell>
        </row>
        <row r="159">
          <cell r="D159" t="str">
            <v>082-1</v>
          </cell>
          <cell r="E159" t="str">
            <v>EYE INFECTIONS AND OTHER EYE DISORDERS</v>
          </cell>
          <cell r="G159">
            <v>0.52743180744607165</v>
          </cell>
          <cell r="H159" t="str">
            <v/>
          </cell>
          <cell r="I159">
            <v>1</v>
          </cell>
          <cell r="J159">
            <v>9</v>
          </cell>
          <cell r="K159" t="str">
            <v/>
          </cell>
          <cell r="L159">
            <v>5308</v>
          </cell>
          <cell r="M159">
            <v>5227</v>
          </cell>
          <cell r="O159">
            <v>2.63</v>
          </cell>
          <cell r="P159">
            <v>2.4700000000000002</v>
          </cell>
        </row>
        <row r="160">
          <cell r="D160" t="str">
            <v>082-2</v>
          </cell>
          <cell r="E160" t="str">
            <v>EYE INFECTIONS AND OTHER EYE DISORDERS</v>
          </cell>
          <cell r="G160">
            <v>0.64809292237425653</v>
          </cell>
          <cell r="H160" t="str">
            <v/>
          </cell>
          <cell r="I160">
            <v>1</v>
          </cell>
          <cell r="J160">
            <v>12</v>
          </cell>
          <cell r="K160" t="str">
            <v/>
          </cell>
          <cell r="L160">
            <v>5231</v>
          </cell>
          <cell r="M160">
            <v>5140</v>
          </cell>
          <cell r="O160">
            <v>3.36</v>
          </cell>
          <cell r="P160">
            <v>3.1</v>
          </cell>
        </row>
        <row r="161">
          <cell r="D161" t="str">
            <v>082-3</v>
          </cell>
          <cell r="E161" t="str">
            <v>EYE INFECTIONS AND OTHER EYE DISORDERS</v>
          </cell>
          <cell r="G161">
            <v>0.94320038171334719</v>
          </cell>
          <cell r="H161" t="str">
            <v/>
          </cell>
          <cell r="I161">
            <v>1</v>
          </cell>
          <cell r="J161">
            <v>21</v>
          </cell>
          <cell r="K161" t="str">
            <v/>
          </cell>
          <cell r="L161">
            <v>1309</v>
          </cell>
          <cell r="M161">
            <v>1286</v>
          </cell>
          <cell r="O161">
            <v>5.51</v>
          </cell>
          <cell r="P161">
            <v>5.01</v>
          </cell>
        </row>
        <row r="162">
          <cell r="D162" t="str">
            <v>082-4</v>
          </cell>
          <cell r="E162" t="str">
            <v>EYE INFECTIONS AND OTHER EYE DISORDERS</v>
          </cell>
          <cell r="G162">
            <v>1.8634826436266216</v>
          </cell>
          <cell r="I162">
            <v>1</v>
          </cell>
          <cell r="J162">
            <v>53</v>
          </cell>
          <cell r="L162">
            <v>186</v>
          </cell>
          <cell r="M162">
            <v>181</v>
          </cell>
          <cell r="O162">
            <v>12.03</v>
          </cell>
          <cell r="P162">
            <v>10.130000000000001</v>
          </cell>
        </row>
        <row r="163">
          <cell r="D163" t="str">
            <v>089-1</v>
          </cell>
          <cell r="E163" t="str">
            <v>MAJOR CRANIAL OR FACIAL BONE PROCEDURES</v>
          </cell>
          <cell r="G163">
            <v>1.5192083700596264</v>
          </cell>
          <cell r="H163" t="str">
            <v/>
          </cell>
          <cell r="I163">
            <v>1</v>
          </cell>
          <cell r="J163">
            <v>7</v>
          </cell>
          <cell r="K163" t="str">
            <v/>
          </cell>
          <cell r="L163">
            <v>2180</v>
          </cell>
          <cell r="M163">
            <v>2141</v>
          </cell>
          <cell r="O163">
            <v>2.36</v>
          </cell>
          <cell r="P163">
            <v>2.2200000000000002</v>
          </cell>
        </row>
        <row r="164">
          <cell r="D164" t="str">
            <v>089-2</v>
          </cell>
          <cell r="E164" t="str">
            <v>MAJOR CRANIAL OR FACIAL BONE PROCEDURES</v>
          </cell>
          <cell r="G164">
            <v>2.0334476365158491</v>
          </cell>
          <cell r="H164" t="str">
            <v/>
          </cell>
          <cell r="I164">
            <v>1</v>
          </cell>
          <cell r="J164">
            <v>15</v>
          </cell>
          <cell r="K164" t="str">
            <v/>
          </cell>
          <cell r="L164">
            <v>2255</v>
          </cell>
          <cell r="M164">
            <v>2220</v>
          </cell>
          <cell r="O164">
            <v>4.41</v>
          </cell>
          <cell r="P164">
            <v>4.05</v>
          </cell>
        </row>
        <row r="165">
          <cell r="D165" t="str">
            <v>089-3</v>
          </cell>
          <cell r="E165" t="str">
            <v>MAJOR CRANIAL OR FACIAL BONE PROCEDURES</v>
          </cell>
          <cell r="G165">
            <v>3.7145409589991001</v>
          </cell>
          <cell r="H165" t="str">
            <v/>
          </cell>
          <cell r="I165">
            <v>1</v>
          </cell>
          <cell r="J165">
            <v>30</v>
          </cell>
          <cell r="K165" t="str">
            <v/>
          </cell>
          <cell r="L165">
            <v>2202</v>
          </cell>
          <cell r="M165">
            <v>2158</v>
          </cell>
          <cell r="O165">
            <v>9.4</v>
          </cell>
          <cell r="P165">
            <v>8.65</v>
          </cell>
        </row>
        <row r="166">
          <cell r="D166" t="str">
            <v>089-4</v>
          </cell>
          <cell r="E166" t="str">
            <v>MAJOR CRANIAL OR FACIAL BONE PROCEDURES</v>
          </cell>
          <cell r="G166">
            <v>5.3485554654947132</v>
          </cell>
          <cell r="I166">
            <v>3</v>
          </cell>
          <cell r="J166">
            <v>62</v>
          </cell>
          <cell r="L166">
            <v>336</v>
          </cell>
          <cell r="M166">
            <v>326</v>
          </cell>
          <cell r="O166">
            <v>16.02</v>
          </cell>
          <cell r="P166">
            <v>15.26</v>
          </cell>
        </row>
        <row r="167">
          <cell r="D167" t="str">
            <v>091-1</v>
          </cell>
          <cell r="E167" t="str">
            <v>OTHER MAJOR HEAD AND NECK PROCEDURES</v>
          </cell>
          <cell r="G167">
            <v>1.4369606488621538</v>
          </cell>
          <cell r="H167" t="str">
            <v/>
          </cell>
          <cell r="I167">
            <v>1</v>
          </cell>
          <cell r="J167">
            <v>10</v>
          </cell>
          <cell r="K167" t="str">
            <v/>
          </cell>
          <cell r="L167">
            <v>927</v>
          </cell>
          <cell r="M167">
            <v>909</v>
          </cell>
          <cell r="O167">
            <v>3.19</v>
          </cell>
          <cell r="P167">
            <v>2.98</v>
          </cell>
        </row>
        <row r="168">
          <cell r="D168" t="str">
            <v>091-2</v>
          </cell>
          <cell r="E168" t="str">
            <v>OTHER MAJOR HEAD AND NECK PROCEDURES</v>
          </cell>
          <cell r="G168">
            <v>2.157114317956593</v>
          </cell>
          <cell r="H168" t="str">
            <v/>
          </cell>
          <cell r="I168">
            <v>1</v>
          </cell>
          <cell r="J168">
            <v>19</v>
          </cell>
          <cell r="K168" t="str">
            <v/>
          </cell>
          <cell r="L168">
            <v>3154</v>
          </cell>
          <cell r="M168">
            <v>3095</v>
          </cell>
          <cell r="O168">
            <v>5.74</v>
          </cell>
          <cell r="P168">
            <v>5.37</v>
          </cell>
        </row>
        <row r="169">
          <cell r="D169" t="str">
            <v>091-3</v>
          </cell>
          <cell r="E169" t="str">
            <v>OTHER MAJOR HEAD AND NECK PROCEDURES</v>
          </cell>
          <cell r="G169">
            <v>3.8403496392197902</v>
          </cell>
          <cell r="H169" t="str">
            <v/>
          </cell>
          <cell r="I169">
            <v>2</v>
          </cell>
          <cell r="J169">
            <v>32</v>
          </cell>
          <cell r="K169" t="str">
            <v/>
          </cell>
          <cell r="L169">
            <v>864</v>
          </cell>
          <cell r="M169">
            <v>834</v>
          </cell>
          <cell r="O169">
            <v>11.61</v>
          </cell>
          <cell r="P169">
            <v>11.01</v>
          </cell>
        </row>
        <row r="170">
          <cell r="D170" t="str">
            <v>091-4</v>
          </cell>
          <cell r="E170" t="str">
            <v>OTHER MAJOR HEAD AND NECK PROCEDURES</v>
          </cell>
          <cell r="G170">
            <v>6.0167422619146853</v>
          </cell>
          <cell r="I170">
            <v>5</v>
          </cell>
          <cell r="J170">
            <v>64</v>
          </cell>
          <cell r="L170">
            <v>306</v>
          </cell>
          <cell r="M170">
            <v>292</v>
          </cell>
          <cell r="O170">
            <v>20.74</v>
          </cell>
          <cell r="P170">
            <v>18.739999999999998</v>
          </cell>
        </row>
        <row r="171">
          <cell r="D171" t="str">
            <v>092-1</v>
          </cell>
          <cell r="E171" t="str">
            <v>FACIAL BONE PROCEDURES EXCEPT MAJOR CRANIAL OR FACIAL BONE PROCEDURES</v>
          </cell>
          <cell r="G171">
            <v>1.2260754078916447</v>
          </cell>
          <cell r="H171" t="str">
            <v/>
          </cell>
          <cell r="I171">
            <v>1</v>
          </cell>
          <cell r="J171">
            <v>6</v>
          </cell>
          <cell r="K171" t="str">
            <v/>
          </cell>
          <cell r="L171">
            <v>3613</v>
          </cell>
          <cell r="M171">
            <v>3548</v>
          </cell>
          <cell r="O171">
            <v>1.98</v>
          </cell>
          <cell r="P171">
            <v>1.85</v>
          </cell>
        </row>
        <row r="172">
          <cell r="D172" t="str">
            <v>092-2</v>
          </cell>
          <cell r="E172" t="str">
            <v>FACIAL BONE PROCEDURES EXCEPT MAJOR CRANIAL OR FACIAL BONE PROCEDURES</v>
          </cell>
          <cell r="G172">
            <v>1.5786174159396889</v>
          </cell>
          <cell r="H172" t="str">
            <v/>
          </cell>
          <cell r="I172">
            <v>1</v>
          </cell>
          <cell r="J172">
            <v>11</v>
          </cell>
          <cell r="K172" t="str">
            <v/>
          </cell>
          <cell r="L172">
            <v>3294</v>
          </cell>
          <cell r="M172">
            <v>3230</v>
          </cell>
          <cell r="O172">
            <v>3.09</v>
          </cell>
          <cell r="P172">
            <v>2.75</v>
          </cell>
        </row>
        <row r="173">
          <cell r="D173" t="str">
            <v>092-3</v>
          </cell>
          <cell r="E173" t="str">
            <v>FACIAL BONE PROCEDURES EXCEPT MAJOR CRANIAL OR FACIAL BONE PROCEDURES</v>
          </cell>
          <cell r="G173">
            <v>2.4748452666130616</v>
          </cell>
          <cell r="H173" t="str">
            <v/>
          </cell>
          <cell r="I173">
            <v>1</v>
          </cell>
          <cell r="J173">
            <v>36</v>
          </cell>
          <cell r="K173" t="str">
            <v/>
          </cell>
          <cell r="L173">
            <v>1043</v>
          </cell>
          <cell r="M173">
            <v>1024</v>
          </cell>
          <cell r="O173">
            <v>7.07</v>
          </cell>
          <cell r="P173">
            <v>6.21</v>
          </cell>
        </row>
        <row r="174">
          <cell r="D174" t="str">
            <v>092-4</v>
          </cell>
          <cell r="E174" t="str">
            <v>FACIAL BONE PROCEDURES EXCEPT MAJOR CRANIAL OR FACIAL BONE PROCEDURES</v>
          </cell>
          <cell r="G174">
            <v>4.7597592663273671</v>
          </cell>
          <cell r="I174">
            <v>2</v>
          </cell>
          <cell r="J174">
            <v>47</v>
          </cell>
          <cell r="L174">
            <v>217</v>
          </cell>
          <cell r="M174">
            <v>208</v>
          </cell>
          <cell r="O174">
            <v>15.79</v>
          </cell>
          <cell r="P174">
            <v>13.54</v>
          </cell>
        </row>
        <row r="175">
          <cell r="D175" t="str">
            <v>095-1</v>
          </cell>
          <cell r="E175" t="str">
            <v>CLEFT LIP AND PALATE REPAIR</v>
          </cell>
          <cell r="G175">
            <v>0.78352903808234853</v>
          </cell>
          <cell r="H175" t="str">
            <v/>
          </cell>
          <cell r="I175">
            <v>1</v>
          </cell>
          <cell r="J175">
            <v>4</v>
          </cell>
          <cell r="K175" t="str">
            <v/>
          </cell>
          <cell r="L175">
            <v>1040</v>
          </cell>
          <cell r="M175">
            <v>1025</v>
          </cell>
          <cell r="O175">
            <v>1.5</v>
          </cell>
          <cell r="P175">
            <v>1.43</v>
          </cell>
        </row>
        <row r="176">
          <cell r="D176" t="str">
            <v>095-2</v>
          </cell>
          <cell r="E176" t="str">
            <v>CLEFT LIP AND PALATE REPAIR</v>
          </cell>
          <cell r="G176">
            <v>0.9050168699249258</v>
          </cell>
          <cell r="H176" t="str">
            <v/>
          </cell>
          <cell r="I176">
            <v>1</v>
          </cell>
          <cell r="J176">
            <v>5</v>
          </cell>
          <cell r="K176" t="str">
            <v/>
          </cell>
          <cell r="L176">
            <v>204</v>
          </cell>
          <cell r="M176">
            <v>201</v>
          </cell>
          <cell r="O176">
            <v>1.75</v>
          </cell>
          <cell r="P176">
            <v>1.68</v>
          </cell>
        </row>
        <row r="177">
          <cell r="D177" t="str">
            <v>095-3</v>
          </cell>
          <cell r="E177" t="str">
            <v>CLEFT LIP AND PALATE REPAIR</v>
          </cell>
          <cell r="G177">
            <v>1.462502399577722</v>
          </cell>
          <cell r="H177" t="str">
            <v/>
          </cell>
          <cell r="I177">
            <v>1</v>
          </cell>
          <cell r="J177">
            <v>28</v>
          </cell>
          <cell r="K177" t="str">
            <v/>
          </cell>
          <cell r="L177">
            <v>49</v>
          </cell>
          <cell r="M177">
            <v>49</v>
          </cell>
          <cell r="O177">
            <v>4.29</v>
          </cell>
          <cell r="P177">
            <v>4.29</v>
          </cell>
        </row>
        <row r="178">
          <cell r="D178" t="str">
            <v>095-4</v>
          </cell>
          <cell r="E178" t="str">
            <v>CLEFT LIP AND PALATE REPAIR</v>
          </cell>
          <cell r="G178">
            <v>2.0878719681090967</v>
          </cell>
          <cell r="I178">
            <v>2</v>
          </cell>
          <cell r="J178">
            <v>60</v>
          </cell>
          <cell r="O178">
            <v>4.29</v>
          </cell>
          <cell r="P178">
            <v>4.29</v>
          </cell>
        </row>
        <row r="179">
          <cell r="D179" t="str">
            <v>097-1</v>
          </cell>
          <cell r="E179" t="str">
            <v>TONSIL AND ADENOID PROCEDURES</v>
          </cell>
          <cell r="G179">
            <v>0.50857986271193123</v>
          </cell>
          <cell r="H179" t="str">
            <v/>
          </cell>
          <cell r="I179">
            <v>1</v>
          </cell>
          <cell r="J179">
            <v>5</v>
          </cell>
          <cell r="K179" t="str">
            <v/>
          </cell>
          <cell r="L179">
            <v>2540</v>
          </cell>
          <cell r="M179">
            <v>2495</v>
          </cell>
          <cell r="O179">
            <v>1.5</v>
          </cell>
          <cell r="P179">
            <v>1.4</v>
          </cell>
        </row>
        <row r="180">
          <cell r="D180" t="str">
            <v>097-2</v>
          </cell>
          <cell r="E180" t="str">
            <v>TONSIL AND ADENOID PROCEDURES</v>
          </cell>
          <cell r="G180">
            <v>0.73700283123318144</v>
          </cell>
          <cell r="H180" t="str">
            <v/>
          </cell>
          <cell r="I180">
            <v>1</v>
          </cell>
          <cell r="J180">
            <v>10</v>
          </cell>
          <cell r="K180" t="str">
            <v/>
          </cell>
          <cell r="L180">
            <v>1090</v>
          </cell>
          <cell r="M180">
            <v>1074</v>
          </cell>
          <cell r="O180">
            <v>2.54</v>
          </cell>
          <cell r="P180">
            <v>2.37</v>
          </cell>
        </row>
        <row r="181">
          <cell r="D181" t="str">
            <v>097-3</v>
          </cell>
          <cell r="E181" t="str">
            <v>TONSIL AND ADENOID PROCEDURES</v>
          </cell>
          <cell r="G181">
            <v>1.1334932897090844</v>
          </cell>
          <cell r="H181" t="str">
            <v/>
          </cell>
          <cell r="I181">
            <v>1</v>
          </cell>
          <cell r="J181">
            <v>21</v>
          </cell>
          <cell r="K181" t="str">
            <v/>
          </cell>
          <cell r="L181">
            <v>335</v>
          </cell>
          <cell r="M181">
            <v>329</v>
          </cell>
          <cell r="O181">
            <v>4.47</v>
          </cell>
          <cell r="P181">
            <v>4.09</v>
          </cell>
        </row>
        <row r="182">
          <cell r="D182" t="str">
            <v>097-4</v>
          </cell>
          <cell r="E182" t="str">
            <v>TONSIL AND ADENOID PROCEDURES</v>
          </cell>
          <cell r="G182">
            <v>2.6035872300812528</v>
          </cell>
          <cell r="I182">
            <v>1</v>
          </cell>
          <cell r="J182">
            <v>26</v>
          </cell>
          <cell r="L182">
            <v>88</v>
          </cell>
          <cell r="M182">
            <v>83</v>
          </cell>
          <cell r="O182">
            <v>11.24</v>
          </cell>
          <cell r="P182">
            <v>9.83</v>
          </cell>
        </row>
        <row r="183">
          <cell r="D183" t="str">
            <v>098-1</v>
          </cell>
          <cell r="E183" t="str">
            <v>OTHER EAR, NOSE, MOUTH AND THROAT PROCEDURES</v>
          </cell>
          <cell r="G183">
            <v>0.81330650457941955</v>
          </cell>
          <cell r="H183" t="str">
            <v/>
          </cell>
          <cell r="I183">
            <v>1</v>
          </cell>
          <cell r="J183">
            <v>9</v>
          </cell>
          <cell r="K183" t="str">
            <v/>
          </cell>
          <cell r="L183">
            <v>4360</v>
          </cell>
          <cell r="M183">
            <v>4294</v>
          </cell>
          <cell r="O183">
            <v>2.66</v>
          </cell>
          <cell r="P183">
            <v>2.4900000000000002</v>
          </cell>
        </row>
        <row r="184">
          <cell r="D184" t="str">
            <v>098-2</v>
          </cell>
          <cell r="E184" t="str">
            <v>OTHER EAR, NOSE, MOUTH AND THROAT PROCEDURES</v>
          </cell>
          <cell r="G184">
            <v>1.1260732233764339</v>
          </cell>
          <cell r="H184" t="str">
            <v/>
          </cell>
          <cell r="I184">
            <v>1</v>
          </cell>
          <cell r="J184">
            <v>14</v>
          </cell>
          <cell r="K184" t="str">
            <v/>
          </cell>
          <cell r="L184">
            <v>4340</v>
          </cell>
          <cell r="M184">
            <v>4256</v>
          </cell>
          <cell r="O184">
            <v>4.2300000000000004</v>
          </cell>
          <cell r="P184">
            <v>3.92</v>
          </cell>
        </row>
        <row r="185">
          <cell r="D185" t="str">
            <v>098-3</v>
          </cell>
          <cell r="E185" t="str">
            <v>OTHER EAR, NOSE, MOUTH AND THROAT PROCEDURES</v>
          </cell>
          <cell r="G185">
            <v>1.8936831393822744</v>
          </cell>
          <cell r="H185" t="str">
            <v/>
          </cell>
          <cell r="I185">
            <v>1</v>
          </cell>
          <cell r="J185">
            <v>28</v>
          </cell>
          <cell r="K185" t="str">
            <v/>
          </cell>
          <cell r="L185">
            <v>1555</v>
          </cell>
          <cell r="M185">
            <v>1525</v>
          </cell>
          <cell r="O185">
            <v>8.17</v>
          </cell>
          <cell r="P185">
            <v>7.5</v>
          </cell>
        </row>
        <row r="186">
          <cell r="D186" t="str">
            <v>098-4</v>
          </cell>
          <cell r="E186" t="str">
            <v>OTHER EAR, NOSE, MOUTH AND THROAT PROCEDURES</v>
          </cell>
          <cell r="G186">
            <v>3.23071410451068</v>
          </cell>
          <cell r="I186">
            <v>2</v>
          </cell>
          <cell r="J186">
            <v>67</v>
          </cell>
          <cell r="L186">
            <v>730</v>
          </cell>
          <cell r="M186">
            <v>709</v>
          </cell>
          <cell r="O186">
            <v>15.31</v>
          </cell>
          <cell r="P186">
            <v>13.92</v>
          </cell>
        </row>
        <row r="187">
          <cell r="D187" t="str">
            <v>110-1</v>
          </cell>
          <cell r="E187" t="str">
            <v>EAR, NOSE, MOUTH, THROAT AND CRANIAL OR FACIAL MALIGNANCIES</v>
          </cell>
          <cell r="G187">
            <v>0.68705698907124813</v>
          </cell>
          <cell r="H187" t="str">
            <v/>
          </cell>
          <cell r="I187">
            <v>1</v>
          </cell>
          <cell r="J187">
            <v>10</v>
          </cell>
          <cell r="K187" t="str">
            <v/>
          </cell>
          <cell r="L187">
            <v>515</v>
          </cell>
          <cell r="M187">
            <v>506</v>
          </cell>
          <cell r="O187">
            <v>2.59</v>
          </cell>
          <cell r="P187">
            <v>2.41</v>
          </cell>
        </row>
        <row r="188">
          <cell r="D188" t="str">
            <v>110-2</v>
          </cell>
          <cell r="E188" t="str">
            <v>EAR, NOSE, MOUTH, THROAT AND CRANIAL OR FACIAL MALIGNANCIES</v>
          </cell>
          <cell r="G188">
            <v>0.78593356465083941</v>
          </cell>
          <cell r="H188" t="str">
            <v/>
          </cell>
          <cell r="I188">
            <v>1</v>
          </cell>
          <cell r="J188">
            <v>17</v>
          </cell>
          <cell r="K188" t="str">
            <v/>
          </cell>
          <cell r="L188">
            <v>1324</v>
          </cell>
          <cell r="M188">
            <v>1298</v>
          </cell>
          <cell r="O188">
            <v>4.54</v>
          </cell>
          <cell r="P188">
            <v>4.13</v>
          </cell>
        </row>
        <row r="189">
          <cell r="D189" t="str">
            <v>110-3</v>
          </cell>
          <cell r="E189" t="str">
            <v>EAR, NOSE, MOUTH, THROAT AND CRANIAL OR FACIAL MALIGNANCIES</v>
          </cell>
          <cell r="G189">
            <v>1.1384844113894923</v>
          </cell>
          <cell r="H189" t="str">
            <v/>
          </cell>
          <cell r="I189">
            <v>1</v>
          </cell>
          <cell r="J189">
            <v>30</v>
          </cell>
          <cell r="K189" t="str">
            <v/>
          </cell>
          <cell r="L189">
            <v>1370</v>
          </cell>
          <cell r="M189">
            <v>1345</v>
          </cell>
          <cell r="O189">
            <v>7.77</v>
          </cell>
          <cell r="P189">
            <v>7.06</v>
          </cell>
        </row>
        <row r="190">
          <cell r="D190" t="str">
            <v>110-4</v>
          </cell>
          <cell r="E190" t="str">
            <v>EAR, NOSE, MOUTH, THROAT AND CRANIAL OR FACIAL MALIGNANCIES</v>
          </cell>
          <cell r="G190">
            <v>1.8539004991090304</v>
          </cell>
          <cell r="I190">
            <v>1</v>
          </cell>
          <cell r="J190">
            <v>43</v>
          </cell>
          <cell r="L190">
            <v>465</v>
          </cell>
          <cell r="M190">
            <v>456</v>
          </cell>
          <cell r="O190">
            <v>11.12</v>
          </cell>
          <cell r="P190">
            <v>10.18</v>
          </cell>
        </row>
        <row r="191">
          <cell r="D191" t="str">
            <v>111-1</v>
          </cell>
          <cell r="E191" t="str">
            <v>VERTIGO AND OTHER LABYRINTH DISORDERS</v>
          </cell>
          <cell r="G191">
            <v>0.53345385795623146</v>
          </cell>
          <cell r="H191" t="str">
            <v/>
          </cell>
          <cell r="I191">
            <v>1</v>
          </cell>
          <cell r="J191">
            <v>6</v>
          </cell>
          <cell r="K191" t="str">
            <v/>
          </cell>
          <cell r="L191">
            <v>7462</v>
          </cell>
          <cell r="M191">
            <v>7327</v>
          </cell>
          <cell r="O191">
            <v>2.0499999999999998</v>
          </cell>
          <cell r="P191">
            <v>1.92</v>
          </cell>
        </row>
        <row r="192">
          <cell r="D192" t="str">
            <v>111-2</v>
          </cell>
          <cell r="E192" t="str">
            <v>VERTIGO AND OTHER LABYRINTH DISORDERS</v>
          </cell>
          <cell r="G192">
            <v>0.61287651531116105</v>
          </cell>
          <cell r="H192" t="str">
            <v/>
          </cell>
          <cell r="I192">
            <v>1</v>
          </cell>
          <cell r="J192">
            <v>8</v>
          </cell>
          <cell r="K192" t="str">
            <v/>
          </cell>
          <cell r="L192">
            <v>6209</v>
          </cell>
          <cell r="M192">
            <v>6089</v>
          </cell>
          <cell r="O192">
            <v>2.64</v>
          </cell>
          <cell r="P192">
            <v>2.46</v>
          </cell>
        </row>
        <row r="193">
          <cell r="D193" t="str">
            <v>111-3</v>
          </cell>
          <cell r="E193" t="str">
            <v>VERTIGO AND OTHER LABYRINTH DISORDERS</v>
          </cell>
          <cell r="G193">
            <v>0.73996499797186965</v>
          </cell>
          <cell r="H193" t="str">
            <v/>
          </cell>
          <cell r="I193">
            <v>1</v>
          </cell>
          <cell r="J193">
            <v>12</v>
          </cell>
          <cell r="K193" t="str">
            <v/>
          </cell>
          <cell r="L193">
            <v>798</v>
          </cell>
          <cell r="M193">
            <v>785</v>
          </cell>
          <cell r="O193">
            <v>3.49</v>
          </cell>
          <cell r="P193">
            <v>3.28</v>
          </cell>
        </row>
        <row r="194">
          <cell r="D194" t="str">
            <v>111-4</v>
          </cell>
          <cell r="E194" t="str">
            <v>VERTIGO AND OTHER LABYRINTH DISORDERS</v>
          </cell>
          <cell r="G194">
            <v>1.297401536354946</v>
          </cell>
          <cell r="I194">
            <v>1</v>
          </cell>
          <cell r="J194">
            <v>25</v>
          </cell>
          <cell r="L194">
            <v>43</v>
          </cell>
          <cell r="M194">
            <v>43</v>
          </cell>
          <cell r="O194">
            <v>6.88</v>
          </cell>
          <cell r="P194">
            <v>6.88</v>
          </cell>
        </row>
        <row r="195">
          <cell r="D195" t="str">
            <v>113-1</v>
          </cell>
          <cell r="E195" t="str">
            <v>INFECTIONS OF UPPER RESPIRATORY TRACT</v>
          </cell>
          <cell r="G195">
            <v>0.32080023393141283</v>
          </cell>
          <cell r="H195" t="str">
            <v/>
          </cell>
          <cell r="I195">
            <v>1</v>
          </cell>
          <cell r="J195">
            <v>6</v>
          </cell>
          <cell r="K195" t="str">
            <v/>
          </cell>
          <cell r="L195">
            <v>17520</v>
          </cell>
          <cell r="M195">
            <v>17349</v>
          </cell>
          <cell r="O195">
            <v>1.98</v>
          </cell>
          <cell r="P195">
            <v>1.91</v>
          </cell>
        </row>
        <row r="196">
          <cell r="D196" t="str">
            <v>113-2</v>
          </cell>
          <cell r="E196" t="str">
            <v>INFECTIONS OF UPPER RESPIRATORY TRACT</v>
          </cell>
          <cell r="G196">
            <v>0.47344374888656338</v>
          </cell>
          <cell r="H196" t="str">
            <v/>
          </cell>
          <cell r="I196">
            <v>1</v>
          </cell>
          <cell r="J196">
            <v>8</v>
          </cell>
          <cell r="K196" t="str">
            <v/>
          </cell>
          <cell r="L196">
            <v>26972</v>
          </cell>
          <cell r="M196">
            <v>26521</v>
          </cell>
          <cell r="O196">
            <v>2.84</v>
          </cell>
          <cell r="P196">
            <v>2.69</v>
          </cell>
        </row>
        <row r="197">
          <cell r="D197" t="str">
            <v>113-3</v>
          </cell>
          <cell r="E197" t="str">
            <v>INFECTIONS OF UPPER RESPIRATORY TRACT</v>
          </cell>
          <cell r="G197">
            <v>0.68982726612538481</v>
          </cell>
          <cell r="H197" t="str">
            <v/>
          </cell>
          <cell r="I197">
            <v>1</v>
          </cell>
          <cell r="J197">
            <v>12</v>
          </cell>
          <cell r="K197" t="str">
            <v/>
          </cell>
          <cell r="L197">
            <v>13477</v>
          </cell>
          <cell r="M197">
            <v>13212</v>
          </cell>
          <cell r="O197">
            <v>4.09</v>
          </cell>
          <cell r="P197">
            <v>3.84</v>
          </cell>
        </row>
        <row r="198">
          <cell r="D198" t="str">
            <v>113-4</v>
          </cell>
          <cell r="E198" t="str">
            <v>INFECTIONS OF UPPER RESPIRATORY TRACT</v>
          </cell>
          <cell r="G198">
            <v>1.1281167811177679</v>
          </cell>
          <cell r="I198">
            <v>1</v>
          </cell>
          <cell r="J198">
            <v>21</v>
          </cell>
          <cell r="L198">
            <v>2694</v>
          </cell>
          <cell r="M198">
            <v>2641</v>
          </cell>
          <cell r="O198">
            <v>6.56</v>
          </cell>
          <cell r="P198">
            <v>6.07</v>
          </cell>
        </row>
        <row r="199">
          <cell r="D199" t="str">
            <v>114-1</v>
          </cell>
          <cell r="E199" t="str">
            <v>DENTAL DISEASES AND DISORDERS</v>
          </cell>
          <cell r="G199">
            <v>0.37957055344518142</v>
          </cell>
          <cell r="H199" t="str">
            <v/>
          </cell>
          <cell r="I199">
            <v>1</v>
          </cell>
          <cell r="J199">
            <v>6</v>
          </cell>
          <cell r="K199" t="str">
            <v/>
          </cell>
          <cell r="L199">
            <v>2268</v>
          </cell>
          <cell r="M199">
            <v>2237</v>
          </cell>
          <cell r="O199">
            <v>2.2200000000000002</v>
          </cell>
          <cell r="P199">
            <v>2.13</v>
          </cell>
        </row>
        <row r="200">
          <cell r="D200" t="str">
            <v>114-2</v>
          </cell>
          <cell r="E200" t="str">
            <v>DENTAL DISEASES AND DISORDERS</v>
          </cell>
          <cell r="G200">
            <v>0.52389434091504095</v>
          </cell>
          <cell r="H200" t="str">
            <v/>
          </cell>
          <cell r="I200">
            <v>1</v>
          </cell>
          <cell r="J200">
            <v>9</v>
          </cell>
          <cell r="K200" t="str">
            <v/>
          </cell>
          <cell r="L200">
            <v>1679</v>
          </cell>
          <cell r="M200">
            <v>1656</v>
          </cell>
          <cell r="O200">
            <v>2.88</v>
          </cell>
          <cell r="P200">
            <v>2.74</v>
          </cell>
        </row>
        <row r="201">
          <cell r="D201" t="str">
            <v>114-3</v>
          </cell>
          <cell r="E201" t="str">
            <v>DENTAL DISEASES AND DISORDERS</v>
          </cell>
          <cell r="G201">
            <v>0.84144737090376875</v>
          </cell>
          <cell r="H201" t="str">
            <v/>
          </cell>
          <cell r="I201">
            <v>1</v>
          </cell>
          <cell r="J201">
            <v>17</v>
          </cell>
          <cell r="K201" t="str">
            <v/>
          </cell>
          <cell r="L201">
            <v>437</v>
          </cell>
          <cell r="M201">
            <v>433</v>
          </cell>
          <cell r="O201">
            <v>4.6900000000000004</v>
          </cell>
          <cell r="P201">
            <v>4.4800000000000004</v>
          </cell>
        </row>
        <row r="202">
          <cell r="D202" t="str">
            <v>114-4</v>
          </cell>
          <cell r="E202" t="str">
            <v>DENTAL DISEASES AND DISORDERS</v>
          </cell>
          <cell r="G202">
            <v>1.4726705718504911</v>
          </cell>
          <cell r="I202">
            <v>1</v>
          </cell>
          <cell r="J202">
            <v>20</v>
          </cell>
          <cell r="L202">
            <v>52</v>
          </cell>
          <cell r="M202">
            <v>51</v>
          </cell>
          <cell r="O202">
            <v>7.31</v>
          </cell>
          <cell r="P202">
            <v>6.73</v>
          </cell>
        </row>
        <row r="203">
          <cell r="D203" t="str">
            <v>115-1</v>
          </cell>
          <cell r="E203" t="str">
            <v>OTHER EAR, NOSE, MOUTH, THROAT AND CRANIAL OR FACIAL DIAGNOSES</v>
          </cell>
          <cell r="G203">
            <v>0.44170272667394533</v>
          </cell>
          <cell r="H203" t="str">
            <v/>
          </cell>
          <cell r="I203">
            <v>1</v>
          </cell>
          <cell r="J203">
            <v>7</v>
          </cell>
          <cell r="K203" t="str">
            <v/>
          </cell>
          <cell r="L203">
            <v>9445</v>
          </cell>
          <cell r="M203">
            <v>9304</v>
          </cell>
          <cell r="O203">
            <v>2.36</v>
          </cell>
          <cell r="P203">
            <v>2.2400000000000002</v>
          </cell>
        </row>
        <row r="204">
          <cell r="D204" t="str">
            <v>115-2</v>
          </cell>
          <cell r="E204" t="str">
            <v>OTHER EAR, NOSE, MOUTH, THROAT AND CRANIAL OR FACIAL DIAGNOSES</v>
          </cell>
          <cell r="G204">
            <v>0.6103578714879736</v>
          </cell>
          <cell r="H204" t="str">
            <v/>
          </cell>
          <cell r="I204">
            <v>1</v>
          </cell>
          <cell r="J204">
            <v>11</v>
          </cell>
          <cell r="K204" t="str">
            <v/>
          </cell>
          <cell r="L204">
            <v>10876</v>
          </cell>
          <cell r="M204">
            <v>10699</v>
          </cell>
          <cell r="O204">
            <v>3.15</v>
          </cell>
          <cell r="P204">
            <v>2.93</v>
          </cell>
        </row>
        <row r="205">
          <cell r="D205" t="str">
            <v>115-3</v>
          </cell>
          <cell r="E205" t="str">
            <v>OTHER EAR, NOSE, MOUTH, THROAT AND CRANIAL OR FACIAL DIAGNOSES</v>
          </cell>
          <cell r="G205">
            <v>0.92374893858480533</v>
          </cell>
          <cell r="H205" t="str">
            <v/>
          </cell>
          <cell r="I205">
            <v>1</v>
          </cell>
          <cell r="J205">
            <v>18</v>
          </cell>
          <cell r="K205" t="str">
            <v/>
          </cell>
          <cell r="L205">
            <v>4367</v>
          </cell>
          <cell r="M205">
            <v>4282</v>
          </cell>
          <cell r="O205">
            <v>5.28</v>
          </cell>
          <cell r="P205">
            <v>4.84</v>
          </cell>
        </row>
        <row r="206">
          <cell r="D206" t="str">
            <v>115-4</v>
          </cell>
          <cell r="E206" t="str">
            <v>OTHER EAR, NOSE, MOUTH, THROAT AND CRANIAL OR FACIAL DIAGNOSES</v>
          </cell>
          <cell r="G206">
            <v>1.6896096866089303</v>
          </cell>
          <cell r="I206">
            <v>1</v>
          </cell>
          <cell r="J206">
            <v>32</v>
          </cell>
          <cell r="L206">
            <v>1133</v>
          </cell>
          <cell r="M206">
            <v>1111</v>
          </cell>
          <cell r="O206">
            <v>8.33</v>
          </cell>
          <cell r="P206">
            <v>7.59</v>
          </cell>
        </row>
        <row r="207">
          <cell r="D207" t="str">
            <v>120-1</v>
          </cell>
          <cell r="E207" t="str">
            <v>MAJOR RESPIRATORY AND CHEST PROCEDURES</v>
          </cell>
          <cell r="G207">
            <v>1.7948553577637587</v>
          </cell>
          <cell r="H207" t="str">
            <v/>
          </cell>
          <cell r="I207">
            <v>1</v>
          </cell>
          <cell r="J207">
            <v>9</v>
          </cell>
          <cell r="K207" t="str">
            <v/>
          </cell>
          <cell r="L207">
            <v>5921</v>
          </cell>
          <cell r="M207">
            <v>5810</v>
          </cell>
          <cell r="O207">
            <v>3.58</v>
          </cell>
          <cell r="P207">
            <v>3.41</v>
          </cell>
        </row>
        <row r="208">
          <cell r="D208" t="str">
            <v>120-2</v>
          </cell>
          <cell r="E208" t="str">
            <v>MAJOR RESPIRATORY AND CHEST PROCEDURES</v>
          </cell>
          <cell r="G208">
            <v>2.2037729948391438</v>
          </cell>
          <cell r="H208" t="str">
            <v/>
          </cell>
          <cell r="I208">
            <v>1</v>
          </cell>
          <cell r="J208">
            <v>16</v>
          </cell>
          <cell r="K208" t="str">
            <v/>
          </cell>
          <cell r="L208">
            <v>7155</v>
          </cell>
          <cell r="M208">
            <v>7028</v>
          </cell>
          <cell r="O208">
            <v>5.5</v>
          </cell>
          <cell r="P208">
            <v>5.2</v>
          </cell>
        </row>
        <row r="209">
          <cell r="D209" t="str">
            <v>120-3</v>
          </cell>
          <cell r="E209" t="str">
            <v>MAJOR RESPIRATORY AND CHEST PROCEDURES</v>
          </cell>
          <cell r="G209">
            <v>2.9930397156375417</v>
          </cell>
          <cell r="H209" t="str">
            <v/>
          </cell>
          <cell r="I209">
            <v>2</v>
          </cell>
          <cell r="J209">
            <v>28</v>
          </cell>
          <cell r="K209" t="str">
            <v/>
          </cell>
          <cell r="L209">
            <v>2129</v>
          </cell>
          <cell r="M209">
            <v>2054</v>
          </cell>
          <cell r="O209">
            <v>9.25</v>
          </cell>
          <cell r="P209">
            <v>8.82</v>
          </cell>
        </row>
        <row r="210">
          <cell r="D210" t="str">
            <v>120-4</v>
          </cell>
          <cell r="E210" t="str">
            <v>MAJOR RESPIRATORY AND CHEST PROCEDURES</v>
          </cell>
          <cell r="G210">
            <v>5.2208378601842425</v>
          </cell>
          <cell r="I210">
            <v>2</v>
          </cell>
          <cell r="J210">
            <v>56</v>
          </cell>
          <cell r="L210">
            <v>1055</v>
          </cell>
          <cell r="M210">
            <v>998</v>
          </cell>
          <cell r="O210">
            <v>17.3</v>
          </cell>
          <cell r="P210">
            <v>15.63</v>
          </cell>
        </row>
        <row r="211">
          <cell r="D211" t="str">
            <v>121-1</v>
          </cell>
          <cell r="E211" t="str">
            <v>OTHER RESPIRATORY AND CHEST PROCEDURES</v>
          </cell>
          <cell r="G211">
            <v>1.3071992540449091</v>
          </cell>
          <cell r="H211" t="str">
            <v/>
          </cell>
          <cell r="I211">
            <v>1</v>
          </cell>
          <cell r="J211">
            <v>11</v>
          </cell>
          <cell r="K211" t="str">
            <v/>
          </cell>
          <cell r="L211">
            <v>11471</v>
          </cell>
          <cell r="M211">
            <v>11290</v>
          </cell>
          <cell r="O211">
            <v>3.23</v>
          </cell>
          <cell r="P211">
            <v>3.03</v>
          </cell>
        </row>
        <row r="212">
          <cell r="D212" t="str">
            <v>121-2</v>
          </cell>
          <cell r="E212" t="str">
            <v>OTHER RESPIRATORY AND CHEST PROCEDURES</v>
          </cell>
          <cell r="G212">
            <v>1.6900329279644379</v>
          </cell>
          <cell r="H212" t="str">
            <v/>
          </cell>
          <cell r="I212">
            <v>1</v>
          </cell>
          <cell r="J212">
            <v>17</v>
          </cell>
          <cell r="K212" t="str">
            <v/>
          </cell>
          <cell r="L212">
            <v>12132</v>
          </cell>
          <cell r="M212">
            <v>11915</v>
          </cell>
          <cell r="O212">
            <v>5.43</v>
          </cell>
          <cell r="P212">
            <v>5.1100000000000003</v>
          </cell>
        </row>
        <row r="213">
          <cell r="D213" t="str">
            <v>121-3</v>
          </cell>
          <cell r="E213" t="str">
            <v>OTHER RESPIRATORY AND CHEST PROCEDURES</v>
          </cell>
          <cell r="G213">
            <v>2.5705381780031216</v>
          </cell>
          <cell r="H213" t="str">
            <v/>
          </cell>
          <cell r="I213">
            <v>1</v>
          </cell>
          <cell r="J213">
            <v>31</v>
          </cell>
          <cell r="K213" t="str">
            <v/>
          </cell>
          <cell r="L213">
            <v>6653</v>
          </cell>
          <cell r="M213">
            <v>6528</v>
          </cell>
          <cell r="O213">
            <v>10.36</v>
          </cell>
          <cell r="P213">
            <v>9.73</v>
          </cell>
        </row>
        <row r="214">
          <cell r="D214" t="str">
            <v>121-4</v>
          </cell>
          <cell r="E214" t="str">
            <v>OTHER RESPIRATORY AND CHEST PROCEDURES</v>
          </cell>
          <cell r="G214">
            <v>4.2686878061421414</v>
          </cell>
          <cell r="I214">
            <v>2</v>
          </cell>
          <cell r="J214">
            <v>56</v>
          </cell>
          <cell r="L214">
            <v>4411</v>
          </cell>
          <cell r="M214">
            <v>4280</v>
          </cell>
          <cell r="O214">
            <v>16.91</v>
          </cell>
          <cell r="P214">
            <v>15.69</v>
          </cell>
        </row>
        <row r="215">
          <cell r="D215" t="str">
            <v>130-1</v>
          </cell>
          <cell r="E215" t="str">
            <v>RESPIRATORY SYSTEM DIAGNOSIS WITH VENTILATOR SUPPORT &gt; 96 HOURS</v>
          </cell>
          <cell r="G215">
            <v>3.1240469631603882</v>
          </cell>
          <cell r="H215" t="str">
            <v/>
          </cell>
          <cell r="I215">
            <v>4</v>
          </cell>
          <cell r="J215">
            <v>33</v>
          </cell>
          <cell r="K215" t="str">
            <v/>
          </cell>
          <cell r="L215">
            <v>127</v>
          </cell>
          <cell r="M215">
            <v>123</v>
          </cell>
          <cell r="O215">
            <v>12.46</v>
          </cell>
          <cell r="P215">
            <v>11.51</v>
          </cell>
        </row>
        <row r="216">
          <cell r="D216" t="str">
            <v>130-2</v>
          </cell>
          <cell r="E216" t="str">
            <v>RESPIRATORY SYSTEM DIAGNOSIS WITH VENTILATOR SUPPORT &gt; 96 HOURS</v>
          </cell>
          <cell r="G216">
            <v>3.1247269832327773</v>
          </cell>
          <cell r="H216" t="str">
            <v/>
          </cell>
          <cell r="I216">
            <v>4</v>
          </cell>
          <cell r="J216">
            <v>34</v>
          </cell>
          <cell r="K216" t="str">
            <v/>
          </cell>
          <cell r="L216">
            <v>2042</v>
          </cell>
          <cell r="M216">
            <v>1998</v>
          </cell>
          <cell r="O216">
            <v>12.96</v>
          </cell>
          <cell r="P216">
            <v>11.52</v>
          </cell>
        </row>
        <row r="217">
          <cell r="D217" t="str">
            <v>130-3</v>
          </cell>
          <cell r="E217" t="str">
            <v>RESPIRATORY SYSTEM DIAGNOSIS WITH VENTILATOR SUPPORT &gt; 96 HOURS</v>
          </cell>
          <cell r="G217">
            <v>3.8249362158116913</v>
          </cell>
          <cell r="H217" t="str">
            <v/>
          </cell>
          <cell r="I217">
            <v>4</v>
          </cell>
          <cell r="J217">
            <v>46</v>
          </cell>
          <cell r="K217" t="str">
            <v/>
          </cell>
          <cell r="L217">
            <v>8697</v>
          </cell>
          <cell r="M217">
            <v>8519</v>
          </cell>
          <cell r="O217">
            <v>14.95</v>
          </cell>
          <cell r="P217">
            <v>13.7</v>
          </cell>
        </row>
        <row r="218">
          <cell r="D218" t="str">
            <v>130-4</v>
          </cell>
          <cell r="E218" t="str">
            <v>RESPIRATORY SYSTEM DIAGNOSIS WITH VENTILATOR SUPPORT &gt; 96 HOURS</v>
          </cell>
          <cell r="G218">
            <v>4.9544831945543342</v>
          </cell>
          <cell r="I218">
            <v>4</v>
          </cell>
          <cell r="J218">
            <v>57</v>
          </cell>
          <cell r="L218">
            <v>8916</v>
          </cell>
          <cell r="M218">
            <v>8726</v>
          </cell>
          <cell r="O218">
            <v>17.61</v>
          </cell>
          <cell r="P218">
            <v>16.32</v>
          </cell>
        </row>
        <row r="219">
          <cell r="D219" t="str">
            <v>131-1</v>
          </cell>
          <cell r="E219" t="str">
            <v>CYSTIC FIBROSIS - PULMONARY DISEASE</v>
          </cell>
          <cell r="G219">
            <v>1.0369139536418279</v>
          </cell>
          <cell r="H219" t="str">
            <v/>
          </cell>
          <cell r="I219">
            <v>1</v>
          </cell>
          <cell r="J219">
            <v>14</v>
          </cell>
          <cell r="K219" t="str">
            <v/>
          </cell>
          <cell r="L219">
            <v>155</v>
          </cell>
          <cell r="M219">
            <v>154</v>
          </cell>
          <cell r="O219">
            <v>6.14</v>
          </cell>
          <cell r="P219">
            <v>6.07</v>
          </cell>
        </row>
        <row r="220">
          <cell r="D220" t="str">
            <v>131-2</v>
          </cell>
          <cell r="E220" t="str">
            <v>CYSTIC FIBROSIS - PULMONARY DISEASE</v>
          </cell>
          <cell r="G220">
            <v>1.4589108846042522</v>
          </cell>
          <cell r="H220" t="str">
            <v/>
          </cell>
          <cell r="I220">
            <v>1</v>
          </cell>
          <cell r="J220">
            <v>20</v>
          </cell>
          <cell r="K220" t="str">
            <v/>
          </cell>
          <cell r="L220">
            <v>2433</v>
          </cell>
          <cell r="M220">
            <v>2389</v>
          </cell>
          <cell r="O220">
            <v>8.2799999999999994</v>
          </cell>
          <cell r="P220">
            <v>8</v>
          </cell>
        </row>
        <row r="221">
          <cell r="D221" t="str">
            <v>131-3</v>
          </cell>
          <cell r="E221" t="str">
            <v>CYSTIC FIBROSIS - PULMONARY DISEASE</v>
          </cell>
          <cell r="G221">
            <v>1.9433057416063328</v>
          </cell>
          <cell r="H221" t="str">
            <v/>
          </cell>
          <cell r="I221">
            <v>2</v>
          </cell>
          <cell r="J221">
            <v>24</v>
          </cell>
          <cell r="K221" t="str">
            <v/>
          </cell>
          <cell r="L221">
            <v>3481</v>
          </cell>
          <cell r="M221">
            <v>3356</v>
          </cell>
          <cell r="O221">
            <v>10.35</v>
          </cell>
          <cell r="P221">
            <v>10.08</v>
          </cell>
        </row>
        <row r="222">
          <cell r="D222" t="str">
            <v>131-4</v>
          </cell>
          <cell r="E222" t="str">
            <v>CYSTIC FIBROSIS - PULMONARY DISEASE</v>
          </cell>
          <cell r="G222">
            <v>2.5224572360512152</v>
          </cell>
          <cell r="I222">
            <v>2</v>
          </cell>
          <cell r="J222">
            <v>38</v>
          </cell>
          <cell r="L222">
            <v>949</v>
          </cell>
          <cell r="M222">
            <v>915</v>
          </cell>
          <cell r="O222">
            <v>12.63</v>
          </cell>
          <cell r="P222">
            <v>12.16</v>
          </cell>
        </row>
        <row r="223">
          <cell r="D223" t="str">
            <v>132-1</v>
          </cell>
          <cell r="E223" t="str">
            <v>BPD AND OTHER CHRONIC RESPIRATORY DISEASES ARISING IN PERINATAL PERIOD</v>
          </cell>
          <cell r="G223">
            <v>0.37482347412494338</v>
          </cell>
          <cell r="H223" t="str">
            <v/>
          </cell>
          <cell r="I223">
            <v>1</v>
          </cell>
          <cell r="J223">
            <v>8</v>
          </cell>
          <cell r="K223" t="str">
            <v/>
          </cell>
          <cell r="L223">
            <v>181</v>
          </cell>
          <cell r="M223">
            <v>178</v>
          </cell>
          <cell r="O223">
            <v>2.62</v>
          </cell>
          <cell r="P223">
            <v>2.5099999999999998</v>
          </cell>
        </row>
        <row r="224">
          <cell r="D224" t="str">
            <v>132-2</v>
          </cell>
          <cell r="E224" t="str">
            <v>BPD AND OTHER CHRONIC RESPIRATORY DISEASES ARISING IN PERINATAL PERIOD</v>
          </cell>
          <cell r="G224">
            <v>0.49213551684273521</v>
          </cell>
          <cell r="H224" t="str">
            <v/>
          </cell>
          <cell r="I224">
            <v>1</v>
          </cell>
          <cell r="J224">
            <v>20</v>
          </cell>
          <cell r="K224" t="str">
            <v/>
          </cell>
          <cell r="L224">
            <v>670</v>
          </cell>
          <cell r="M224">
            <v>657</v>
          </cell>
          <cell r="O224">
            <v>4.08</v>
          </cell>
          <cell r="P224">
            <v>3.55</v>
          </cell>
        </row>
        <row r="225">
          <cell r="D225" t="str">
            <v>132-3</v>
          </cell>
          <cell r="E225" t="str">
            <v>BPD AND OTHER CHRONIC RESPIRATORY DISEASES ARISING IN PERINATAL PERIOD</v>
          </cell>
          <cell r="G225">
            <v>0.82667518180428867</v>
          </cell>
          <cell r="H225" t="str">
            <v/>
          </cell>
          <cell r="I225">
            <v>1</v>
          </cell>
          <cell r="J225">
            <v>39</v>
          </cell>
          <cell r="K225" t="str">
            <v/>
          </cell>
          <cell r="L225">
            <v>1090</v>
          </cell>
          <cell r="M225">
            <v>1070</v>
          </cell>
          <cell r="O225">
            <v>6.27</v>
          </cell>
          <cell r="P225">
            <v>5.31</v>
          </cell>
        </row>
        <row r="226">
          <cell r="D226" t="str">
            <v>132-4</v>
          </cell>
          <cell r="E226" t="str">
            <v>BPD AND OTHER CHRONIC RESPIRATORY DISEASES ARISING IN PERINATAL PERIOD</v>
          </cell>
          <cell r="G226">
            <v>1.3170787736288334</v>
          </cell>
          <cell r="I226">
            <v>1</v>
          </cell>
          <cell r="J226">
            <v>42</v>
          </cell>
          <cell r="L226">
            <v>939</v>
          </cell>
          <cell r="M226">
            <v>921</v>
          </cell>
          <cell r="O226">
            <v>7.82</v>
          </cell>
          <cell r="P226">
            <v>6.92</v>
          </cell>
        </row>
        <row r="227">
          <cell r="D227" t="str">
            <v>133-1</v>
          </cell>
          <cell r="E227" t="str">
            <v>RESPIRATORY FAILURE</v>
          </cell>
          <cell r="G227">
            <v>0.42937021307759554</v>
          </cell>
          <cell r="H227" t="str">
            <v/>
          </cell>
          <cell r="I227">
            <v>1</v>
          </cell>
          <cell r="J227">
            <v>11</v>
          </cell>
          <cell r="K227" t="str">
            <v/>
          </cell>
          <cell r="L227">
            <v>158</v>
          </cell>
          <cell r="M227">
            <v>154</v>
          </cell>
          <cell r="O227">
            <v>2.84</v>
          </cell>
          <cell r="P227">
            <v>2.5299999999999998</v>
          </cell>
        </row>
        <row r="228">
          <cell r="D228" t="str">
            <v>133-2</v>
          </cell>
          <cell r="E228" t="str">
            <v>RESPIRATORY FAILURE</v>
          </cell>
          <cell r="G228">
            <v>0.70887743648716639</v>
          </cell>
          <cell r="H228" t="str">
            <v/>
          </cell>
          <cell r="I228">
            <v>1</v>
          </cell>
          <cell r="J228">
            <v>11</v>
          </cell>
          <cell r="K228" t="str">
            <v/>
          </cell>
          <cell r="L228">
            <v>80281</v>
          </cell>
          <cell r="M228">
            <v>78834</v>
          </cell>
          <cell r="O228">
            <v>3.77</v>
          </cell>
          <cell r="P228">
            <v>3.55</v>
          </cell>
        </row>
        <row r="229">
          <cell r="D229" t="str">
            <v>133-3</v>
          </cell>
          <cell r="E229" t="str">
            <v>RESPIRATORY FAILURE</v>
          </cell>
          <cell r="G229">
            <v>1.0676082993895906</v>
          </cell>
          <cell r="H229" t="str">
            <v/>
          </cell>
          <cell r="I229">
            <v>1</v>
          </cell>
          <cell r="J229">
            <v>18</v>
          </cell>
          <cell r="K229" t="str">
            <v/>
          </cell>
          <cell r="L229">
            <v>56316</v>
          </cell>
          <cell r="M229">
            <v>55388</v>
          </cell>
          <cell r="O229">
            <v>5.53</v>
          </cell>
          <cell r="P229">
            <v>5.17</v>
          </cell>
        </row>
        <row r="230">
          <cell r="D230" t="str">
            <v>133-4</v>
          </cell>
          <cell r="E230" t="str">
            <v>RESPIRATORY FAILURE</v>
          </cell>
          <cell r="G230">
            <v>1.762072569905226</v>
          </cell>
          <cell r="I230">
            <v>1</v>
          </cell>
          <cell r="J230">
            <v>24</v>
          </cell>
          <cell r="L230">
            <v>32292</v>
          </cell>
          <cell r="M230">
            <v>31711</v>
          </cell>
          <cell r="O230">
            <v>7.14</v>
          </cell>
          <cell r="P230">
            <v>6.61</v>
          </cell>
        </row>
        <row r="231">
          <cell r="D231" t="str">
            <v>134-1</v>
          </cell>
          <cell r="E231" t="str">
            <v>PULMONARY EMBOLISM</v>
          </cell>
          <cell r="G231">
            <v>0.56017081543442893</v>
          </cell>
          <cell r="H231" t="str">
            <v/>
          </cell>
          <cell r="I231">
            <v>1</v>
          </cell>
          <cell r="J231">
            <v>7</v>
          </cell>
          <cell r="K231" t="str">
            <v/>
          </cell>
          <cell r="L231">
            <v>14465</v>
          </cell>
          <cell r="M231">
            <v>14242</v>
          </cell>
          <cell r="O231">
            <v>2.39</v>
          </cell>
          <cell r="P231">
            <v>2.2799999999999998</v>
          </cell>
        </row>
        <row r="232">
          <cell r="D232" t="str">
            <v>134-2</v>
          </cell>
          <cell r="E232" t="str">
            <v>PULMONARY EMBOLISM</v>
          </cell>
          <cell r="G232">
            <v>0.72945719170270251</v>
          </cell>
          <cell r="H232" t="str">
            <v/>
          </cell>
          <cell r="I232">
            <v>1</v>
          </cell>
          <cell r="J232">
            <v>10</v>
          </cell>
          <cell r="K232" t="str">
            <v/>
          </cell>
          <cell r="L232">
            <v>24149</v>
          </cell>
          <cell r="M232">
            <v>23726</v>
          </cell>
          <cell r="O232">
            <v>3.4</v>
          </cell>
          <cell r="P232">
            <v>3.21</v>
          </cell>
        </row>
        <row r="233">
          <cell r="D233" t="str">
            <v>134-3</v>
          </cell>
          <cell r="E233" t="str">
            <v>PULMONARY EMBOLISM</v>
          </cell>
          <cell r="G233">
            <v>1.0524375105483574</v>
          </cell>
          <cell r="H233" t="str">
            <v/>
          </cell>
          <cell r="I233">
            <v>1</v>
          </cell>
          <cell r="J233">
            <v>15</v>
          </cell>
          <cell r="K233" t="str">
            <v/>
          </cell>
          <cell r="L233">
            <v>21344</v>
          </cell>
          <cell r="M233">
            <v>20959</v>
          </cell>
          <cell r="O233">
            <v>4.91</v>
          </cell>
          <cell r="P233">
            <v>4.6100000000000003</v>
          </cell>
        </row>
        <row r="234">
          <cell r="D234" t="str">
            <v>134-4</v>
          </cell>
          <cell r="E234" t="str">
            <v>PULMONARY EMBOLISM</v>
          </cell>
          <cell r="G234">
            <v>1.6018501130064149</v>
          </cell>
          <cell r="I234">
            <v>1</v>
          </cell>
          <cell r="J234">
            <v>23</v>
          </cell>
          <cell r="L234">
            <v>9207</v>
          </cell>
          <cell r="M234">
            <v>9050</v>
          </cell>
          <cell r="O234">
            <v>6.75</v>
          </cell>
          <cell r="P234">
            <v>6.33</v>
          </cell>
        </row>
        <row r="235">
          <cell r="D235" t="str">
            <v>135-1</v>
          </cell>
          <cell r="E235" t="str">
            <v>MAJOR CHEST AND RESPIRATORY TRAUMA</v>
          </cell>
          <cell r="G235">
            <v>0.67875368126125957</v>
          </cell>
          <cell r="H235" t="str">
            <v/>
          </cell>
          <cell r="I235">
            <v>1</v>
          </cell>
          <cell r="J235">
            <v>9</v>
          </cell>
          <cell r="K235" t="str">
            <v/>
          </cell>
          <cell r="L235">
            <v>12642</v>
          </cell>
          <cell r="M235">
            <v>12422</v>
          </cell>
          <cell r="O235">
            <v>3.06</v>
          </cell>
          <cell r="P235">
            <v>2.89</v>
          </cell>
        </row>
        <row r="236">
          <cell r="D236" t="str">
            <v>135-2</v>
          </cell>
          <cell r="E236" t="str">
            <v>MAJOR CHEST AND RESPIRATORY TRAUMA</v>
          </cell>
          <cell r="G236">
            <v>0.78987073907912619</v>
          </cell>
          <cell r="H236" t="str">
            <v/>
          </cell>
          <cell r="I236">
            <v>1</v>
          </cell>
          <cell r="J236">
            <v>10</v>
          </cell>
          <cell r="K236" t="str">
            <v/>
          </cell>
          <cell r="L236">
            <v>9563</v>
          </cell>
          <cell r="M236">
            <v>9413</v>
          </cell>
          <cell r="O236">
            <v>3.51</v>
          </cell>
          <cell r="P236">
            <v>3.35</v>
          </cell>
        </row>
        <row r="237">
          <cell r="D237" t="str">
            <v>135-3</v>
          </cell>
          <cell r="E237" t="str">
            <v>MAJOR CHEST AND RESPIRATORY TRAUMA</v>
          </cell>
          <cell r="G237">
            <v>1.1331149849856701</v>
          </cell>
          <cell r="H237" t="str">
            <v/>
          </cell>
          <cell r="I237">
            <v>1</v>
          </cell>
          <cell r="J237">
            <v>16</v>
          </cell>
          <cell r="K237" t="str">
            <v/>
          </cell>
          <cell r="L237">
            <v>7315</v>
          </cell>
          <cell r="M237">
            <v>7191</v>
          </cell>
          <cell r="O237">
            <v>5.37</v>
          </cell>
          <cell r="P237">
            <v>5.07</v>
          </cell>
        </row>
        <row r="238">
          <cell r="D238" t="str">
            <v>135-4</v>
          </cell>
          <cell r="E238" t="str">
            <v>MAJOR CHEST AND RESPIRATORY TRAUMA</v>
          </cell>
          <cell r="G238">
            <v>1.9088713086330755</v>
          </cell>
          <cell r="I238">
            <v>1</v>
          </cell>
          <cell r="J238">
            <v>25</v>
          </cell>
          <cell r="L238">
            <v>2113</v>
          </cell>
          <cell r="M238">
            <v>2077</v>
          </cell>
          <cell r="O238">
            <v>8.11</v>
          </cell>
          <cell r="P238">
            <v>7.69</v>
          </cell>
        </row>
        <row r="239">
          <cell r="D239" t="str">
            <v>136-1</v>
          </cell>
          <cell r="E239" t="str">
            <v>RESPIRATORY MALIGNANCY</v>
          </cell>
          <cell r="G239">
            <v>0.58957762747926934</v>
          </cell>
          <cell r="H239" t="str">
            <v/>
          </cell>
          <cell r="I239">
            <v>1</v>
          </cell>
          <cell r="J239">
            <v>11</v>
          </cell>
          <cell r="K239" t="str">
            <v/>
          </cell>
          <cell r="L239">
            <v>1611</v>
          </cell>
          <cell r="M239">
            <v>1587</v>
          </cell>
          <cell r="O239">
            <v>3.18</v>
          </cell>
          <cell r="P239">
            <v>2.9</v>
          </cell>
        </row>
        <row r="240">
          <cell r="D240" t="str">
            <v>136-2</v>
          </cell>
          <cell r="E240" t="str">
            <v>RESPIRATORY MALIGNANCY</v>
          </cell>
          <cell r="G240">
            <v>0.81590682349516419</v>
          </cell>
          <cell r="H240" t="str">
            <v/>
          </cell>
          <cell r="I240">
            <v>1</v>
          </cell>
          <cell r="J240">
            <v>14</v>
          </cell>
          <cell r="K240" t="str">
            <v/>
          </cell>
          <cell r="L240">
            <v>10086</v>
          </cell>
          <cell r="M240">
            <v>9904</v>
          </cell>
          <cell r="O240">
            <v>4.33</v>
          </cell>
          <cell r="P240">
            <v>4.08</v>
          </cell>
        </row>
        <row r="241">
          <cell r="D241" t="str">
            <v>136-3</v>
          </cell>
          <cell r="E241" t="str">
            <v>RESPIRATORY MALIGNANCY</v>
          </cell>
          <cell r="G241">
            <v>1.1598827794321014</v>
          </cell>
          <cell r="H241" t="str">
            <v/>
          </cell>
          <cell r="I241">
            <v>1</v>
          </cell>
          <cell r="J241">
            <v>21</v>
          </cell>
          <cell r="K241" t="str">
            <v/>
          </cell>
          <cell r="L241">
            <v>15187</v>
          </cell>
          <cell r="M241">
            <v>14939</v>
          </cell>
          <cell r="O241">
            <v>6.43</v>
          </cell>
          <cell r="P241">
            <v>6.07</v>
          </cell>
        </row>
        <row r="242">
          <cell r="D242" t="str">
            <v>136-4</v>
          </cell>
          <cell r="E242" t="str">
            <v>RESPIRATORY MALIGNANCY</v>
          </cell>
          <cell r="G242">
            <v>1.6443373288837069</v>
          </cell>
          <cell r="I242">
            <v>1</v>
          </cell>
          <cell r="J242">
            <v>29</v>
          </cell>
          <cell r="L242">
            <v>4846</v>
          </cell>
          <cell r="M242">
            <v>4751</v>
          </cell>
          <cell r="O242">
            <v>8.91</v>
          </cell>
          <cell r="P242">
            <v>8.2899999999999991</v>
          </cell>
        </row>
        <row r="243">
          <cell r="D243" t="str">
            <v>137-1</v>
          </cell>
          <cell r="E243" t="str">
            <v>MAJOR RESPIRATORY INFECTIONS AND INFLAMMATIONS</v>
          </cell>
          <cell r="G243">
            <v>0.60273504963947111</v>
          </cell>
          <cell r="H243" t="str">
            <v/>
          </cell>
          <cell r="I243">
            <v>1</v>
          </cell>
          <cell r="J243">
            <v>13</v>
          </cell>
          <cell r="K243" t="str">
            <v/>
          </cell>
          <cell r="L243">
            <v>4968</v>
          </cell>
          <cell r="M243">
            <v>4870</v>
          </cell>
          <cell r="O243">
            <v>3.81</v>
          </cell>
          <cell r="P243">
            <v>3.49</v>
          </cell>
        </row>
        <row r="244">
          <cell r="D244" t="str">
            <v>137-2</v>
          </cell>
          <cell r="E244" t="str">
            <v>MAJOR RESPIRATORY INFECTIONS AND INFLAMMATIONS</v>
          </cell>
          <cell r="G244">
            <v>0.7681147047034742</v>
          </cell>
          <cell r="H244" t="str">
            <v/>
          </cell>
          <cell r="I244">
            <v>1</v>
          </cell>
          <cell r="J244">
            <v>14</v>
          </cell>
          <cell r="K244" t="str">
            <v/>
          </cell>
          <cell r="L244">
            <v>22572</v>
          </cell>
          <cell r="M244">
            <v>22188</v>
          </cell>
          <cell r="O244">
            <v>4.68</v>
          </cell>
          <cell r="P244">
            <v>4.37</v>
          </cell>
        </row>
        <row r="245">
          <cell r="D245" t="str">
            <v>137-3</v>
          </cell>
          <cell r="E245" t="str">
            <v>MAJOR RESPIRATORY INFECTIONS AND INFLAMMATIONS</v>
          </cell>
          <cell r="G245">
            <v>1.0470261047626177</v>
          </cell>
          <cell r="H245" t="str">
            <v/>
          </cell>
          <cell r="I245">
            <v>1</v>
          </cell>
          <cell r="J245">
            <v>18</v>
          </cell>
          <cell r="K245" t="str">
            <v/>
          </cell>
          <cell r="L245">
            <v>33563</v>
          </cell>
          <cell r="M245">
            <v>32932</v>
          </cell>
          <cell r="O245">
            <v>6.22</v>
          </cell>
          <cell r="P245">
            <v>5.85</v>
          </cell>
        </row>
        <row r="246">
          <cell r="D246" t="str">
            <v>137-4</v>
          </cell>
          <cell r="E246" t="str">
            <v>MAJOR RESPIRATORY INFECTIONS AND INFLAMMATIONS</v>
          </cell>
          <cell r="G246">
            <v>1.5124059190536341</v>
          </cell>
          <cell r="I246">
            <v>1</v>
          </cell>
          <cell r="J246">
            <v>25</v>
          </cell>
          <cell r="L246">
            <v>26600</v>
          </cell>
          <cell r="M246">
            <v>26097</v>
          </cell>
          <cell r="O246">
            <v>8.2100000000000009</v>
          </cell>
          <cell r="P246">
            <v>7.67</v>
          </cell>
        </row>
        <row r="247">
          <cell r="D247" t="str">
            <v>138-1</v>
          </cell>
          <cell r="E247" t="str">
            <v>BRONCHIOLITIS AND RSV PNEUMONIA</v>
          </cell>
          <cell r="G247">
            <v>0.2841342213480445</v>
          </cell>
          <cell r="H247" t="str">
            <v/>
          </cell>
          <cell r="I247">
            <v>1</v>
          </cell>
          <cell r="J247">
            <v>7</v>
          </cell>
          <cell r="K247" t="str">
            <v/>
          </cell>
          <cell r="L247">
            <v>19311</v>
          </cell>
          <cell r="M247">
            <v>19089</v>
          </cell>
          <cell r="O247">
            <v>2.33</v>
          </cell>
          <cell r="P247">
            <v>2.25</v>
          </cell>
        </row>
        <row r="248">
          <cell r="D248" t="str">
            <v>138-2</v>
          </cell>
          <cell r="E248" t="str">
            <v>BRONCHIOLITIS AND RSV PNEUMONIA</v>
          </cell>
          <cell r="G248">
            <v>0.40692807930704594</v>
          </cell>
          <cell r="H248" t="str">
            <v/>
          </cell>
          <cell r="I248">
            <v>1</v>
          </cell>
          <cell r="J248">
            <v>9</v>
          </cell>
          <cell r="K248" t="str">
            <v/>
          </cell>
          <cell r="L248">
            <v>10120</v>
          </cell>
          <cell r="M248">
            <v>9932</v>
          </cell>
          <cell r="O248">
            <v>3.09</v>
          </cell>
          <cell r="P248">
            <v>2.91</v>
          </cell>
        </row>
        <row r="249">
          <cell r="D249" t="str">
            <v>138-3</v>
          </cell>
          <cell r="E249" t="str">
            <v>BRONCHIOLITIS AND RSV PNEUMONIA</v>
          </cell>
          <cell r="G249">
            <v>0.64460255403387645</v>
          </cell>
          <cell r="H249" t="str">
            <v/>
          </cell>
          <cell r="I249">
            <v>1</v>
          </cell>
          <cell r="J249">
            <v>12</v>
          </cell>
          <cell r="K249" t="str">
            <v/>
          </cell>
          <cell r="L249">
            <v>8906</v>
          </cell>
          <cell r="M249">
            <v>8738</v>
          </cell>
          <cell r="O249">
            <v>4.26</v>
          </cell>
          <cell r="P249">
            <v>4.0199999999999996</v>
          </cell>
        </row>
        <row r="250">
          <cell r="D250" t="str">
            <v>138-4</v>
          </cell>
          <cell r="E250" t="str">
            <v>BRONCHIOLITIS AND RSV PNEUMONIA</v>
          </cell>
          <cell r="G250">
            <v>1.3704227322077502</v>
          </cell>
          <cell r="I250">
            <v>1</v>
          </cell>
          <cell r="J250">
            <v>24</v>
          </cell>
          <cell r="L250">
            <v>1483</v>
          </cell>
          <cell r="M250">
            <v>1457</v>
          </cell>
          <cell r="O250">
            <v>7.62</v>
          </cell>
          <cell r="P250">
            <v>7.14</v>
          </cell>
        </row>
        <row r="251">
          <cell r="D251" t="str">
            <v>139-1</v>
          </cell>
          <cell r="E251" t="str">
            <v>OTHER PNEUMONIA</v>
          </cell>
          <cell r="G251">
            <v>0.44050515269692858</v>
          </cell>
          <cell r="H251" t="str">
            <v/>
          </cell>
          <cell r="I251">
            <v>1</v>
          </cell>
          <cell r="J251">
            <v>7</v>
          </cell>
          <cell r="K251" t="str">
            <v/>
          </cell>
          <cell r="L251">
            <v>34665</v>
          </cell>
          <cell r="M251">
            <v>34086</v>
          </cell>
          <cell r="O251">
            <v>2.67</v>
          </cell>
          <cell r="P251">
            <v>2.5499999999999998</v>
          </cell>
        </row>
        <row r="252">
          <cell r="D252" t="str">
            <v>139-2</v>
          </cell>
          <cell r="E252" t="str">
            <v>OTHER PNEUMONIA</v>
          </cell>
          <cell r="G252">
            <v>0.61103566455909197</v>
          </cell>
          <cell r="H252" t="str">
            <v/>
          </cell>
          <cell r="I252">
            <v>1</v>
          </cell>
          <cell r="J252">
            <v>10</v>
          </cell>
          <cell r="K252" t="str">
            <v/>
          </cell>
          <cell r="L252">
            <v>90132</v>
          </cell>
          <cell r="M252">
            <v>88733</v>
          </cell>
          <cell r="O252">
            <v>3.52</v>
          </cell>
          <cell r="P252">
            <v>3.35</v>
          </cell>
        </row>
        <row r="253">
          <cell r="D253" t="str">
            <v>139-3</v>
          </cell>
          <cell r="E253" t="str">
            <v>OTHER PNEUMONIA</v>
          </cell>
          <cell r="G253">
            <v>0.84693430348159204</v>
          </cell>
          <cell r="H253" t="str">
            <v/>
          </cell>
          <cell r="I253">
            <v>1</v>
          </cell>
          <cell r="J253">
            <v>14</v>
          </cell>
          <cell r="K253" t="str">
            <v/>
          </cell>
          <cell r="L253">
            <v>88867</v>
          </cell>
          <cell r="M253">
            <v>87484</v>
          </cell>
          <cell r="O253">
            <v>4.76</v>
          </cell>
          <cell r="P253">
            <v>4.53</v>
          </cell>
        </row>
        <row r="254">
          <cell r="D254" t="str">
            <v>139-4</v>
          </cell>
          <cell r="E254" t="str">
            <v>OTHER PNEUMONIA</v>
          </cell>
          <cell r="G254">
            <v>1.2737786695322684</v>
          </cell>
          <cell r="I254">
            <v>1</v>
          </cell>
          <cell r="J254">
            <v>21</v>
          </cell>
          <cell r="L254">
            <v>31079</v>
          </cell>
          <cell r="M254">
            <v>30554</v>
          </cell>
          <cell r="O254">
            <v>6.86</v>
          </cell>
          <cell r="P254">
            <v>6.49</v>
          </cell>
        </row>
        <row r="255">
          <cell r="D255" t="str">
            <v>140-1</v>
          </cell>
          <cell r="E255" t="str">
            <v>CHRONIC OBSTRUCTIVE PULMONARY DISEASE</v>
          </cell>
          <cell r="G255">
            <v>0.52326743718026558</v>
          </cell>
          <cell r="H255" t="str">
            <v/>
          </cell>
          <cell r="I255">
            <v>1</v>
          </cell>
          <cell r="J255">
            <v>8</v>
          </cell>
          <cell r="K255" t="str">
            <v/>
          </cell>
          <cell r="L255">
            <v>25949</v>
          </cell>
          <cell r="M255">
            <v>25588</v>
          </cell>
          <cell r="O255">
            <v>2.86</v>
          </cell>
          <cell r="P255">
            <v>2.73</v>
          </cell>
        </row>
        <row r="256">
          <cell r="D256" t="str">
            <v>140-2</v>
          </cell>
          <cell r="E256" t="str">
            <v>CHRONIC OBSTRUCTIVE PULMONARY DISEASE</v>
          </cell>
          <cell r="G256">
            <v>0.64446073912896562</v>
          </cell>
          <cell r="H256" t="str">
            <v/>
          </cell>
          <cell r="I256">
            <v>1</v>
          </cell>
          <cell r="J256">
            <v>10</v>
          </cell>
          <cell r="K256" t="str">
            <v/>
          </cell>
          <cell r="L256">
            <v>74241</v>
          </cell>
          <cell r="M256">
            <v>73012</v>
          </cell>
          <cell r="O256">
            <v>3.54</v>
          </cell>
          <cell r="P256">
            <v>3.36</v>
          </cell>
        </row>
        <row r="257">
          <cell r="D257" t="str">
            <v>140-3</v>
          </cell>
          <cell r="E257" t="str">
            <v>CHRONIC OBSTRUCTIVE PULMONARY DISEASE</v>
          </cell>
          <cell r="G257">
            <v>0.78147814948550354</v>
          </cell>
          <cell r="H257" t="str">
            <v/>
          </cell>
          <cell r="I257">
            <v>1</v>
          </cell>
          <cell r="J257">
            <v>13</v>
          </cell>
          <cell r="K257" t="str">
            <v/>
          </cell>
          <cell r="L257">
            <v>71342</v>
          </cell>
          <cell r="M257">
            <v>70099</v>
          </cell>
          <cell r="O257">
            <v>4.34</v>
          </cell>
          <cell r="P257">
            <v>4.1100000000000003</v>
          </cell>
        </row>
        <row r="258">
          <cell r="D258" t="str">
            <v>140-4</v>
          </cell>
          <cell r="E258" t="str">
            <v>CHRONIC OBSTRUCTIVE PULMONARY DISEASE</v>
          </cell>
          <cell r="G258">
            <v>1.155787577707279</v>
          </cell>
          <cell r="I258">
            <v>1</v>
          </cell>
          <cell r="J258">
            <v>20</v>
          </cell>
          <cell r="L258">
            <v>21182</v>
          </cell>
          <cell r="M258">
            <v>20819</v>
          </cell>
          <cell r="O258">
            <v>6.26</v>
          </cell>
          <cell r="P258">
            <v>5.89</v>
          </cell>
        </row>
        <row r="259">
          <cell r="D259" t="str">
            <v>141-1</v>
          </cell>
          <cell r="E259" t="str">
            <v>ASTHMA</v>
          </cell>
          <cell r="G259">
            <v>0.36999728255387038</v>
          </cell>
          <cell r="H259" t="str">
            <v/>
          </cell>
          <cell r="I259">
            <v>1</v>
          </cell>
          <cell r="J259">
            <v>6</v>
          </cell>
          <cell r="K259" t="str">
            <v/>
          </cell>
          <cell r="L259">
            <v>28972</v>
          </cell>
          <cell r="M259">
            <v>28529</v>
          </cell>
          <cell r="O259">
            <v>2.06</v>
          </cell>
          <cell r="P259">
            <v>1.97</v>
          </cell>
        </row>
        <row r="260">
          <cell r="D260" t="str">
            <v>141-2</v>
          </cell>
          <cell r="E260" t="str">
            <v>ASTHMA</v>
          </cell>
          <cell r="G260">
            <v>0.55661154669685609</v>
          </cell>
          <cell r="H260" t="str">
            <v/>
          </cell>
          <cell r="I260">
            <v>1</v>
          </cell>
          <cell r="J260">
            <v>9</v>
          </cell>
          <cell r="K260" t="str">
            <v/>
          </cell>
          <cell r="L260">
            <v>19831</v>
          </cell>
          <cell r="M260">
            <v>19459</v>
          </cell>
          <cell r="O260">
            <v>3.08</v>
          </cell>
          <cell r="P260">
            <v>2.91</v>
          </cell>
        </row>
        <row r="261">
          <cell r="D261" t="str">
            <v>141-3</v>
          </cell>
          <cell r="E261" t="str">
            <v>ASTHMA</v>
          </cell>
          <cell r="G261">
            <v>0.66935242966055108</v>
          </cell>
          <cell r="H261" t="str">
            <v/>
          </cell>
          <cell r="I261">
            <v>1</v>
          </cell>
          <cell r="J261">
            <v>11</v>
          </cell>
          <cell r="K261" t="str">
            <v/>
          </cell>
          <cell r="L261">
            <v>12261</v>
          </cell>
          <cell r="M261">
            <v>12046</v>
          </cell>
          <cell r="O261">
            <v>3.48</v>
          </cell>
          <cell r="P261">
            <v>3.27</v>
          </cell>
        </row>
        <row r="262">
          <cell r="D262" t="str">
            <v>141-4</v>
          </cell>
          <cell r="E262" t="str">
            <v>ASTHMA</v>
          </cell>
          <cell r="G262">
            <v>1.1764392139658959</v>
          </cell>
          <cell r="I262">
            <v>1</v>
          </cell>
          <cell r="J262">
            <v>17</v>
          </cell>
          <cell r="L262">
            <v>1821</v>
          </cell>
          <cell r="M262">
            <v>1785</v>
          </cell>
          <cell r="O262">
            <v>5.26</v>
          </cell>
          <cell r="P262">
            <v>4.8600000000000003</v>
          </cell>
        </row>
        <row r="263">
          <cell r="D263" t="str">
            <v>142-1</v>
          </cell>
          <cell r="E263" t="str">
            <v>INTERSTITIAL AND ALVEOLAR LUNG DISEASES</v>
          </cell>
          <cell r="G263">
            <v>0.60596201942813521</v>
          </cell>
          <cell r="H263" t="str">
            <v/>
          </cell>
          <cell r="I263">
            <v>1</v>
          </cell>
          <cell r="J263">
            <v>9</v>
          </cell>
          <cell r="K263" t="str">
            <v/>
          </cell>
          <cell r="L263">
            <v>930</v>
          </cell>
          <cell r="M263">
            <v>919</v>
          </cell>
          <cell r="O263">
            <v>3.08</v>
          </cell>
          <cell r="P263">
            <v>2.97</v>
          </cell>
        </row>
        <row r="264">
          <cell r="D264" t="str">
            <v>142-2</v>
          </cell>
          <cell r="E264" t="str">
            <v>INTERSTITIAL AND ALVEOLAR LUNG DISEASES</v>
          </cell>
          <cell r="G264">
            <v>0.71359358187928879</v>
          </cell>
          <cell r="H264" t="str">
            <v/>
          </cell>
          <cell r="I264">
            <v>1</v>
          </cell>
          <cell r="J264">
            <v>12</v>
          </cell>
          <cell r="K264" t="str">
            <v/>
          </cell>
          <cell r="L264">
            <v>3182</v>
          </cell>
          <cell r="M264">
            <v>3119</v>
          </cell>
          <cell r="O264">
            <v>3.99</v>
          </cell>
          <cell r="P264">
            <v>3.71</v>
          </cell>
        </row>
        <row r="265">
          <cell r="D265" t="str">
            <v>142-3</v>
          </cell>
          <cell r="E265" t="str">
            <v>INTERSTITIAL AND ALVEOLAR LUNG DISEASES</v>
          </cell>
          <cell r="G265">
            <v>0.96624851358892405</v>
          </cell>
          <cell r="H265" t="str">
            <v/>
          </cell>
          <cell r="I265">
            <v>1</v>
          </cell>
          <cell r="J265">
            <v>17</v>
          </cell>
          <cell r="K265" t="str">
            <v/>
          </cell>
          <cell r="L265">
            <v>5178</v>
          </cell>
          <cell r="M265">
            <v>5075</v>
          </cell>
          <cell r="O265">
            <v>5.63</v>
          </cell>
          <cell r="P265">
            <v>5.27</v>
          </cell>
        </row>
        <row r="266">
          <cell r="D266" t="str">
            <v>142-4</v>
          </cell>
          <cell r="E266" t="str">
            <v>INTERSTITIAL AND ALVEOLAR LUNG DISEASES</v>
          </cell>
          <cell r="G266">
            <v>1.4568413475379138</v>
          </cell>
          <cell r="I266">
            <v>1</v>
          </cell>
          <cell r="J266">
            <v>28</v>
          </cell>
          <cell r="L266">
            <v>2677</v>
          </cell>
          <cell r="M266">
            <v>2627</v>
          </cell>
          <cell r="O266">
            <v>8.5399999999999991</v>
          </cell>
          <cell r="P266">
            <v>8.01</v>
          </cell>
        </row>
        <row r="267">
          <cell r="D267" t="str">
            <v>143-1</v>
          </cell>
          <cell r="E267" t="str">
            <v>OTHER RESPIRATORY DIAGNOSES EXCEPT SIGNS, SYMPTOMS AND MISCELLANEOUS DIAGNOSES</v>
          </cell>
          <cell r="G267">
            <v>0.49020680784774234</v>
          </cell>
          <cell r="H267" t="str">
            <v/>
          </cell>
          <cell r="I267">
            <v>1</v>
          </cell>
          <cell r="J267">
            <v>11</v>
          </cell>
          <cell r="K267" t="str">
            <v/>
          </cell>
          <cell r="L267">
            <v>8204</v>
          </cell>
          <cell r="M267">
            <v>8070</v>
          </cell>
          <cell r="O267">
            <v>3.07</v>
          </cell>
          <cell r="P267">
            <v>2.85</v>
          </cell>
        </row>
        <row r="268">
          <cell r="D268" t="str">
            <v>143-2</v>
          </cell>
          <cell r="E268" t="str">
            <v>OTHER RESPIRATORY DIAGNOSES EXCEPT SIGNS, SYMPTOMS AND MISCELLANEOUS DIAGNOSES</v>
          </cell>
          <cell r="G268">
            <v>0.69464985930307155</v>
          </cell>
          <cell r="H268" t="str">
            <v/>
          </cell>
          <cell r="I268">
            <v>1</v>
          </cell>
          <cell r="J268">
            <v>15</v>
          </cell>
          <cell r="K268" t="str">
            <v/>
          </cell>
          <cell r="L268">
            <v>15052</v>
          </cell>
          <cell r="M268">
            <v>14751</v>
          </cell>
          <cell r="O268">
            <v>4.17</v>
          </cell>
          <cell r="P268">
            <v>3.78</v>
          </cell>
        </row>
        <row r="269">
          <cell r="D269" t="str">
            <v>143-3</v>
          </cell>
          <cell r="E269" t="str">
            <v>OTHER RESPIRATORY DIAGNOSES EXCEPT SIGNS, SYMPTOMS AND MISCELLANEOUS DIAGNOSES</v>
          </cell>
          <cell r="G269">
            <v>0.99386752504416065</v>
          </cell>
          <cell r="H269" t="str">
            <v/>
          </cell>
          <cell r="I269">
            <v>1</v>
          </cell>
          <cell r="J269">
            <v>25</v>
          </cell>
          <cell r="K269" t="str">
            <v/>
          </cell>
          <cell r="L269">
            <v>13082</v>
          </cell>
          <cell r="M269">
            <v>12842</v>
          </cell>
          <cell r="O269">
            <v>5.96</v>
          </cell>
          <cell r="P269">
            <v>5.39</v>
          </cell>
        </row>
        <row r="270">
          <cell r="D270" t="str">
            <v>143-4</v>
          </cell>
          <cell r="E270" t="str">
            <v>OTHER RESPIRATORY DIAGNOSES EXCEPT SIGNS, SYMPTOMS AND MISCELLANEOUS DIAGNOSES</v>
          </cell>
          <cell r="G270">
            <v>1.530682774693404</v>
          </cell>
          <cell r="I270">
            <v>1</v>
          </cell>
          <cell r="J270">
            <v>37</v>
          </cell>
          <cell r="L270">
            <v>6449</v>
          </cell>
          <cell r="M270">
            <v>6324</v>
          </cell>
          <cell r="O270">
            <v>8.66</v>
          </cell>
          <cell r="P270">
            <v>7.82</v>
          </cell>
        </row>
        <row r="271">
          <cell r="D271" t="str">
            <v>144-1</v>
          </cell>
          <cell r="E271" t="str">
            <v>RESPIRATORY SIGNS, SYMPTOMS AND MISCELLANEOUS DIAGNOSES</v>
          </cell>
          <cell r="G271">
            <v>0.47574526419421542</v>
          </cell>
          <cell r="H271" t="str">
            <v/>
          </cell>
          <cell r="I271">
            <v>1</v>
          </cell>
          <cell r="J271">
            <v>10</v>
          </cell>
          <cell r="K271" t="str">
            <v/>
          </cell>
          <cell r="L271">
            <v>5485</v>
          </cell>
          <cell r="M271">
            <v>5395</v>
          </cell>
          <cell r="O271">
            <v>2.72</v>
          </cell>
          <cell r="P271">
            <v>2.52</v>
          </cell>
        </row>
        <row r="272">
          <cell r="D272" t="str">
            <v>144-2</v>
          </cell>
          <cell r="E272" t="str">
            <v>RESPIRATORY SIGNS, SYMPTOMS AND MISCELLANEOUS DIAGNOSES</v>
          </cell>
          <cell r="G272">
            <v>0.62614453616505905</v>
          </cell>
          <cell r="H272" t="str">
            <v/>
          </cell>
          <cell r="I272">
            <v>1</v>
          </cell>
          <cell r="J272">
            <v>14</v>
          </cell>
          <cell r="K272" t="str">
            <v/>
          </cell>
          <cell r="L272">
            <v>5518</v>
          </cell>
          <cell r="M272">
            <v>5422</v>
          </cell>
          <cell r="O272">
            <v>3.51</v>
          </cell>
          <cell r="P272">
            <v>3.19</v>
          </cell>
        </row>
        <row r="273">
          <cell r="D273" t="str">
            <v>144-3</v>
          </cell>
          <cell r="E273" t="str">
            <v>RESPIRATORY SIGNS, SYMPTOMS AND MISCELLANEOUS DIAGNOSES</v>
          </cell>
          <cell r="G273">
            <v>0.88452795460135636</v>
          </cell>
          <cell r="H273" t="str">
            <v/>
          </cell>
          <cell r="I273">
            <v>1</v>
          </cell>
          <cell r="J273">
            <v>20</v>
          </cell>
          <cell r="K273" t="str">
            <v/>
          </cell>
          <cell r="L273">
            <v>2420</v>
          </cell>
          <cell r="M273">
            <v>2373</v>
          </cell>
          <cell r="O273">
            <v>5.18</v>
          </cell>
          <cell r="P273">
            <v>4.68</v>
          </cell>
        </row>
        <row r="274">
          <cell r="D274" t="str">
            <v>144-4</v>
          </cell>
          <cell r="E274" t="str">
            <v>RESPIRATORY SIGNS, SYMPTOMS AND MISCELLANEOUS DIAGNOSES</v>
          </cell>
          <cell r="G274">
            <v>1.5424902715482325</v>
          </cell>
          <cell r="I274">
            <v>1</v>
          </cell>
          <cell r="J274">
            <v>30</v>
          </cell>
          <cell r="L274">
            <v>675</v>
          </cell>
          <cell r="M274">
            <v>662</v>
          </cell>
          <cell r="O274">
            <v>8.89</v>
          </cell>
          <cell r="P274">
            <v>8.24</v>
          </cell>
        </row>
        <row r="275">
          <cell r="D275" t="str">
            <v>145-1</v>
          </cell>
          <cell r="E275" t="str">
            <v>ACUTE BRONCHITIS AND RELATED SYMPTOMS</v>
          </cell>
          <cell r="G275">
            <v>0.45526865920045151</v>
          </cell>
          <cell r="H275" t="str">
            <v/>
          </cell>
          <cell r="I275">
            <v>1</v>
          </cell>
          <cell r="J275">
            <v>7</v>
          </cell>
          <cell r="K275" t="str">
            <v/>
          </cell>
          <cell r="L275">
            <v>5770</v>
          </cell>
          <cell r="M275">
            <v>5704</v>
          </cell>
          <cell r="O275">
            <v>2.3199999999999998</v>
          </cell>
          <cell r="P275">
            <v>2.23</v>
          </cell>
        </row>
        <row r="276">
          <cell r="D276" t="str">
            <v>145-2</v>
          </cell>
          <cell r="E276" t="str">
            <v>ACUTE BRONCHITIS AND RELATED SYMPTOMS</v>
          </cell>
          <cell r="G276">
            <v>0.58197933048512862</v>
          </cell>
          <cell r="H276" t="str">
            <v/>
          </cell>
          <cell r="I276">
            <v>1</v>
          </cell>
          <cell r="J276">
            <v>9</v>
          </cell>
          <cell r="K276" t="str">
            <v/>
          </cell>
          <cell r="L276">
            <v>15504</v>
          </cell>
          <cell r="M276">
            <v>15280</v>
          </cell>
          <cell r="O276">
            <v>3.03</v>
          </cell>
          <cell r="P276">
            <v>2.89</v>
          </cell>
        </row>
        <row r="277">
          <cell r="D277" t="str">
            <v>145-3</v>
          </cell>
          <cell r="E277" t="str">
            <v>ACUTE BRONCHITIS AND RELATED SYMPTOMS</v>
          </cell>
          <cell r="G277">
            <v>0.75086438009308942</v>
          </cell>
          <cell r="H277" t="str">
            <v/>
          </cell>
          <cell r="I277">
            <v>1</v>
          </cell>
          <cell r="J277">
            <v>13</v>
          </cell>
          <cell r="K277" t="str">
            <v/>
          </cell>
          <cell r="L277">
            <v>6108</v>
          </cell>
          <cell r="M277">
            <v>6023</v>
          </cell>
          <cell r="O277">
            <v>4.03</v>
          </cell>
          <cell r="P277">
            <v>3.84</v>
          </cell>
        </row>
        <row r="278">
          <cell r="D278" t="str">
            <v>145-4</v>
          </cell>
          <cell r="E278" t="str">
            <v>ACUTE BRONCHITIS AND RELATED SYMPTOMS</v>
          </cell>
          <cell r="G278">
            <v>1.1439237669740556</v>
          </cell>
          <cell r="I278">
            <v>1</v>
          </cell>
          <cell r="J278">
            <v>21</v>
          </cell>
          <cell r="L278">
            <v>942</v>
          </cell>
          <cell r="M278">
            <v>927</v>
          </cell>
          <cell r="O278">
            <v>6.04</v>
          </cell>
          <cell r="P278">
            <v>5.64</v>
          </cell>
        </row>
        <row r="279">
          <cell r="D279" t="str">
            <v>160-1</v>
          </cell>
          <cell r="E279" t="str">
            <v>MAJOR CARDIOTHORACIC REPAIR OF HEART ANOMALY</v>
          </cell>
          <cell r="G279">
            <v>2.7809830373231668</v>
          </cell>
          <cell r="H279" t="str">
            <v/>
          </cell>
          <cell r="I279">
            <v>2</v>
          </cell>
          <cell r="J279">
            <v>9</v>
          </cell>
          <cell r="K279" t="str">
            <v/>
          </cell>
          <cell r="L279">
            <v>304</v>
          </cell>
          <cell r="M279">
            <v>294</v>
          </cell>
          <cell r="O279">
            <v>3.95</v>
          </cell>
          <cell r="P279">
            <v>3.81</v>
          </cell>
        </row>
        <row r="280">
          <cell r="D280" t="str">
            <v>160-2</v>
          </cell>
          <cell r="E280" t="str">
            <v>MAJOR CARDIOTHORACIC REPAIR OF HEART ANOMALY</v>
          </cell>
          <cell r="G280">
            <v>3.4254423894822597</v>
          </cell>
          <cell r="H280" t="str">
            <v/>
          </cell>
          <cell r="I280">
            <v>2</v>
          </cell>
          <cell r="J280">
            <v>17</v>
          </cell>
          <cell r="K280" t="str">
            <v/>
          </cell>
          <cell r="L280">
            <v>798</v>
          </cell>
          <cell r="M280">
            <v>779</v>
          </cell>
          <cell r="O280">
            <v>5.97</v>
          </cell>
          <cell r="P280">
            <v>5.57</v>
          </cell>
        </row>
        <row r="281">
          <cell r="D281" t="str">
            <v>160-3</v>
          </cell>
          <cell r="E281" t="str">
            <v>MAJOR CARDIOTHORACIC REPAIR OF HEART ANOMALY</v>
          </cell>
          <cell r="G281">
            <v>5.2852436378714334</v>
          </cell>
          <cell r="H281" t="str">
            <v/>
          </cell>
          <cell r="I281">
            <v>3</v>
          </cell>
          <cell r="J281">
            <v>44</v>
          </cell>
          <cell r="K281" t="str">
            <v/>
          </cell>
          <cell r="L281">
            <v>1460</v>
          </cell>
          <cell r="M281">
            <v>1416</v>
          </cell>
          <cell r="O281">
            <v>10.8</v>
          </cell>
          <cell r="P281">
            <v>9.76</v>
          </cell>
        </row>
        <row r="282">
          <cell r="D282" t="str">
            <v>160-4</v>
          </cell>
          <cell r="E282" t="str">
            <v>MAJOR CARDIOTHORACIC REPAIR OF HEART ANOMALY</v>
          </cell>
          <cell r="G282">
            <v>9.8457143072211508</v>
          </cell>
          <cell r="I282">
            <v>4</v>
          </cell>
          <cell r="J282">
            <v>129</v>
          </cell>
          <cell r="L282">
            <v>842</v>
          </cell>
          <cell r="M282">
            <v>818</v>
          </cell>
          <cell r="O282">
            <v>28.44</v>
          </cell>
          <cell r="P282">
            <v>25.97</v>
          </cell>
        </row>
        <row r="283">
          <cell r="D283" t="str">
            <v>161-1</v>
          </cell>
          <cell r="E283" t="str">
            <v>IMPLANTABLE HEART ASSIST SYSTEMS</v>
          </cell>
          <cell r="G283">
            <v>13.596834869385733</v>
          </cell>
          <cell r="H283" t="str">
            <v/>
          </cell>
          <cell r="I283">
            <v>4</v>
          </cell>
          <cell r="J283">
            <v>25</v>
          </cell>
          <cell r="K283" t="str">
            <v/>
          </cell>
          <cell r="O283">
            <v>17.63</v>
          </cell>
          <cell r="P283">
            <v>17.63</v>
          </cell>
        </row>
        <row r="284">
          <cell r="D284" t="str">
            <v>161-2</v>
          </cell>
          <cell r="E284" t="str">
            <v>IMPLANTABLE HEART ASSIST SYSTEMS</v>
          </cell>
          <cell r="G284">
            <v>14.312457757248138</v>
          </cell>
          <cell r="H284" t="str">
            <v/>
          </cell>
          <cell r="I284">
            <v>6</v>
          </cell>
          <cell r="J284">
            <v>40</v>
          </cell>
          <cell r="K284" t="str">
            <v/>
          </cell>
          <cell r="L284">
            <v>32</v>
          </cell>
          <cell r="M284">
            <v>32</v>
          </cell>
          <cell r="O284">
            <v>17.63</v>
          </cell>
          <cell r="P284">
            <v>17.63</v>
          </cell>
        </row>
        <row r="285">
          <cell r="D285" t="str">
            <v>161-3</v>
          </cell>
          <cell r="E285" t="str">
            <v>IMPLANTABLE HEART ASSIST SYSTEMS</v>
          </cell>
          <cell r="G285">
            <v>17.825703419806427</v>
          </cell>
          <cell r="H285" t="str">
            <v/>
          </cell>
          <cell r="I285">
            <v>9</v>
          </cell>
          <cell r="J285">
            <v>56</v>
          </cell>
          <cell r="K285" t="str">
            <v/>
          </cell>
          <cell r="L285">
            <v>583</v>
          </cell>
          <cell r="M285">
            <v>564</v>
          </cell>
          <cell r="O285">
            <v>26.96</v>
          </cell>
          <cell r="P285">
            <v>26.32</v>
          </cell>
        </row>
        <row r="286">
          <cell r="D286" t="str">
            <v>161-4</v>
          </cell>
          <cell r="E286" t="str">
            <v>IMPLANTABLE HEART ASSIST SYSTEMS</v>
          </cell>
          <cell r="G286">
            <v>23.267973555667758</v>
          </cell>
          <cell r="I286">
            <v>10</v>
          </cell>
          <cell r="J286">
            <v>113</v>
          </cell>
          <cell r="L286">
            <v>727</v>
          </cell>
          <cell r="M286">
            <v>694</v>
          </cell>
          <cell r="O286">
            <v>40.659999999999997</v>
          </cell>
          <cell r="P286">
            <v>38.1</v>
          </cell>
        </row>
        <row r="287">
          <cell r="D287" t="str">
            <v>162-1</v>
          </cell>
          <cell r="E287" t="str">
            <v>CARDIAC VALVE PROCEDURES WITH AMI OR COMPLEX PRINCIPAL DIAGNOSIS</v>
          </cell>
          <cell r="G287">
            <v>4.2984591784061772</v>
          </cell>
          <cell r="H287" t="str">
            <v/>
          </cell>
          <cell r="I287">
            <v>3</v>
          </cell>
          <cell r="J287">
            <v>18</v>
          </cell>
          <cell r="K287" t="str">
            <v/>
          </cell>
          <cell r="L287">
            <v>251</v>
          </cell>
          <cell r="M287">
            <v>247</v>
          </cell>
          <cell r="O287">
            <v>7.46</v>
          </cell>
          <cell r="P287">
            <v>7.19</v>
          </cell>
        </row>
        <row r="288">
          <cell r="D288" t="str">
            <v>162-2</v>
          </cell>
          <cell r="E288" t="str">
            <v>CARDIAC VALVE PROCEDURES WITH AMI OR COMPLEX PRINCIPAL DIAGNOSIS</v>
          </cell>
          <cell r="G288">
            <v>5.0371076514671831</v>
          </cell>
          <cell r="H288" t="str">
            <v/>
          </cell>
          <cell r="I288">
            <v>3</v>
          </cell>
          <cell r="J288">
            <v>21</v>
          </cell>
          <cell r="K288" t="str">
            <v/>
          </cell>
          <cell r="L288">
            <v>1007</v>
          </cell>
          <cell r="M288">
            <v>982</v>
          </cell>
          <cell r="O288">
            <v>8.9700000000000006</v>
          </cell>
          <cell r="P288">
            <v>8.73</v>
          </cell>
        </row>
        <row r="289">
          <cell r="D289" t="str">
            <v>162-3</v>
          </cell>
          <cell r="E289" t="str">
            <v>CARDIAC VALVE PROCEDURES WITH AMI OR COMPLEX PRINCIPAL DIAGNOSIS</v>
          </cell>
          <cell r="G289">
            <v>6.3556420087871945</v>
          </cell>
          <cell r="H289" t="str">
            <v/>
          </cell>
          <cell r="I289">
            <v>3</v>
          </cell>
          <cell r="J289">
            <v>36</v>
          </cell>
          <cell r="K289" t="str">
            <v/>
          </cell>
          <cell r="L289">
            <v>1871</v>
          </cell>
          <cell r="M289">
            <v>1806</v>
          </cell>
          <cell r="O289">
            <v>12.92</v>
          </cell>
          <cell r="P289">
            <v>12.4</v>
          </cell>
        </row>
        <row r="290">
          <cell r="D290" t="str">
            <v>162-4</v>
          </cell>
          <cell r="E290" t="str">
            <v>CARDIAC VALVE PROCEDURES WITH AMI OR COMPLEX PRINCIPAL DIAGNOSIS</v>
          </cell>
          <cell r="G290">
            <v>9.2793927002479162</v>
          </cell>
          <cell r="I290">
            <v>3</v>
          </cell>
          <cell r="J290">
            <v>57</v>
          </cell>
          <cell r="L290">
            <v>2484</v>
          </cell>
          <cell r="M290">
            <v>2391</v>
          </cell>
          <cell r="O290">
            <v>20.68</v>
          </cell>
          <cell r="P290">
            <v>20.04</v>
          </cell>
        </row>
        <row r="291">
          <cell r="D291" t="str">
            <v>163-1</v>
          </cell>
          <cell r="E291" t="str">
            <v>CARDIAC VALVE PROCEDURES WITHOUT AMI OR COMPLEX PRINCIPAL DIAGNOSIS</v>
          </cell>
          <cell r="G291">
            <v>3.7595864352608448</v>
          </cell>
          <cell r="H291" t="str">
            <v/>
          </cell>
          <cell r="I291">
            <v>3</v>
          </cell>
          <cell r="J291">
            <v>12</v>
          </cell>
          <cell r="K291" t="str">
            <v/>
          </cell>
          <cell r="L291">
            <v>4464</v>
          </cell>
          <cell r="M291">
            <v>4314</v>
          </cell>
          <cell r="O291">
            <v>5.36</v>
          </cell>
          <cell r="P291">
            <v>5.26</v>
          </cell>
        </row>
        <row r="292">
          <cell r="D292" t="str">
            <v>163-2</v>
          </cell>
          <cell r="E292" t="str">
            <v>CARDIAC VALVE PROCEDURES WITHOUT AMI OR COMPLEX PRINCIPAL DIAGNOSIS</v>
          </cell>
          <cell r="G292">
            <v>4.1601837687287082</v>
          </cell>
          <cell r="H292" t="str">
            <v/>
          </cell>
          <cell r="I292">
            <v>3</v>
          </cell>
          <cell r="J292">
            <v>15</v>
          </cell>
          <cell r="K292" t="str">
            <v/>
          </cell>
          <cell r="L292">
            <v>13261</v>
          </cell>
          <cell r="M292">
            <v>12939</v>
          </cell>
          <cell r="O292">
            <v>6.42</v>
          </cell>
          <cell r="P292">
            <v>6.27</v>
          </cell>
        </row>
        <row r="293">
          <cell r="D293" t="str">
            <v>163-3</v>
          </cell>
          <cell r="E293" t="str">
            <v>CARDIAC VALVE PROCEDURES WITHOUT AMI OR COMPLEX PRINCIPAL DIAGNOSIS</v>
          </cell>
          <cell r="G293">
            <v>5.2567059898432591</v>
          </cell>
          <cell r="H293" t="str">
            <v/>
          </cell>
          <cell r="I293">
            <v>3</v>
          </cell>
          <cell r="J293">
            <v>26</v>
          </cell>
          <cell r="K293" t="str">
            <v/>
          </cell>
          <cell r="L293">
            <v>10517</v>
          </cell>
          <cell r="M293">
            <v>10242</v>
          </cell>
          <cell r="O293">
            <v>9.6300000000000008</v>
          </cell>
          <cell r="P293">
            <v>9.27</v>
          </cell>
        </row>
        <row r="294">
          <cell r="D294" t="str">
            <v>163-4</v>
          </cell>
          <cell r="E294" t="str">
            <v>CARDIAC VALVE PROCEDURES WITHOUT AMI OR COMPLEX PRINCIPAL DIAGNOSIS</v>
          </cell>
          <cell r="G294">
            <v>7.8962202407603019</v>
          </cell>
          <cell r="I294">
            <v>3</v>
          </cell>
          <cell r="J294">
            <v>50</v>
          </cell>
          <cell r="L294">
            <v>4985</v>
          </cell>
          <cell r="M294">
            <v>4835</v>
          </cell>
          <cell r="O294">
            <v>16.45</v>
          </cell>
          <cell r="P294">
            <v>15.64</v>
          </cell>
        </row>
        <row r="295">
          <cell r="D295" t="str">
            <v>165-1</v>
          </cell>
          <cell r="E295" t="str">
            <v>CORONARY BYPASS WITH AMI OR COMPLEX PRINCIPAL DIAGNOSIS</v>
          </cell>
          <cell r="G295">
            <v>3.6425184268981599</v>
          </cell>
          <cell r="H295" t="str">
            <v/>
          </cell>
          <cell r="I295">
            <v>3</v>
          </cell>
          <cell r="J295">
            <v>13</v>
          </cell>
          <cell r="K295" t="str">
            <v/>
          </cell>
          <cell r="L295">
            <v>186</v>
          </cell>
          <cell r="M295">
            <v>181</v>
          </cell>
          <cell r="O295">
            <v>6.94</v>
          </cell>
          <cell r="P295">
            <v>6.85</v>
          </cell>
        </row>
        <row r="296">
          <cell r="D296" t="str">
            <v>165-2</v>
          </cell>
          <cell r="E296" t="str">
            <v>CORONARY BYPASS WITH AMI OR COMPLEX PRINCIPAL DIAGNOSIS</v>
          </cell>
          <cell r="G296">
            <v>4.4356336349055319</v>
          </cell>
          <cell r="H296" t="str">
            <v/>
          </cell>
          <cell r="I296">
            <v>4</v>
          </cell>
          <cell r="J296">
            <v>17</v>
          </cell>
          <cell r="K296" t="str">
            <v/>
          </cell>
          <cell r="L296">
            <v>10585</v>
          </cell>
          <cell r="M296">
            <v>10325</v>
          </cell>
          <cell r="O296">
            <v>8.9700000000000006</v>
          </cell>
          <cell r="P296">
            <v>8.7899999999999991</v>
          </cell>
        </row>
        <row r="297">
          <cell r="D297" t="str">
            <v>165-3</v>
          </cell>
          <cell r="E297" t="str">
            <v>CORONARY BYPASS WITH AMI OR COMPLEX PRINCIPAL DIAGNOSIS</v>
          </cell>
          <cell r="G297">
            <v>5.3330857788534018</v>
          </cell>
          <cell r="H297" t="str">
            <v/>
          </cell>
          <cell r="I297">
            <v>4</v>
          </cell>
          <cell r="J297">
            <v>26</v>
          </cell>
          <cell r="K297" t="str">
            <v/>
          </cell>
          <cell r="L297">
            <v>6984</v>
          </cell>
          <cell r="M297">
            <v>6828</v>
          </cell>
          <cell r="O297">
            <v>11.39</v>
          </cell>
          <cell r="P297">
            <v>11.13</v>
          </cell>
        </row>
        <row r="298">
          <cell r="D298" t="str">
            <v>165-4</v>
          </cell>
          <cell r="E298" t="str">
            <v>CORONARY BYPASS WITH AMI OR COMPLEX PRINCIPAL DIAGNOSIS</v>
          </cell>
          <cell r="G298">
            <v>7.2209345173359329</v>
          </cell>
          <cell r="I298">
            <v>4</v>
          </cell>
          <cell r="J298">
            <v>40</v>
          </cell>
          <cell r="L298">
            <v>4652</v>
          </cell>
          <cell r="M298">
            <v>4500</v>
          </cell>
          <cell r="O298">
            <v>15.7</v>
          </cell>
          <cell r="P298">
            <v>15.2</v>
          </cell>
        </row>
        <row r="299">
          <cell r="D299" t="str">
            <v>166-1</v>
          </cell>
          <cell r="E299" t="str">
            <v>CORONARY BYPASS WITHOUT AMI OR COMPLEX PRINCIPAL DIAGNOSIS</v>
          </cell>
          <cell r="G299">
            <v>3.3531719692781241</v>
          </cell>
          <cell r="H299" t="str">
            <v/>
          </cell>
          <cell r="I299">
            <v>3</v>
          </cell>
          <cell r="J299">
            <v>12</v>
          </cell>
          <cell r="K299" t="str">
            <v/>
          </cell>
          <cell r="L299">
            <v>6525</v>
          </cell>
          <cell r="M299">
            <v>6406</v>
          </cell>
          <cell r="O299">
            <v>5.66</v>
          </cell>
          <cell r="P299">
            <v>5.56</v>
          </cell>
        </row>
        <row r="300">
          <cell r="D300" t="str">
            <v>166-2</v>
          </cell>
          <cell r="E300" t="str">
            <v>CORONARY BYPASS WITHOUT AMI OR COMPLEX PRINCIPAL DIAGNOSIS</v>
          </cell>
          <cell r="G300">
            <v>3.7337328458810286</v>
          </cell>
          <cell r="H300" t="str">
            <v/>
          </cell>
          <cell r="I300">
            <v>3</v>
          </cell>
          <cell r="J300">
            <v>14</v>
          </cell>
          <cell r="K300" t="str">
            <v/>
          </cell>
          <cell r="L300">
            <v>16888</v>
          </cell>
          <cell r="M300">
            <v>16521</v>
          </cell>
          <cell r="O300">
            <v>6.78</v>
          </cell>
          <cell r="P300">
            <v>6.59</v>
          </cell>
        </row>
        <row r="301">
          <cell r="D301" t="str">
            <v>166-3</v>
          </cell>
          <cell r="E301" t="str">
            <v>CORONARY BYPASS WITHOUT AMI OR COMPLEX PRINCIPAL DIAGNOSIS</v>
          </cell>
          <cell r="G301">
            <v>4.4339443367071949</v>
          </cell>
          <cell r="H301" t="str">
            <v/>
          </cell>
          <cell r="I301">
            <v>4</v>
          </cell>
          <cell r="J301">
            <v>21</v>
          </cell>
          <cell r="K301" t="str">
            <v/>
          </cell>
          <cell r="L301">
            <v>16313</v>
          </cell>
          <cell r="M301">
            <v>15807</v>
          </cell>
          <cell r="O301">
            <v>9.02</v>
          </cell>
          <cell r="P301">
            <v>8.7899999999999991</v>
          </cell>
        </row>
        <row r="302">
          <cell r="D302" t="str">
            <v>166-4</v>
          </cell>
          <cell r="E302" t="str">
            <v>CORONARY BYPASS WITHOUT AMI OR COMPLEX PRINCIPAL DIAGNOSIS</v>
          </cell>
          <cell r="G302">
            <v>6.5090036157831985</v>
          </cell>
          <cell r="I302">
            <v>4</v>
          </cell>
          <cell r="J302">
            <v>41</v>
          </cell>
          <cell r="L302">
            <v>4215</v>
          </cell>
          <cell r="M302">
            <v>4090</v>
          </cell>
          <cell r="O302">
            <v>14.53</v>
          </cell>
          <cell r="P302">
            <v>13.88</v>
          </cell>
        </row>
        <row r="303">
          <cell r="D303" t="str">
            <v>167-1</v>
          </cell>
          <cell r="E303" t="str">
            <v>OTHER CARDIOTHORACIC AND THORACIC VASCULAR PROCEDURES</v>
          </cell>
          <cell r="G303">
            <v>2.819123989149559</v>
          </cell>
          <cell r="H303" t="str">
            <v/>
          </cell>
          <cell r="I303">
            <v>1</v>
          </cell>
          <cell r="J303">
            <v>11</v>
          </cell>
          <cell r="K303" t="str">
            <v/>
          </cell>
          <cell r="L303">
            <v>2475</v>
          </cell>
          <cell r="M303">
            <v>2428</v>
          </cell>
          <cell r="O303">
            <v>4.01</v>
          </cell>
          <cell r="P303">
            <v>3.8</v>
          </cell>
        </row>
        <row r="304">
          <cell r="D304" t="str">
            <v>167-2</v>
          </cell>
          <cell r="E304" t="str">
            <v>OTHER CARDIOTHORACIC AND THORACIC VASCULAR PROCEDURES</v>
          </cell>
          <cell r="G304">
            <v>2.9303183022866226</v>
          </cell>
          <cell r="H304" t="str">
            <v/>
          </cell>
          <cell r="I304">
            <v>1</v>
          </cell>
          <cell r="J304">
            <v>14</v>
          </cell>
          <cell r="K304" t="str">
            <v/>
          </cell>
          <cell r="L304">
            <v>3033</v>
          </cell>
          <cell r="M304">
            <v>2975</v>
          </cell>
          <cell r="O304">
            <v>4.9800000000000004</v>
          </cell>
          <cell r="P304">
            <v>4.71</v>
          </cell>
        </row>
        <row r="305">
          <cell r="D305" t="str">
            <v>167-3</v>
          </cell>
          <cell r="E305" t="str">
            <v>OTHER CARDIOTHORACIC AND THORACIC VASCULAR PROCEDURES</v>
          </cell>
          <cell r="G305">
            <v>4.4238613618686689</v>
          </cell>
          <cell r="H305" t="str">
            <v/>
          </cell>
          <cell r="I305">
            <v>1</v>
          </cell>
          <cell r="J305">
            <v>29</v>
          </cell>
          <cell r="K305" t="str">
            <v/>
          </cell>
          <cell r="L305">
            <v>4111</v>
          </cell>
          <cell r="M305">
            <v>4039</v>
          </cell>
          <cell r="O305">
            <v>8.99</v>
          </cell>
          <cell r="P305">
            <v>8.3699999999999992</v>
          </cell>
        </row>
        <row r="306">
          <cell r="D306" t="str">
            <v>167-4</v>
          </cell>
          <cell r="E306" t="str">
            <v>OTHER CARDIOTHORACIC AND THORACIC VASCULAR PROCEDURES</v>
          </cell>
          <cell r="G306">
            <v>7.1026744532715806</v>
          </cell>
          <cell r="I306">
            <v>1</v>
          </cell>
          <cell r="J306">
            <v>69</v>
          </cell>
          <cell r="L306">
            <v>2763</v>
          </cell>
          <cell r="M306">
            <v>2711</v>
          </cell>
          <cell r="O306">
            <v>17.22</v>
          </cell>
          <cell r="P306">
            <v>15.52</v>
          </cell>
        </row>
        <row r="307">
          <cell r="D307" t="str">
            <v>169-1</v>
          </cell>
          <cell r="E307" t="str">
            <v>MAJOR ABDOMINAL VASCULAR PROCEDURES</v>
          </cell>
          <cell r="G307">
            <v>2.8276937257158727</v>
          </cell>
          <cell r="H307" t="str">
            <v/>
          </cell>
          <cell r="I307">
            <v>1</v>
          </cell>
          <cell r="J307">
            <v>9</v>
          </cell>
          <cell r="K307" t="str">
            <v/>
          </cell>
          <cell r="L307">
            <v>8039</v>
          </cell>
          <cell r="M307">
            <v>7890</v>
          </cell>
          <cell r="O307">
            <v>2.3199999999999998</v>
          </cell>
          <cell r="P307">
            <v>2.12</v>
          </cell>
        </row>
        <row r="308">
          <cell r="D308" t="str">
            <v>169-2</v>
          </cell>
          <cell r="E308" t="str">
            <v>MAJOR ABDOMINAL VASCULAR PROCEDURES</v>
          </cell>
          <cell r="G308">
            <v>2.8657733869914734</v>
          </cell>
          <cell r="H308" t="str">
            <v/>
          </cell>
          <cell r="I308">
            <v>1</v>
          </cell>
          <cell r="J308">
            <v>13</v>
          </cell>
          <cell r="K308" t="str">
            <v/>
          </cell>
          <cell r="L308">
            <v>10514</v>
          </cell>
          <cell r="M308">
            <v>10339</v>
          </cell>
          <cell r="O308">
            <v>3.51</v>
          </cell>
          <cell r="P308">
            <v>3.28</v>
          </cell>
        </row>
        <row r="309">
          <cell r="D309" t="str">
            <v>169-3</v>
          </cell>
          <cell r="E309" t="str">
            <v>MAJOR ABDOMINAL VASCULAR PROCEDURES</v>
          </cell>
          <cell r="G309">
            <v>3.7447512538760583</v>
          </cell>
          <cell r="H309" t="str">
            <v/>
          </cell>
          <cell r="I309">
            <v>1</v>
          </cell>
          <cell r="J309">
            <v>23</v>
          </cell>
          <cell r="K309" t="str">
            <v/>
          </cell>
          <cell r="L309">
            <v>6100</v>
          </cell>
          <cell r="M309">
            <v>5990</v>
          </cell>
          <cell r="O309">
            <v>7.23</v>
          </cell>
          <cell r="P309">
            <v>6.77</v>
          </cell>
        </row>
        <row r="310">
          <cell r="D310" t="str">
            <v>169-4</v>
          </cell>
          <cell r="E310" t="str">
            <v>MAJOR ABDOMINAL VASCULAR PROCEDURES</v>
          </cell>
          <cell r="G310">
            <v>6.0921519524373942</v>
          </cell>
          <cell r="I310">
            <v>1</v>
          </cell>
          <cell r="J310">
            <v>45</v>
          </cell>
          <cell r="L310">
            <v>3499</v>
          </cell>
          <cell r="M310">
            <v>3433</v>
          </cell>
          <cell r="O310">
            <v>13.69</v>
          </cell>
          <cell r="P310">
            <v>12.73</v>
          </cell>
        </row>
        <row r="311">
          <cell r="D311" t="str">
            <v>170-1</v>
          </cell>
          <cell r="E311" t="str">
            <v>PERMANENT CARDIAC PACEMAKER IMPLANT WITH AMI, HEART FAILURE OR SHOCK</v>
          </cell>
          <cell r="G311">
            <v>2.1207875655110331</v>
          </cell>
          <cell r="H311" t="str">
            <v/>
          </cell>
          <cell r="I311">
            <v>1</v>
          </cell>
          <cell r="J311">
            <v>12</v>
          </cell>
          <cell r="K311" t="str">
            <v/>
          </cell>
          <cell r="L311">
            <v>33</v>
          </cell>
          <cell r="M311">
            <v>32</v>
          </cell>
          <cell r="O311">
            <v>4.33</v>
          </cell>
          <cell r="P311">
            <v>3.91</v>
          </cell>
        </row>
        <row r="312">
          <cell r="D312" t="str">
            <v>170-2</v>
          </cell>
          <cell r="E312" t="str">
            <v>PERMANENT CARDIAC PACEMAKER IMPLANT WITH AMI, HEART FAILURE OR SHOCK</v>
          </cell>
          <cell r="G312">
            <v>2.4090136042145325</v>
          </cell>
          <cell r="H312" t="str">
            <v/>
          </cell>
          <cell r="I312">
            <v>1</v>
          </cell>
          <cell r="J312">
            <v>12</v>
          </cell>
          <cell r="K312" t="str">
            <v/>
          </cell>
          <cell r="L312">
            <v>229</v>
          </cell>
          <cell r="M312">
            <v>225</v>
          </cell>
          <cell r="O312">
            <v>5.35</v>
          </cell>
          <cell r="P312">
            <v>5.14</v>
          </cell>
        </row>
        <row r="313">
          <cell r="D313" t="str">
            <v>170-3</v>
          </cell>
          <cell r="E313" t="str">
            <v>PERMANENT CARDIAC PACEMAKER IMPLANT WITH AMI, HEART FAILURE OR SHOCK</v>
          </cell>
          <cell r="G313">
            <v>3.0551939150635485</v>
          </cell>
          <cell r="H313" t="str">
            <v/>
          </cell>
          <cell r="I313">
            <v>2</v>
          </cell>
          <cell r="J313">
            <v>25</v>
          </cell>
          <cell r="K313" t="str">
            <v/>
          </cell>
          <cell r="L313">
            <v>258</v>
          </cell>
          <cell r="M313">
            <v>249</v>
          </cell>
          <cell r="O313">
            <v>8.81</v>
          </cell>
          <cell r="P313">
            <v>8.33</v>
          </cell>
        </row>
        <row r="314">
          <cell r="D314" t="str">
            <v>170-4</v>
          </cell>
          <cell r="E314" t="str">
            <v>PERMANENT CARDIAC PACEMAKER IMPLANT WITH AMI, HEART FAILURE OR SHOCK</v>
          </cell>
          <cell r="G314">
            <v>4.2957827851581367</v>
          </cell>
          <cell r="I314">
            <v>3</v>
          </cell>
          <cell r="J314">
            <v>37</v>
          </cell>
          <cell r="L314">
            <v>165</v>
          </cell>
          <cell r="M314">
            <v>156</v>
          </cell>
          <cell r="O314">
            <v>14.13</v>
          </cell>
          <cell r="P314">
            <v>12.75</v>
          </cell>
        </row>
        <row r="315">
          <cell r="D315" t="str">
            <v>171-1</v>
          </cell>
          <cell r="E315" t="str">
            <v>PERMANENT CARDIAC PACEMAKER IMPLANT WITHOUT AMI, HEART FAILURE OR SHOCK</v>
          </cell>
          <cell r="G315">
            <v>1.5717897496306359</v>
          </cell>
          <cell r="H315" t="str">
            <v/>
          </cell>
          <cell r="I315">
            <v>1</v>
          </cell>
          <cell r="J315">
            <v>7</v>
          </cell>
          <cell r="K315" t="str">
            <v/>
          </cell>
          <cell r="L315">
            <v>11354</v>
          </cell>
          <cell r="M315">
            <v>11194</v>
          </cell>
          <cell r="O315">
            <v>2.61</v>
          </cell>
          <cell r="P315">
            <v>2.52</v>
          </cell>
        </row>
        <row r="316">
          <cell r="D316" t="str">
            <v>171-2</v>
          </cell>
          <cell r="E316" t="str">
            <v>PERMANENT CARDIAC PACEMAKER IMPLANT WITHOUT AMI, HEART FAILURE OR SHOCK</v>
          </cell>
          <cell r="G316">
            <v>1.8022781435964828</v>
          </cell>
          <cell r="H316" t="str">
            <v/>
          </cell>
          <cell r="I316">
            <v>1</v>
          </cell>
          <cell r="J316">
            <v>11</v>
          </cell>
          <cell r="K316" t="str">
            <v/>
          </cell>
          <cell r="L316">
            <v>17885</v>
          </cell>
          <cell r="M316">
            <v>17606</v>
          </cell>
          <cell r="O316">
            <v>3.74</v>
          </cell>
          <cell r="P316">
            <v>3.57</v>
          </cell>
        </row>
        <row r="317">
          <cell r="D317" t="str">
            <v>171-3</v>
          </cell>
          <cell r="E317" t="str">
            <v>PERMANENT CARDIAC PACEMAKER IMPLANT WITHOUT AMI, HEART FAILURE OR SHOCK</v>
          </cell>
          <cell r="G317">
            <v>2.3066918565931518</v>
          </cell>
          <cell r="H317" t="str">
            <v/>
          </cell>
          <cell r="I317">
            <v>1</v>
          </cell>
          <cell r="J317">
            <v>18</v>
          </cell>
          <cell r="K317" t="str">
            <v/>
          </cell>
          <cell r="L317">
            <v>7150</v>
          </cell>
          <cell r="M317">
            <v>7019</v>
          </cell>
          <cell r="O317">
            <v>6.19</v>
          </cell>
          <cell r="P317">
            <v>5.81</v>
          </cell>
        </row>
        <row r="318">
          <cell r="D318" t="str">
            <v>171-4</v>
          </cell>
          <cell r="E318" t="str">
            <v>PERMANENT CARDIAC PACEMAKER IMPLANT WITHOUT AMI, HEART FAILURE OR SHOCK</v>
          </cell>
          <cell r="G318">
            <v>3.4305660039704065</v>
          </cell>
          <cell r="I318">
            <v>2</v>
          </cell>
          <cell r="J318">
            <v>33</v>
          </cell>
          <cell r="L318">
            <v>2521</v>
          </cell>
          <cell r="M318">
            <v>2431</v>
          </cell>
          <cell r="O318">
            <v>10.51</v>
          </cell>
          <cell r="P318">
            <v>9.9499999999999993</v>
          </cell>
        </row>
        <row r="319">
          <cell r="D319" t="str">
            <v>174-1</v>
          </cell>
          <cell r="E319" t="str">
            <v>PERCUTANEOUS CARDIAC INTERVENTION WITH AMI</v>
          </cell>
          <cell r="G319">
            <v>1.9551546547161649</v>
          </cell>
          <cell r="H319" t="str">
            <v/>
          </cell>
          <cell r="I319">
            <v>1</v>
          </cell>
          <cell r="J319">
            <v>5</v>
          </cell>
          <cell r="K319" t="str">
            <v/>
          </cell>
          <cell r="L319">
            <v>48324</v>
          </cell>
          <cell r="M319">
            <v>47796</v>
          </cell>
          <cell r="O319">
            <v>2.13</v>
          </cell>
          <cell r="P319">
            <v>2.08</v>
          </cell>
        </row>
        <row r="320">
          <cell r="D320" t="str">
            <v>174-2</v>
          </cell>
          <cell r="E320" t="str">
            <v>PERCUTANEOUS CARDIAC INTERVENTION WITH AMI</v>
          </cell>
          <cell r="G320">
            <v>2.1215931561690149</v>
          </cell>
          <cell r="H320" t="str">
            <v/>
          </cell>
          <cell r="I320">
            <v>1</v>
          </cell>
          <cell r="J320">
            <v>8</v>
          </cell>
          <cell r="K320" t="str">
            <v/>
          </cell>
          <cell r="L320">
            <v>43472</v>
          </cell>
          <cell r="M320">
            <v>42765</v>
          </cell>
          <cell r="O320">
            <v>2.92</v>
          </cell>
          <cell r="P320">
            <v>2.79</v>
          </cell>
        </row>
        <row r="321">
          <cell r="D321" t="str">
            <v>174-3</v>
          </cell>
          <cell r="E321" t="str">
            <v>PERCUTANEOUS CARDIAC INTERVENTION WITH AMI</v>
          </cell>
          <cell r="G321">
            <v>2.6026622228139318</v>
          </cell>
          <cell r="H321" t="str">
            <v/>
          </cell>
          <cell r="I321">
            <v>1</v>
          </cell>
          <cell r="J321">
            <v>15</v>
          </cell>
          <cell r="K321" t="str">
            <v/>
          </cell>
          <cell r="L321">
            <v>13357</v>
          </cell>
          <cell r="M321">
            <v>13096</v>
          </cell>
          <cell r="O321">
            <v>5.0199999999999996</v>
          </cell>
          <cell r="P321">
            <v>4.7</v>
          </cell>
        </row>
        <row r="322">
          <cell r="D322" t="str">
            <v>174-4</v>
          </cell>
          <cell r="E322" t="str">
            <v>PERCUTANEOUS CARDIAC INTERVENTION WITH AMI</v>
          </cell>
          <cell r="G322">
            <v>3.6372900027623527</v>
          </cell>
          <cell r="I322">
            <v>1</v>
          </cell>
          <cell r="J322">
            <v>26</v>
          </cell>
          <cell r="L322">
            <v>11792</v>
          </cell>
          <cell r="M322">
            <v>11579</v>
          </cell>
          <cell r="O322">
            <v>7.97</v>
          </cell>
          <cell r="P322">
            <v>7.46</v>
          </cell>
        </row>
        <row r="323">
          <cell r="D323" t="str">
            <v>175-1</v>
          </cell>
          <cell r="E323" t="str">
            <v>PERCUTANEOUS CARDIAC INTERVENTION WITHOUT AMI</v>
          </cell>
          <cell r="G323">
            <v>1.9689329910539579</v>
          </cell>
          <cell r="H323" t="str">
            <v/>
          </cell>
          <cell r="I323">
            <v>1</v>
          </cell>
          <cell r="J323">
            <v>6</v>
          </cell>
          <cell r="K323" t="str">
            <v/>
          </cell>
          <cell r="L323">
            <v>29029</v>
          </cell>
          <cell r="M323">
            <v>28692</v>
          </cell>
          <cell r="O323">
            <v>1.94</v>
          </cell>
          <cell r="P323">
            <v>1.86</v>
          </cell>
        </row>
        <row r="324">
          <cell r="D324" t="str">
            <v>175-2</v>
          </cell>
          <cell r="E324" t="str">
            <v>PERCUTANEOUS CARDIAC INTERVENTION WITHOUT AMI</v>
          </cell>
          <cell r="G324">
            <v>2.2253632328070547</v>
          </cell>
          <cell r="H324" t="str">
            <v/>
          </cell>
          <cell r="I324">
            <v>1</v>
          </cell>
          <cell r="J324">
            <v>10</v>
          </cell>
          <cell r="K324" t="str">
            <v/>
          </cell>
          <cell r="L324">
            <v>31888</v>
          </cell>
          <cell r="M324">
            <v>31451</v>
          </cell>
          <cell r="O324">
            <v>2.92</v>
          </cell>
          <cell r="P324">
            <v>2.77</v>
          </cell>
        </row>
        <row r="325">
          <cell r="D325" t="str">
            <v>175-3</v>
          </cell>
          <cell r="E325" t="str">
            <v>PERCUTANEOUS CARDIAC INTERVENTION WITHOUT AMI</v>
          </cell>
          <cell r="G325">
            <v>2.7464547382551059</v>
          </cell>
          <cell r="H325" t="str">
            <v/>
          </cell>
          <cell r="I325">
            <v>1</v>
          </cell>
          <cell r="J325">
            <v>20</v>
          </cell>
          <cell r="K325" t="str">
            <v/>
          </cell>
          <cell r="L325">
            <v>15708</v>
          </cell>
          <cell r="M325">
            <v>15415</v>
          </cell>
          <cell r="O325">
            <v>5.98</v>
          </cell>
          <cell r="P325">
            <v>5.57</v>
          </cell>
        </row>
        <row r="326">
          <cell r="D326" t="str">
            <v>175-4</v>
          </cell>
          <cell r="E326" t="str">
            <v>PERCUTANEOUS CARDIAC INTERVENTION WITHOUT AMI</v>
          </cell>
          <cell r="G326">
            <v>4.0191166624863914</v>
          </cell>
          <cell r="I326">
            <v>1</v>
          </cell>
          <cell r="J326">
            <v>32</v>
          </cell>
          <cell r="L326">
            <v>6533</v>
          </cell>
          <cell r="M326">
            <v>6406</v>
          </cell>
          <cell r="O326">
            <v>9.5</v>
          </cell>
          <cell r="P326">
            <v>8.7899999999999991</v>
          </cell>
        </row>
        <row r="327">
          <cell r="D327" t="str">
            <v>176-1</v>
          </cell>
          <cell r="E327" t="str">
            <v>INSERTION, REVISION AND REPLACEMENTS OF PACEMAKER AND OTHER CARDIAC DEVICES</v>
          </cell>
          <cell r="G327">
            <v>1.6256275489854712</v>
          </cell>
          <cell r="H327" t="str">
            <v/>
          </cell>
          <cell r="I327">
            <v>1</v>
          </cell>
          <cell r="J327">
            <v>7</v>
          </cell>
          <cell r="K327" t="str">
            <v/>
          </cell>
          <cell r="L327">
            <v>450</v>
          </cell>
          <cell r="M327">
            <v>444</v>
          </cell>
          <cell r="O327">
            <v>2.39</v>
          </cell>
          <cell r="P327">
            <v>2.29</v>
          </cell>
        </row>
        <row r="328">
          <cell r="D328" t="str">
            <v>176-2</v>
          </cell>
          <cell r="E328" t="str">
            <v>INSERTION, REVISION AND REPLACEMENTS OF PACEMAKER AND OTHER CARDIAC DEVICES</v>
          </cell>
          <cell r="G328">
            <v>1.9285271551123035</v>
          </cell>
          <cell r="H328" t="str">
            <v/>
          </cell>
          <cell r="I328">
            <v>1</v>
          </cell>
          <cell r="J328">
            <v>10</v>
          </cell>
          <cell r="K328" t="str">
            <v/>
          </cell>
          <cell r="L328">
            <v>1528</v>
          </cell>
          <cell r="M328">
            <v>1504</v>
          </cell>
          <cell r="O328">
            <v>3.23</v>
          </cell>
          <cell r="P328">
            <v>3.06</v>
          </cell>
        </row>
        <row r="329">
          <cell r="D329" t="str">
            <v>176-3</v>
          </cell>
          <cell r="E329" t="str">
            <v>INSERTION, REVISION AND REPLACEMENTS OF PACEMAKER AND OTHER CARDIAC DEVICES</v>
          </cell>
          <cell r="G329">
            <v>2.9877133970415386</v>
          </cell>
          <cell r="H329" t="str">
            <v/>
          </cell>
          <cell r="I329">
            <v>1</v>
          </cell>
          <cell r="J329">
            <v>20</v>
          </cell>
          <cell r="K329" t="str">
            <v/>
          </cell>
          <cell r="L329">
            <v>2375</v>
          </cell>
          <cell r="M329">
            <v>2332</v>
          </cell>
          <cell r="O329">
            <v>6.11</v>
          </cell>
          <cell r="P329">
            <v>5.71</v>
          </cell>
        </row>
        <row r="330">
          <cell r="D330" t="str">
            <v>176-4</v>
          </cell>
          <cell r="E330" t="str">
            <v>INSERTION, REVISION AND REPLACEMENTS OF PACEMAKER AND OTHER CARDIAC DEVICES</v>
          </cell>
          <cell r="G330">
            <v>4.9484471586371566</v>
          </cell>
          <cell r="I330">
            <v>2</v>
          </cell>
          <cell r="J330">
            <v>36</v>
          </cell>
          <cell r="L330">
            <v>547</v>
          </cell>
          <cell r="M330">
            <v>533</v>
          </cell>
          <cell r="O330">
            <v>11.84</v>
          </cell>
          <cell r="P330">
            <v>11.27</v>
          </cell>
        </row>
        <row r="331">
          <cell r="D331" t="str">
            <v>177-1</v>
          </cell>
          <cell r="E331" t="str">
            <v>CARDIAC PACEMAKER AND DEFIBRILLATOR REVISION EXCEPT DEVICE REPLACEMENT</v>
          </cell>
          <cell r="G331">
            <v>1.1647234853797319</v>
          </cell>
          <cell r="H331" t="str">
            <v/>
          </cell>
          <cell r="I331">
            <v>1</v>
          </cell>
          <cell r="J331">
            <v>9</v>
          </cell>
          <cell r="K331" t="str">
            <v/>
          </cell>
          <cell r="L331">
            <v>822</v>
          </cell>
          <cell r="M331">
            <v>808</v>
          </cell>
          <cell r="O331">
            <v>2.83</v>
          </cell>
          <cell r="P331">
            <v>2.66</v>
          </cell>
        </row>
        <row r="332">
          <cell r="D332" t="str">
            <v>177-2</v>
          </cell>
          <cell r="E332" t="str">
            <v>CARDIAC PACEMAKER AND DEFIBRILLATOR REVISION EXCEPT DEVICE REPLACEMENT</v>
          </cell>
          <cell r="G332">
            <v>1.6813313919028388</v>
          </cell>
          <cell r="H332" t="str">
            <v/>
          </cell>
          <cell r="I332">
            <v>1</v>
          </cell>
          <cell r="J332">
            <v>12</v>
          </cell>
          <cell r="K332" t="str">
            <v/>
          </cell>
          <cell r="L332">
            <v>459</v>
          </cell>
          <cell r="M332">
            <v>451</v>
          </cell>
          <cell r="O332">
            <v>4.1500000000000004</v>
          </cell>
          <cell r="P332">
            <v>3.89</v>
          </cell>
        </row>
        <row r="333">
          <cell r="D333" t="str">
            <v>177-3</v>
          </cell>
          <cell r="E333" t="str">
            <v>CARDIAC PACEMAKER AND DEFIBRILLATOR REVISION EXCEPT DEVICE REPLACEMENT</v>
          </cell>
          <cell r="G333">
            <v>2.2591332379113598</v>
          </cell>
          <cell r="H333" t="str">
            <v/>
          </cell>
          <cell r="I333">
            <v>1</v>
          </cell>
          <cell r="J333">
            <v>23</v>
          </cell>
          <cell r="K333" t="str">
            <v/>
          </cell>
          <cell r="L333">
            <v>317</v>
          </cell>
          <cell r="M333">
            <v>311</v>
          </cell>
          <cell r="O333">
            <v>6.71</v>
          </cell>
          <cell r="P333">
            <v>6.23</v>
          </cell>
        </row>
        <row r="334">
          <cell r="D334" t="str">
            <v>177-4</v>
          </cell>
          <cell r="E334" t="str">
            <v>CARDIAC PACEMAKER AND DEFIBRILLATOR REVISION EXCEPT DEVICE REPLACEMENT</v>
          </cell>
          <cell r="G334">
            <v>3.1170384970408778</v>
          </cell>
          <cell r="I334">
            <v>1</v>
          </cell>
          <cell r="J334">
            <v>30</v>
          </cell>
          <cell r="L334">
            <v>250</v>
          </cell>
          <cell r="M334">
            <v>248</v>
          </cell>
          <cell r="O334">
            <v>9.49</v>
          </cell>
          <cell r="P334">
            <v>9.26</v>
          </cell>
        </row>
        <row r="335">
          <cell r="D335" t="str">
            <v>178-1</v>
          </cell>
          <cell r="E335" t="str">
            <v>EXTERNAL HEART ASSIST SYSTEMS</v>
          </cell>
          <cell r="G335">
            <v>4.8218631623749157</v>
          </cell>
          <cell r="H335" t="str">
            <v/>
          </cell>
          <cell r="I335">
            <v>1</v>
          </cell>
          <cell r="J335">
            <v>8</v>
          </cell>
          <cell r="K335" t="str">
            <v/>
          </cell>
          <cell r="L335">
            <v>101</v>
          </cell>
          <cell r="M335">
            <v>99</v>
          </cell>
          <cell r="O335">
            <v>2.46</v>
          </cell>
          <cell r="P335">
            <v>2.29</v>
          </cell>
        </row>
        <row r="336">
          <cell r="D336" t="str">
            <v>178-2</v>
          </cell>
          <cell r="E336" t="str">
            <v>EXTERNAL HEART ASSIST SYSTEMS</v>
          </cell>
          <cell r="G336">
            <v>5.4061905803986132</v>
          </cell>
          <cell r="H336" t="str">
            <v/>
          </cell>
          <cell r="I336">
            <v>1</v>
          </cell>
          <cell r="J336">
            <v>16</v>
          </cell>
          <cell r="K336" t="str">
            <v/>
          </cell>
          <cell r="L336">
            <v>263</v>
          </cell>
          <cell r="M336">
            <v>259</v>
          </cell>
          <cell r="O336">
            <v>5.21</v>
          </cell>
          <cell r="P336">
            <v>4.9800000000000004</v>
          </cell>
        </row>
        <row r="337">
          <cell r="D337" t="str">
            <v>178-3</v>
          </cell>
          <cell r="E337" t="str">
            <v>EXTERNAL HEART ASSIST SYSTEMS</v>
          </cell>
          <cell r="G337">
            <v>5.8025884143746476</v>
          </cell>
          <cell r="H337" t="str">
            <v/>
          </cell>
          <cell r="I337">
            <v>1</v>
          </cell>
          <cell r="J337">
            <v>26</v>
          </cell>
          <cell r="K337" t="str">
            <v/>
          </cell>
          <cell r="L337">
            <v>596</v>
          </cell>
          <cell r="M337">
            <v>586</v>
          </cell>
          <cell r="O337">
            <v>7.13</v>
          </cell>
          <cell r="P337">
            <v>6.7</v>
          </cell>
        </row>
        <row r="338">
          <cell r="D338" t="str">
            <v>178-4</v>
          </cell>
          <cell r="E338" t="str">
            <v>EXTERNAL HEART ASSIST SYSTEMS</v>
          </cell>
          <cell r="G338">
            <v>7.8435439930792992</v>
          </cell>
          <cell r="I338">
            <v>1</v>
          </cell>
          <cell r="J338">
            <v>44</v>
          </cell>
          <cell r="L338">
            <v>2416</v>
          </cell>
          <cell r="M338">
            <v>2368</v>
          </cell>
          <cell r="O338">
            <v>10.64</v>
          </cell>
          <cell r="P338">
            <v>9.7200000000000006</v>
          </cell>
        </row>
        <row r="339">
          <cell r="D339" t="str">
            <v>179-1</v>
          </cell>
          <cell r="E339" t="str">
            <v>DEFIBRILLATOR IMPLANTS</v>
          </cell>
          <cell r="G339">
            <v>3.3499619949885835</v>
          </cell>
          <cell r="H339" t="str">
            <v/>
          </cell>
          <cell r="I339">
            <v>1</v>
          </cell>
          <cell r="J339">
            <v>9</v>
          </cell>
          <cell r="K339" t="str">
            <v/>
          </cell>
          <cell r="L339">
            <v>1475</v>
          </cell>
          <cell r="M339">
            <v>1455</v>
          </cell>
          <cell r="O339">
            <v>3.14</v>
          </cell>
          <cell r="P339">
            <v>3.02</v>
          </cell>
        </row>
        <row r="340">
          <cell r="D340" t="str">
            <v>179-2</v>
          </cell>
          <cell r="E340" t="str">
            <v>DEFIBRILLATOR IMPLANTS</v>
          </cell>
          <cell r="G340">
            <v>3.7964330799819215</v>
          </cell>
          <cell r="H340" t="str">
            <v/>
          </cell>
          <cell r="I340">
            <v>1</v>
          </cell>
          <cell r="J340">
            <v>13</v>
          </cell>
          <cell r="K340" t="str">
            <v/>
          </cell>
          <cell r="L340">
            <v>7350</v>
          </cell>
          <cell r="M340">
            <v>7225</v>
          </cell>
          <cell r="O340">
            <v>4.6100000000000003</v>
          </cell>
          <cell r="P340">
            <v>4.3899999999999997</v>
          </cell>
        </row>
        <row r="341">
          <cell r="D341" t="str">
            <v>179-3</v>
          </cell>
          <cell r="E341" t="str">
            <v>DEFIBRILLATOR IMPLANTS</v>
          </cell>
          <cell r="G341">
            <v>4.659478507024942</v>
          </cell>
          <cell r="H341" t="str">
            <v/>
          </cell>
          <cell r="I341">
            <v>1</v>
          </cell>
          <cell r="J341">
            <v>23</v>
          </cell>
          <cell r="K341" t="str">
            <v/>
          </cell>
          <cell r="L341">
            <v>4940</v>
          </cell>
          <cell r="M341">
            <v>4849</v>
          </cell>
          <cell r="O341">
            <v>7.89</v>
          </cell>
          <cell r="P341">
            <v>7.46</v>
          </cell>
        </row>
        <row r="342">
          <cell r="D342" t="str">
            <v>179-4</v>
          </cell>
          <cell r="E342" t="str">
            <v>DEFIBRILLATOR IMPLANTS</v>
          </cell>
          <cell r="G342">
            <v>6.3902973559812599</v>
          </cell>
          <cell r="I342">
            <v>3</v>
          </cell>
          <cell r="J342">
            <v>38</v>
          </cell>
          <cell r="L342">
            <v>3108</v>
          </cell>
          <cell r="M342">
            <v>2997</v>
          </cell>
          <cell r="O342">
            <v>12.86</v>
          </cell>
          <cell r="P342">
            <v>12.23</v>
          </cell>
        </row>
        <row r="343">
          <cell r="D343" t="str">
            <v>180-1</v>
          </cell>
          <cell r="E343" t="str">
            <v>OTHER CIRCULATORY SYSTEM PROCEDURES</v>
          </cell>
          <cell r="G343">
            <v>1.1416944988582352</v>
          </cell>
          <cell r="H343" t="str">
            <v/>
          </cell>
          <cell r="I343">
            <v>1</v>
          </cell>
          <cell r="J343">
            <v>10</v>
          </cell>
          <cell r="K343" t="str">
            <v/>
          </cell>
          <cell r="L343">
            <v>887</v>
          </cell>
          <cell r="M343">
            <v>870</v>
          </cell>
          <cell r="O343">
            <v>3.03</v>
          </cell>
          <cell r="P343">
            <v>2.84</v>
          </cell>
        </row>
        <row r="344">
          <cell r="D344" t="str">
            <v>180-2</v>
          </cell>
          <cell r="E344" t="str">
            <v>OTHER CIRCULATORY SYSTEM PROCEDURES</v>
          </cell>
          <cell r="G344">
            <v>1.4252677903241786</v>
          </cell>
          <cell r="H344" t="str">
            <v/>
          </cell>
          <cell r="I344">
            <v>1</v>
          </cell>
          <cell r="J344">
            <v>15</v>
          </cell>
          <cell r="K344" t="str">
            <v/>
          </cell>
          <cell r="L344">
            <v>2666</v>
          </cell>
          <cell r="M344">
            <v>2625</v>
          </cell>
          <cell r="O344">
            <v>4.95</v>
          </cell>
          <cell r="P344">
            <v>4.71</v>
          </cell>
        </row>
        <row r="345">
          <cell r="D345" t="str">
            <v>180-3</v>
          </cell>
          <cell r="E345" t="str">
            <v>OTHER CIRCULATORY SYSTEM PROCEDURES</v>
          </cell>
          <cell r="G345">
            <v>1.9693917493365167</v>
          </cell>
          <cell r="H345" t="str">
            <v/>
          </cell>
          <cell r="I345">
            <v>1</v>
          </cell>
          <cell r="J345">
            <v>27</v>
          </cell>
          <cell r="K345" t="str">
            <v/>
          </cell>
          <cell r="L345">
            <v>5358</v>
          </cell>
          <cell r="M345">
            <v>5251</v>
          </cell>
          <cell r="O345">
            <v>8.59</v>
          </cell>
          <cell r="P345">
            <v>7.94</v>
          </cell>
        </row>
        <row r="346">
          <cell r="D346" t="str">
            <v>180-4</v>
          </cell>
          <cell r="E346" t="str">
            <v>OTHER CIRCULATORY SYSTEM PROCEDURES</v>
          </cell>
          <cell r="G346">
            <v>3.6248803557759279</v>
          </cell>
          <cell r="I346">
            <v>2</v>
          </cell>
          <cell r="J346">
            <v>51</v>
          </cell>
          <cell r="L346">
            <v>2543</v>
          </cell>
          <cell r="M346">
            <v>2456</v>
          </cell>
          <cell r="O346">
            <v>14.51</v>
          </cell>
          <cell r="P346">
            <v>13.77</v>
          </cell>
        </row>
        <row r="347">
          <cell r="D347" t="str">
            <v>181-1</v>
          </cell>
          <cell r="E347" t="str">
            <v>LOWER EXTREMITY ARTERIAL PROCEDURES</v>
          </cell>
          <cell r="G347">
            <v>1.5042733045510417</v>
          </cell>
          <cell r="H347" t="str">
            <v/>
          </cell>
          <cell r="I347">
            <v>1</v>
          </cell>
          <cell r="J347">
            <v>9</v>
          </cell>
          <cell r="K347" t="str">
            <v/>
          </cell>
          <cell r="L347">
            <v>8457</v>
          </cell>
          <cell r="M347">
            <v>8304</v>
          </cell>
          <cell r="O347">
            <v>2.89</v>
          </cell>
          <cell r="P347">
            <v>2.7</v>
          </cell>
        </row>
        <row r="348">
          <cell r="D348" t="str">
            <v>181-2</v>
          </cell>
          <cell r="E348" t="str">
            <v>LOWER EXTREMITY ARTERIAL PROCEDURES</v>
          </cell>
          <cell r="G348">
            <v>2.0789436492992817</v>
          </cell>
          <cell r="H348" t="str">
            <v/>
          </cell>
          <cell r="I348">
            <v>1</v>
          </cell>
          <cell r="J348">
            <v>18</v>
          </cell>
          <cell r="K348" t="str">
            <v/>
          </cell>
          <cell r="L348">
            <v>10638</v>
          </cell>
          <cell r="M348">
            <v>10453</v>
          </cell>
          <cell r="O348">
            <v>5.49</v>
          </cell>
          <cell r="P348">
            <v>5.13</v>
          </cell>
        </row>
        <row r="349">
          <cell r="D349" t="str">
            <v>181-3</v>
          </cell>
          <cell r="E349" t="str">
            <v>LOWER EXTREMITY ARTERIAL PROCEDURES</v>
          </cell>
          <cell r="G349">
            <v>3.230841506328221</v>
          </cell>
          <cell r="H349" t="str">
            <v/>
          </cell>
          <cell r="I349">
            <v>1</v>
          </cell>
          <cell r="J349">
            <v>33</v>
          </cell>
          <cell r="K349" t="str">
            <v/>
          </cell>
          <cell r="L349">
            <v>5714</v>
          </cell>
          <cell r="M349">
            <v>5607</v>
          </cell>
          <cell r="O349">
            <v>10.65</v>
          </cell>
          <cell r="P349">
            <v>10</v>
          </cell>
        </row>
        <row r="350">
          <cell r="D350" t="str">
            <v>181-4</v>
          </cell>
          <cell r="E350" t="str">
            <v>LOWER EXTREMITY ARTERIAL PROCEDURES</v>
          </cell>
          <cell r="G350">
            <v>5.0371108810686502</v>
          </cell>
          <cell r="I350">
            <v>1</v>
          </cell>
          <cell r="J350">
            <v>53</v>
          </cell>
          <cell r="L350">
            <v>1805</v>
          </cell>
          <cell r="M350">
            <v>1772</v>
          </cell>
          <cell r="O350">
            <v>16.489999999999998</v>
          </cell>
          <cell r="P350">
            <v>15.41</v>
          </cell>
        </row>
        <row r="351">
          <cell r="D351" t="str">
            <v>182-1</v>
          </cell>
          <cell r="E351" t="str">
            <v>OTHER PERIPHERAL VASCULAR AND RELATED PROCEDURES</v>
          </cell>
          <cell r="G351">
            <v>1.8180403716798561</v>
          </cell>
          <cell r="H351" t="str">
            <v/>
          </cell>
          <cell r="I351">
            <v>1</v>
          </cell>
          <cell r="J351">
            <v>9</v>
          </cell>
          <cell r="K351" t="str">
            <v/>
          </cell>
          <cell r="L351">
            <v>7353</v>
          </cell>
          <cell r="M351">
            <v>7231</v>
          </cell>
          <cell r="O351">
            <v>2.5499999999999998</v>
          </cell>
          <cell r="P351">
            <v>2.37</v>
          </cell>
        </row>
        <row r="352">
          <cell r="D352" t="str">
            <v>182-2</v>
          </cell>
          <cell r="E352" t="str">
            <v>OTHER PERIPHERAL VASCULAR AND RELATED PROCEDURES</v>
          </cell>
          <cell r="G352">
            <v>1.9741718502294785</v>
          </cell>
          <cell r="H352" t="str">
            <v/>
          </cell>
          <cell r="I352">
            <v>1</v>
          </cell>
          <cell r="J352">
            <v>15</v>
          </cell>
          <cell r="K352" t="str">
            <v/>
          </cell>
          <cell r="L352">
            <v>17286</v>
          </cell>
          <cell r="M352">
            <v>16991</v>
          </cell>
          <cell r="O352">
            <v>4.55</v>
          </cell>
          <cell r="P352">
            <v>4.28</v>
          </cell>
        </row>
        <row r="353">
          <cell r="D353" t="str">
            <v>182-3</v>
          </cell>
          <cell r="E353" t="str">
            <v>OTHER PERIPHERAL VASCULAR AND RELATED PROCEDURES</v>
          </cell>
          <cell r="G353">
            <v>2.3891805563434501</v>
          </cell>
          <cell r="H353" t="str">
            <v/>
          </cell>
          <cell r="I353">
            <v>1</v>
          </cell>
          <cell r="J353">
            <v>25</v>
          </cell>
          <cell r="K353" t="str">
            <v/>
          </cell>
          <cell r="L353">
            <v>17342</v>
          </cell>
          <cell r="M353">
            <v>17028</v>
          </cell>
          <cell r="O353">
            <v>7.53</v>
          </cell>
          <cell r="P353">
            <v>6.99</v>
          </cell>
        </row>
        <row r="354">
          <cell r="D354" t="str">
            <v>182-4</v>
          </cell>
          <cell r="E354" t="str">
            <v>OTHER PERIPHERAL VASCULAR AND RELATED PROCEDURES</v>
          </cell>
          <cell r="G354">
            <v>4.2795063261805142</v>
          </cell>
          <cell r="I354">
            <v>1</v>
          </cell>
          <cell r="J354">
            <v>52</v>
          </cell>
          <cell r="L354">
            <v>4576</v>
          </cell>
          <cell r="M354">
            <v>4487</v>
          </cell>
          <cell r="O354">
            <v>14.64</v>
          </cell>
          <cell r="P354">
            <v>13.34</v>
          </cell>
        </row>
        <row r="355">
          <cell r="D355" t="str">
            <v>183-1</v>
          </cell>
          <cell r="E355" t="str">
            <v>PERCUTANEOUS STRUCTURAL CARDIAC PROCEDURES</v>
          </cell>
          <cell r="G355">
            <v>3.9255087374876001</v>
          </cell>
          <cell r="H355" t="str">
            <v/>
          </cell>
          <cell r="I355">
            <v>1</v>
          </cell>
          <cell r="J355">
            <v>5</v>
          </cell>
          <cell r="K355" t="str">
            <v/>
          </cell>
          <cell r="L355">
            <v>5407</v>
          </cell>
          <cell r="M355">
            <v>5329</v>
          </cell>
          <cell r="O355">
            <v>1.66</v>
          </cell>
          <cell r="P355">
            <v>1.56</v>
          </cell>
        </row>
        <row r="356">
          <cell r="D356" t="str">
            <v>183-2</v>
          </cell>
          <cell r="E356" t="str">
            <v>PERCUTANEOUS STRUCTURAL CARDIAC PROCEDURES</v>
          </cell>
          <cell r="G356">
            <v>4.037950926904581</v>
          </cell>
          <cell r="H356" t="str">
            <v/>
          </cell>
          <cell r="I356">
            <v>1</v>
          </cell>
          <cell r="J356">
            <v>9</v>
          </cell>
          <cell r="K356" t="str">
            <v/>
          </cell>
          <cell r="L356">
            <v>13980</v>
          </cell>
          <cell r="M356">
            <v>13760</v>
          </cell>
          <cell r="O356">
            <v>2.23</v>
          </cell>
          <cell r="P356">
            <v>2.06</v>
          </cell>
        </row>
        <row r="357">
          <cell r="D357" t="str">
            <v>183-3</v>
          </cell>
          <cell r="E357" t="str">
            <v>PERCUTANEOUS STRUCTURAL CARDIAC PROCEDURES</v>
          </cell>
          <cell r="G357">
            <v>4.7017474128411774</v>
          </cell>
          <cell r="H357" t="str">
            <v/>
          </cell>
          <cell r="I357">
            <v>1</v>
          </cell>
          <cell r="J357">
            <v>20</v>
          </cell>
          <cell r="K357" t="str">
            <v/>
          </cell>
          <cell r="L357">
            <v>7197</v>
          </cell>
          <cell r="M357">
            <v>7077</v>
          </cell>
          <cell r="O357">
            <v>4.88</v>
          </cell>
          <cell r="P357">
            <v>4.5199999999999996</v>
          </cell>
        </row>
        <row r="358">
          <cell r="D358" t="str">
            <v>183-4</v>
          </cell>
          <cell r="E358" t="str">
            <v>PERCUTANEOUS STRUCTURAL CARDIAC PROCEDURES</v>
          </cell>
          <cell r="G358">
            <v>6.6931748103647948</v>
          </cell>
          <cell r="I358">
            <v>1</v>
          </cell>
          <cell r="J358">
            <v>39</v>
          </cell>
          <cell r="L358">
            <v>2068</v>
          </cell>
          <cell r="M358">
            <v>2029</v>
          </cell>
          <cell r="O358">
            <v>12.05</v>
          </cell>
          <cell r="P358">
            <v>11.33</v>
          </cell>
        </row>
        <row r="359">
          <cell r="D359" t="str">
            <v>190-1</v>
          </cell>
          <cell r="E359" t="str">
            <v>ACUTE MYOCARDIAL INFARCTION</v>
          </cell>
          <cell r="G359">
            <v>0.75934924159556683</v>
          </cell>
          <cell r="H359" t="str">
            <v/>
          </cell>
          <cell r="I359">
            <v>1</v>
          </cell>
          <cell r="J359">
            <v>6</v>
          </cell>
          <cell r="K359" t="str">
            <v/>
          </cell>
          <cell r="L359">
            <v>17434</v>
          </cell>
          <cell r="M359">
            <v>17231</v>
          </cell>
          <cell r="O359">
            <v>2.17</v>
          </cell>
          <cell r="P359">
            <v>2.09</v>
          </cell>
        </row>
        <row r="360">
          <cell r="D360" t="str">
            <v>190-2</v>
          </cell>
          <cell r="E360" t="str">
            <v>ACUTE MYOCARDIAL INFARCTION</v>
          </cell>
          <cell r="G360">
            <v>0.82783262915346578</v>
          </cell>
          <cell r="H360" t="str">
            <v/>
          </cell>
          <cell r="I360">
            <v>1</v>
          </cell>
          <cell r="J360">
            <v>9</v>
          </cell>
          <cell r="K360" t="str">
            <v/>
          </cell>
          <cell r="L360">
            <v>38053</v>
          </cell>
          <cell r="M360">
            <v>37417</v>
          </cell>
          <cell r="O360">
            <v>3.11</v>
          </cell>
          <cell r="P360">
            <v>2.94</v>
          </cell>
        </row>
        <row r="361">
          <cell r="D361" t="str">
            <v>190-3</v>
          </cell>
          <cell r="E361" t="str">
            <v>ACUTE MYOCARDIAL INFARCTION</v>
          </cell>
          <cell r="G361">
            <v>1.0601253895025122</v>
          </cell>
          <cell r="H361" t="str">
            <v/>
          </cell>
          <cell r="I361">
            <v>1</v>
          </cell>
          <cell r="J361">
            <v>15</v>
          </cell>
          <cell r="K361" t="str">
            <v/>
          </cell>
          <cell r="L361">
            <v>22913</v>
          </cell>
          <cell r="M361">
            <v>22505</v>
          </cell>
          <cell r="O361">
            <v>4.88</v>
          </cell>
          <cell r="P361">
            <v>4.59</v>
          </cell>
        </row>
        <row r="362">
          <cell r="D362" t="str">
            <v>190-4</v>
          </cell>
          <cell r="E362" t="str">
            <v>ACUTE MYOCARDIAL INFARCTION</v>
          </cell>
          <cell r="G362">
            <v>1.5383193374294066</v>
          </cell>
          <cell r="I362">
            <v>1</v>
          </cell>
          <cell r="J362">
            <v>23</v>
          </cell>
          <cell r="L362">
            <v>14654</v>
          </cell>
          <cell r="M362">
            <v>14399</v>
          </cell>
          <cell r="O362">
            <v>6.68</v>
          </cell>
          <cell r="P362">
            <v>6.25</v>
          </cell>
        </row>
        <row r="363">
          <cell r="D363" t="str">
            <v>191-1</v>
          </cell>
          <cell r="E363" t="str">
            <v>CARDIAC CATHETERIZATION FOR CORONARY ARTERY DISEASE</v>
          </cell>
          <cell r="G363">
            <v>0.90611401700644356</v>
          </cell>
          <cell r="H363" t="str">
            <v/>
          </cell>
          <cell r="I363">
            <v>1</v>
          </cell>
          <cell r="J363">
            <v>6</v>
          </cell>
          <cell r="K363" t="str">
            <v/>
          </cell>
          <cell r="L363">
            <v>13899</v>
          </cell>
          <cell r="M363">
            <v>13765</v>
          </cell>
          <cell r="O363">
            <v>2.06</v>
          </cell>
          <cell r="P363">
            <v>1.99</v>
          </cell>
        </row>
        <row r="364">
          <cell r="D364" t="str">
            <v>191-2</v>
          </cell>
          <cell r="E364" t="str">
            <v>CARDIAC CATHETERIZATION FOR CORONARY ARTERY DISEASE</v>
          </cell>
          <cell r="G364">
            <v>1.0622193710577987</v>
          </cell>
          <cell r="H364" t="str">
            <v/>
          </cell>
          <cell r="I364">
            <v>1</v>
          </cell>
          <cell r="J364">
            <v>8</v>
          </cell>
          <cell r="K364" t="str">
            <v/>
          </cell>
          <cell r="L364">
            <v>11560</v>
          </cell>
          <cell r="M364">
            <v>11363</v>
          </cell>
          <cell r="O364">
            <v>2.86</v>
          </cell>
          <cell r="P364">
            <v>2.72</v>
          </cell>
        </row>
        <row r="365">
          <cell r="D365" t="str">
            <v>191-3</v>
          </cell>
          <cell r="E365" t="str">
            <v>CARDIAC CATHETERIZATION FOR CORONARY ARTERY DISEASE</v>
          </cell>
          <cell r="G365">
            <v>1.379391510862463</v>
          </cell>
          <cell r="H365" t="str">
            <v/>
          </cell>
          <cell r="I365">
            <v>1</v>
          </cell>
          <cell r="J365">
            <v>15</v>
          </cell>
          <cell r="K365" t="str">
            <v/>
          </cell>
          <cell r="L365">
            <v>2637</v>
          </cell>
          <cell r="M365">
            <v>2590</v>
          </cell>
          <cell r="O365">
            <v>4.76</v>
          </cell>
          <cell r="P365">
            <v>4.43</v>
          </cell>
        </row>
        <row r="366">
          <cell r="D366" t="str">
            <v>191-4</v>
          </cell>
          <cell r="E366" t="str">
            <v>CARDIAC CATHETERIZATION FOR CORONARY ARTERY DISEASE</v>
          </cell>
          <cell r="G366">
            <v>1.9782238083081127</v>
          </cell>
          <cell r="I366">
            <v>1</v>
          </cell>
          <cell r="J366">
            <v>22</v>
          </cell>
          <cell r="L366">
            <v>437</v>
          </cell>
          <cell r="M366">
            <v>429</v>
          </cell>
          <cell r="O366">
            <v>7.26</v>
          </cell>
          <cell r="P366">
            <v>6.89</v>
          </cell>
        </row>
        <row r="367">
          <cell r="D367" t="str">
            <v>192-1</v>
          </cell>
          <cell r="E367" t="str">
            <v>CARDIAC CATHETERIZATION FOR OTHER NON-CORONARY CONDITIONS</v>
          </cell>
          <cell r="G367">
            <v>0.97198668326891091</v>
          </cell>
          <cell r="H367" t="str">
            <v/>
          </cell>
          <cell r="I367">
            <v>1</v>
          </cell>
          <cell r="J367">
            <v>7</v>
          </cell>
          <cell r="K367" t="str">
            <v/>
          </cell>
          <cell r="L367">
            <v>17172</v>
          </cell>
          <cell r="M367">
            <v>16918</v>
          </cell>
          <cell r="O367">
            <v>2.35</v>
          </cell>
          <cell r="P367">
            <v>2.23</v>
          </cell>
        </row>
        <row r="368">
          <cell r="D368" t="str">
            <v>192-2</v>
          </cell>
          <cell r="E368" t="str">
            <v>CARDIAC CATHETERIZATION FOR OTHER NON-CORONARY CONDITIONS</v>
          </cell>
          <cell r="G368">
            <v>1.2094598211164698</v>
          </cell>
          <cell r="H368" t="str">
            <v/>
          </cell>
          <cell r="I368">
            <v>1</v>
          </cell>
          <cell r="J368">
            <v>13</v>
          </cell>
          <cell r="K368" t="str">
            <v/>
          </cell>
          <cell r="L368">
            <v>35868</v>
          </cell>
          <cell r="M368">
            <v>35269</v>
          </cell>
          <cell r="O368">
            <v>4.18</v>
          </cell>
          <cell r="P368">
            <v>3.96</v>
          </cell>
        </row>
        <row r="369">
          <cell r="D369" t="str">
            <v>192-3</v>
          </cell>
          <cell r="E369" t="str">
            <v>CARDIAC CATHETERIZATION FOR OTHER NON-CORONARY CONDITIONS</v>
          </cell>
          <cell r="G369">
            <v>1.6962253771243654</v>
          </cell>
          <cell r="H369" t="str">
            <v/>
          </cell>
          <cell r="I369">
            <v>1</v>
          </cell>
          <cell r="J369">
            <v>23</v>
          </cell>
          <cell r="K369" t="str">
            <v/>
          </cell>
          <cell r="L369">
            <v>23016</v>
          </cell>
          <cell r="M369">
            <v>22610</v>
          </cell>
          <cell r="O369">
            <v>7.35</v>
          </cell>
          <cell r="P369">
            <v>6.94</v>
          </cell>
        </row>
        <row r="370">
          <cell r="D370" t="str">
            <v>192-4</v>
          </cell>
          <cell r="E370" t="str">
            <v>CARDIAC CATHETERIZATION FOR OTHER NON-CORONARY CONDITIONS</v>
          </cell>
          <cell r="G370">
            <v>2.6357772260881345</v>
          </cell>
          <cell r="I370">
            <v>1</v>
          </cell>
          <cell r="J370">
            <v>36</v>
          </cell>
          <cell r="L370">
            <v>8897</v>
          </cell>
          <cell r="M370">
            <v>8732</v>
          </cell>
          <cell r="O370">
            <v>10.95</v>
          </cell>
          <cell r="P370">
            <v>10.24</v>
          </cell>
        </row>
        <row r="371">
          <cell r="D371" t="str">
            <v>193-1</v>
          </cell>
          <cell r="E371" t="str">
            <v>ACUTE AND SUBACUTE ENDOCARDITIS</v>
          </cell>
          <cell r="G371">
            <v>0.73797349087269248</v>
          </cell>
          <cell r="H371" t="str">
            <v/>
          </cell>
          <cell r="I371">
            <v>1</v>
          </cell>
          <cell r="J371">
            <v>31</v>
          </cell>
          <cell r="K371" t="str">
            <v/>
          </cell>
          <cell r="L371">
            <v>157</v>
          </cell>
          <cell r="M371">
            <v>154</v>
          </cell>
          <cell r="O371">
            <v>6.29</v>
          </cell>
          <cell r="P371">
            <v>5.61</v>
          </cell>
        </row>
        <row r="372">
          <cell r="D372" t="str">
            <v>193-2</v>
          </cell>
          <cell r="E372" t="str">
            <v>ACUTE AND SUBACUTE ENDOCARDITIS</v>
          </cell>
          <cell r="G372">
            <v>1.087073047763355</v>
          </cell>
          <cell r="H372" t="str">
            <v/>
          </cell>
          <cell r="I372">
            <v>1</v>
          </cell>
          <cell r="J372">
            <v>41</v>
          </cell>
          <cell r="K372" t="str">
            <v/>
          </cell>
          <cell r="L372">
            <v>647</v>
          </cell>
          <cell r="M372">
            <v>637</v>
          </cell>
          <cell r="O372">
            <v>8.26</v>
          </cell>
          <cell r="P372">
            <v>7.53</v>
          </cell>
        </row>
        <row r="373">
          <cell r="D373" t="str">
            <v>193-3</v>
          </cell>
          <cell r="E373" t="str">
            <v>ACUTE AND SUBACUTE ENDOCARDITIS</v>
          </cell>
          <cell r="G373">
            <v>1.4398531345169503</v>
          </cell>
          <cell r="H373" t="str">
            <v/>
          </cell>
          <cell r="I373">
            <v>1</v>
          </cell>
          <cell r="J373">
            <v>42</v>
          </cell>
          <cell r="K373" t="str">
            <v/>
          </cell>
          <cell r="L373">
            <v>997</v>
          </cell>
          <cell r="M373">
            <v>978</v>
          </cell>
          <cell r="O373">
            <v>10.16</v>
          </cell>
          <cell r="P373">
            <v>9.5</v>
          </cell>
        </row>
        <row r="374">
          <cell r="D374" t="str">
            <v>193-4</v>
          </cell>
          <cell r="E374" t="str">
            <v>ACUTE AND SUBACUTE ENDOCARDITIS</v>
          </cell>
          <cell r="G374">
            <v>2.2376801234023547</v>
          </cell>
          <cell r="I374">
            <v>2</v>
          </cell>
          <cell r="J374">
            <v>48</v>
          </cell>
          <cell r="L374">
            <v>878</v>
          </cell>
          <cell r="M374">
            <v>845</v>
          </cell>
          <cell r="O374">
            <v>14.73</v>
          </cell>
          <cell r="P374">
            <v>14.21</v>
          </cell>
        </row>
        <row r="375">
          <cell r="D375" t="str">
            <v>194-1</v>
          </cell>
          <cell r="E375" t="str">
            <v>HEART FAILURE</v>
          </cell>
          <cell r="G375">
            <v>0.50561191253770033</v>
          </cell>
          <cell r="H375" t="str">
            <v/>
          </cell>
          <cell r="I375">
            <v>1</v>
          </cell>
          <cell r="J375">
            <v>8</v>
          </cell>
          <cell r="K375" t="str">
            <v/>
          </cell>
          <cell r="L375">
            <v>38457</v>
          </cell>
          <cell r="M375">
            <v>37849</v>
          </cell>
          <cell r="O375">
            <v>2.89</v>
          </cell>
          <cell r="P375">
            <v>2.75</v>
          </cell>
        </row>
        <row r="376">
          <cell r="D376" t="str">
            <v>194-2</v>
          </cell>
          <cell r="E376" t="str">
            <v>HEART FAILURE</v>
          </cell>
          <cell r="G376">
            <v>0.66358080669606123</v>
          </cell>
          <cell r="H376" t="str">
            <v/>
          </cell>
          <cell r="I376">
            <v>1</v>
          </cell>
          <cell r="J376">
            <v>12</v>
          </cell>
          <cell r="K376" t="str">
            <v/>
          </cell>
          <cell r="L376">
            <v>160462</v>
          </cell>
          <cell r="M376">
            <v>157779</v>
          </cell>
          <cell r="O376">
            <v>4.05</v>
          </cell>
          <cell r="P376">
            <v>3.84</v>
          </cell>
        </row>
        <row r="377">
          <cell r="D377" t="str">
            <v>194-3</v>
          </cell>
          <cell r="E377" t="str">
            <v>HEART FAILURE</v>
          </cell>
          <cell r="G377">
            <v>0.91791863535345941</v>
          </cell>
          <cell r="H377" t="str">
            <v/>
          </cell>
          <cell r="I377">
            <v>1</v>
          </cell>
          <cell r="J377">
            <v>17</v>
          </cell>
          <cell r="K377" t="str">
            <v/>
          </cell>
          <cell r="L377">
            <v>164151</v>
          </cell>
          <cell r="M377">
            <v>161434</v>
          </cell>
          <cell r="O377">
            <v>5.42</v>
          </cell>
          <cell r="P377">
            <v>5.12</v>
          </cell>
        </row>
        <row r="378">
          <cell r="D378" t="str">
            <v>194-4</v>
          </cell>
          <cell r="E378" t="str">
            <v>HEART FAILURE</v>
          </cell>
          <cell r="G378">
            <v>1.3914463788059412</v>
          </cell>
          <cell r="I378">
            <v>1</v>
          </cell>
          <cell r="J378">
            <v>26</v>
          </cell>
          <cell r="L378">
            <v>47661</v>
          </cell>
          <cell r="M378">
            <v>46831</v>
          </cell>
          <cell r="O378">
            <v>7.9</v>
          </cell>
          <cell r="P378">
            <v>7.42</v>
          </cell>
        </row>
        <row r="379">
          <cell r="D379" t="str">
            <v>196-1</v>
          </cell>
          <cell r="E379" t="str">
            <v>CARDIAC ARREST AND SHOCK</v>
          </cell>
          <cell r="G379">
            <v>0.36305579241951819</v>
          </cell>
          <cell r="H379" t="str">
            <v/>
          </cell>
          <cell r="I379">
            <v>1</v>
          </cell>
          <cell r="J379">
            <v>7</v>
          </cell>
          <cell r="K379" t="str">
            <v/>
          </cell>
          <cell r="L379">
            <v>229</v>
          </cell>
          <cell r="M379">
            <v>228</v>
          </cell>
          <cell r="O379">
            <v>1.86</v>
          </cell>
          <cell r="P379">
            <v>1.83</v>
          </cell>
        </row>
        <row r="380">
          <cell r="D380" t="str">
            <v>196-2</v>
          </cell>
          <cell r="E380" t="str">
            <v>CARDIAC ARREST AND SHOCK</v>
          </cell>
          <cell r="G380">
            <v>0.53708285269365696</v>
          </cell>
          <cell r="H380" t="str">
            <v/>
          </cell>
          <cell r="I380">
            <v>1</v>
          </cell>
          <cell r="J380">
            <v>9</v>
          </cell>
          <cell r="K380" t="str">
            <v/>
          </cell>
          <cell r="L380">
            <v>1186</v>
          </cell>
          <cell r="M380">
            <v>1169</v>
          </cell>
          <cell r="O380">
            <v>2.74</v>
          </cell>
          <cell r="P380">
            <v>2.58</v>
          </cell>
        </row>
        <row r="381">
          <cell r="D381" t="str">
            <v>196-3</v>
          </cell>
          <cell r="E381" t="str">
            <v>CARDIAC ARREST AND SHOCK</v>
          </cell>
          <cell r="G381">
            <v>0.83649390298040949</v>
          </cell>
          <cell r="H381" t="str">
            <v/>
          </cell>
          <cell r="I381">
            <v>1</v>
          </cell>
          <cell r="J381">
            <v>15</v>
          </cell>
          <cell r="K381" t="str">
            <v/>
          </cell>
          <cell r="L381">
            <v>2248</v>
          </cell>
          <cell r="M381">
            <v>2208</v>
          </cell>
          <cell r="O381">
            <v>3.3</v>
          </cell>
          <cell r="P381">
            <v>2.96</v>
          </cell>
        </row>
        <row r="382">
          <cell r="D382" t="str">
            <v>196-4</v>
          </cell>
          <cell r="E382" t="str">
            <v>CARDIAC ARREST AND SHOCK</v>
          </cell>
          <cell r="G382">
            <v>1.5043569111721715</v>
          </cell>
          <cell r="I382">
            <v>1</v>
          </cell>
          <cell r="J382">
            <v>20</v>
          </cell>
          <cell r="L382">
            <v>5254</v>
          </cell>
          <cell r="M382">
            <v>5163</v>
          </cell>
          <cell r="O382">
            <v>4.5199999999999996</v>
          </cell>
          <cell r="P382">
            <v>4.1100000000000003</v>
          </cell>
        </row>
        <row r="383">
          <cell r="D383" t="str">
            <v>197-1</v>
          </cell>
          <cell r="E383" t="str">
            <v>PERIPHERAL AND OTHER VASCULAR DISORDERS</v>
          </cell>
          <cell r="G383">
            <v>0.46441146945594319</v>
          </cell>
          <cell r="H383" t="str">
            <v/>
          </cell>
          <cell r="I383">
            <v>1</v>
          </cell>
          <cell r="J383">
            <v>9</v>
          </cell>
          <cell r="K383" t="str">
            <v/>
          </cell>
          <cell r="L383">
            <v>7889</v>
          </cell>
          <cell r="M383">
            <v>7737</v>
          </cell>
          <cell r="O383">
            <v>2.78</v>
          </cell>
          <cell r="P383">
            <v>2.57</v>
          </cell>
        </row>
        <row r="384">
          <cell r="D384" t="str">
            <v>197-2</v>
          </cell>
          <cell r="E384" t="str">
            <v>PERIPHERAL AND OTHER VASCULAR DISORDERS</v>
          </cell>
          <cell r="G384">
            <v>0.62029874075246061</v>
          </cell>
          <cell r="H384" t="str">
            <v/>
          </cell>
          <cell r="I384">
            <v>1</v>
          </cell>
          <cell r="J384">
            <v>12</v>
          </cell>
          <cell r="K384" t="str">
            <v/>
          </cell>
          <cell r="L384">
            <v>23340</v>
          </cell>
          <cell r="M384">
            <v>22888</v>
          </cell>
          <cell r="O384">
            <v>3.8</v>
          </cell>
          <cell r="P384">
            <v>3.53</v>
          </cell>
        </row>
        <row r="385">
          <cell r="D385" t="str">
            <v>197-3</v>
          </cell>
          <cell r="E385" t="str">
            <v>PERIPHERAL AND OTHER VASCULAR DISORDERS</v>
          </cell>
          <cell r="G385">
            <v>0.85780451438988525</v>
          </cell>
          <cell r="H385" t="str">
            <v/>
          </cell>
          <cell r="I385">
            <v>1</v>
          </cell>
          <cell r="J385">
            <v>17</v>
          </cell>
          <cell r="K385" t="str">
            <v/>
          </cell>
          <cell r="L385">
            <v>21358</v>
          </cell>
          <cell r="M385">
            <v>20992</v>
          </cell>
          <cell r="O385">
            <v>4.92</v>
          </cell>
          <cell r="P385">
            <v>4.59</v>
          </cell>
        </row>
        <row r="386">
          <cell r="D386" t="str">
            <v>197-4</v>
          </cell>
          <cell r="E386" t="str">
            <v>PERIPHERAL AND OTHER VASCULAR DISORDERS</v>
          </cell>
          <cell r="G386">
            <v>1.563141160161676</v>
          </cell>
          <cell r="I386">
            <v>1</v>
          </cell>
          <cell r="J386">
            <v>31</v>
          </cell>
          <cell r="L386">
            <v>2848</v>
          </cell>
          <cell r="M386">
            <v>2793</v>
          </cell>
          <cell r="O386">
            <v>8.5399999999999991</v>
          </cell>
          <cell r="P386">
            <v>7.85</v>
          </cell>
        </row>
        <row r="387">
          <cell r="D387" t="str">
            <v>198-1</v>
          </cell>
          <cell r="E387" t="str">
            <v>ANGINA PECTORIS AND CORONARY ATHEROSCLEROSIS</v>
          </cell>
          <cell r="G387">
            <v>0.46058159043844271</v>
          </cell>
          <cell r="H387" t="str">
            <v/>
          </cell>
          <cell r="I387">
            <v>1</v>
          </cell>
          <cell r="J387">
            <v>5</v>
          </cell>
          <cell r="K387" t="str">
            <v/>
          </cell>
          <cell r="L387">
            <v>16348</v>
          </cell>
          <cell r="M387">
            <v>16101</v>
          </cell>
          <cell r="O387">
            <v>1.77</v>
          </cell>
          <cell r="P387">
            <v>1.67</v>
          </cell>
        </row>
        <row r="388">
          <cell r="D388" t="str">
            <v>198-2</v>
          </cell>
          <cell r="E388" t="str">
            <v>ANGINA PECTORIS AND CORONARY ATHEROSCLEROSIS</v>
          </cell>
          <cell r="G388">
            <v>0.55043338052910218</v>
          </cell>
          <cell r="H388" t="str">
            <v/>
          </cell>
          <cell r="I388">
            <v>1</v>
          </cell>
          <cell r="J388">
            <v>8</v>
          </cell>
          <cell r="K388" t="str">
            <v/>
          </cell>
          <cell r="L388">
            <v>18739</v>
          </cell>
          <cell r="M388">
            <v>18396</v>
          </cell>
          <cell r="O388">
            <v>2.4300000000000002</v>
          </cell>
          <cell r="P388">
            <v>2.25</v>
          </cell>
        </row>
        <row r="389">
          <cell r="D389" t="str">
            <v>198-3</v>
          </cell>
          <cell r="E389" t="str">
            <v>ANGINA PECTORIS AND CORONARY ATHEROSCLEROSIS</v>
          </cell>
          <cell r="G389">
            <v>0.7262360734007498</v>
          </cell>
          <cell r="H389" t="str">
            <v/>
          </cell>
          <cell r="I389">
            <v>1</v>
          </cell>
          <cell r="J389">
            <v>13</v>
          </cell>
          <cell r="K389" t="str">
            <v/>
          </cell>
          <cell r="L389">
            <v>4255</v>
          </cell>
          <cell r="M389">
            <v>4178</v>
          </cell>
          <cell r="O389">
            <v>3.63</v>
          </cell>
          <cell r="P389">
            <v>3.35</v>
          </cell>
        </row>
        <row r="390">
          <cell r="D390" t="str">
            <v>198-4</v>
          </cell>
          <cell r="E390" t="str">
            <v>ANGINA PECTORIS AND CORONARY ATHEROSCLEROSIS</v>
          </cell>
          <cell r="G390">
            <v>1.2626057319684352</v>
          </cell>
          <cell r="I390">
            <v>1</v>
          </cell>
          <cell r="J390">
            <v>24</v>
          </cell>
          <cell r="L390">
            <v>482</v>
          </cell>
          <cell r="M390">
            <v>473</v>
          </cell>
          <cell r="O390">
            <v>6.53</v>
          </cell>
          <cell r="P390">
            <v>6.04</v>
          </cell>
        </row>
        <row r="391">
          <cell r="D391" t="str">
            <v>199-1</v>
          </cell>
          <cell r="E391" t="str">
            <v>HYPERTENSION</v>
          </cell>
          <cell r="G391">
            <v>0.49149114162201801</v>
          </cell>
          <cell r="H391" t="str">
            <v/>
          </cell>
          <cell r="I391">
            <v>1</v>
          </cell>
          <cell r="J391">
            <v>6</v>
          </cell>
          <cell r="K391" t="str">
            <v/>
          </cell>
          <cell r="L391">
            <v>15653</v>
          </cell>
          <cell r="M391">
            <v>15423</v>
          </cell>
          <cell r="O391">
            <v>2.08</v>
          </cell>
          <cell r="P391">
            <v>1.97</v>
          </cell>
        </row>
        <row r="392">
          <cell r="D392" t="str">
            <v>199-2</v>
          </cell>
          <cell r="E392" t="str">
            <v>HYPERTENSION</v>
          </cell>
          <cell r="G392">
            <v>0.60056806101910321</v>
          </cell>
          <cell r="H392" t="str">
            <v/>
          </cell>
          <cell r="I392">
            <v>1</v>
          </cell>
          <cell r="J392">
            <v>9</v>
          </cell>
          <cell r="K392" t="str">
            <v/>
          </cell>
          <cell r="L392">
            <v>25850</v>
          </cell>
          <cell r="M392">
            <v>25497</v>
          </cell>
          <cell r="O392">
            <v>2.87</v>
          </cell>
          <cell r="P392">
            <v>2.71</v>
          </cell>
        </row>
        <row r="393">
          <cell r="D393" t="str">
            <v>199-3</v>
          </cell>
          <cell r="E393" t="str">
            <v>HYPERTENSION</v>
          </cell>
          <cell r="G393">
            <v>0.8272725033785</v>
          </cell>
          <cell r="H393" t="str">
            <v/>
          </cell>
          <cell r="I393">
            <v>1</v>
          </cell>
          <cell r="J393">
            <v>14</v>
          </cell>
          <cell r="K393" t="str">
            <v/>
          </cell>
          <cell r="L393">
            <v>10703</v>
          </cell>
          <cell r="M393">
            <v>10495</v>
          </cell>
          <cell r="O393">
            <v>4.3</v>
          </cell>
          <cell r="P393">
            <v>3.99</v>
          </cell>
        </row>
        <row r="394">
          <cell r="D394" t="str">
            <v>199-4</v>
          </cell>
          <cell r="E394" t="str">
            <v>HYPERTENSION</v>
          </cell>
          <cell r="G394">
            <v>1.2080648860344567</v>
          </cell>
          <cell r="I394">
            <v>1</v>
          </cell>
          <cell r="J394">
            <v>23</v>
          </cell>
          <cell r="L394">
            <v>2005</v>
          </cell>
          <cell r="M394">
            <v>1967</v>
          </cell>
          <cell r="O394">
            <v>6.43</v>
          </cell>
          <cell r="P394">
            <v>5.98</v>
          </cell>
        </row>
        <row r="395">
          <cell r="D395" t="str">
            <v>200-1</v>
          </cell>
          <cell r="E395" t="str">
            <v>CARDIAC STRUCTURAL AND VALVULAR DISORDERS</v>
          </cell>
          <cell r="G395">
            <v>0.42176487986474726</v>
          </cell>
          <cell r="H395" t="str">
            <v/>
          </cell>
          <cell r="I395">
            <v>1</v>
          </cell>
          <cell r="J395">
            <v>9</v>
          </cell>
          <cell r="K395" t="str">
            <v/>
          </cell>
          <cell r="L395">
            <v>871</v>
          </cell>
          <cell r="M395">
            <v>859</v>
          </cell>
          <cell r="O395">
            <v>2.29</v>
          </cell>
          <cell r="P395">
            <v>2.12</v>
          </cell>
        </row>
        <row r="396">
          <cell r="D396" t="str">
            <v>200-2</v>
          </cell>
          <cell r="E396" t="str">
            <v>CARDIAC STRUCTURAL AND VALVULAR DISORDERS</v>
          </cell>
          <cell r="G396">
            <v>0.62452923827850459</v>
          </cell>
          <cell r="H396" t="str">
            <v/>
          </cell>
          <cell r="I396">
            <v>1</v>
          </cell>
          <cell r="J396">
            <v>15</v>
          </cell>
          <cell r="K396" t="str">
            <v/>
          </cell>
          <cell r="L396">
            <v>2697</v>
          </cell>
          <cell r="M396">
            <v>2654</v>
          </cell>
          <cell r="O396">
            <v>3.69</v>
          </cell>
          <cell r="P396">
            <v>3.36</v>
          </cell>
        </row>
        <row r="397">
          <cell r="D397" t="str">
            <v>200-3</v>
          </cell>
          <cell r="E397" t="str">
            <v>CARDIAC STRUCTURAL AND VALVULAR DISORDERS</v>
          </cell>
          <cell r="G397">
            <v>0.90308879730829605</v>
          </cell>
          <cell r="H397" t="str">
            <v/>
          </cell>
          <cell r="I397">
            <v>1</v>
          </cell>
          <cell r="J397">
            <v>19</v>
          </cell>
          <cell r="K397" t="str">
            <v/>
          </cell>
          <cell r="L397">
            <v>2024</v>
          </cell>
          <cell r="M397">
            <v>1984</v>
          </cell>
          <cell r="O397">
            <v>5.63</v>
          </cell>
          <cell r="P397">
            <v>5.18</v>
          </cell>
        </row>
        <row r="398">
          <cell r="D398" t="str">
            <v>200-4</v>
          </cell>
          <cell r="E398" t="str">
            <v>CARDIAC STRUCTURAL AND VALVULAR DISORDERS</v>
          </cell>
          <cell r="G398">
            <v>1.4014404287696649</v>
          </cell>
          <cell r="I398">
            <v>1</v>
          </cell>
          <cell r="J398">
            <v>35</v>
          </cell>
          <cell r="L398">
            <v>822</v>
          </cell>
          <cell r="M398">
            <v>807</v>
          </cell>
          <cell r="O398">
            <v>8.64</v>
          </cell>
          <cell r="P398">
            <v>7.86</v>
          </cell>
        </row>
        <row r="399">
          <cell r="D399" t="str">
            <v>201-1</v>
          </cell>
          <cell r="E399" t="str">
            <v>CARDIAC ARRHYTHMIA AND CONDUCTION DISORDERS</v>
          </cell>
          <cell r="G399">
            <v>0.43651513466115632</v>
          </cell>
          <cell r="H399" t="str">
            <v/>
          </cell>
          <cell r="I399">
            <v>1</v>
          </cell>
          <cell r="J399">
            <v>6</v>
          </cell>
          <cell r="K399" t="str">
            <v/>
          </cell>
          <cell r="L399">
            <v>53773</v>
          </cell>
          <cell r="M399">
            <v>53126</v>
          </cell>
          <cell r="O399">
            <v>2.08</v>
          </cell>
          <cell r="P399">
            <v>1.99</v>
          </cell>
        </row>
        <row r="400">
          <cell r="D400" t="str">
            <v>201-2</v>
          </cell>
          <cell r="E400" t="str">
            <v>CARDIAC ARRHYTHMIA AND CONDUCTION DISORDERS</v>
          </cell>
          <cell r="G400">
            <v>0.56588410398766098</v>
          </cell>
          <cell r="H400" t="str">
            <v/>
          </cell>
          <cell r="I400">
            <v>1</v>
          </cell>
          <cell r="J400">
            <v>8</v>
          </cell>
          <cell r="K400" t="str">
            <v/>
          </cell>
          <cell r="L400">
            <v>91754</v>
          </cell>
          <cell r="M400">
            <v>89945</v>
          </cell>
          <cell r="O400">
            <v>2.9</v>
          </cell>
          <cell r="P400">
            <v>2.72</v>
          </cell>
        </row>
        <row r="401">
          <cell r="D401" t="str">
            <v>201-3</v>
          </cell>
          <cell r="E401" t="str">
            <v>CARDIAC ARRHYTHMIA AND CONDUCTION DISORDERS</v>
          </cell>
          <cell r="G401">
            <v>0.84522451072737215</v>
          </cell>
          <cell r="H401" t="str">
            <v/>
          </cell>
          <cell r="I401">
            <v>1</v>
          </cell>
          <cell r="J401">
            <v>14</v>
          </cell>
          <cell r="K401" t="str">
            <v/>
          </cell>
          <cell r="L401">
            <v>33193</v>
          </cell>
          <cell r="M401">
            <v>32611</v>
          </cell>
          <cell r="O401">
            <v>4.6399999999999997</v>
          </cell>
          <cell r="P401">
            <v>4.37</v>
          </cell>
        </row>
        <row r="402">
          <cell r="D402" t="str">
            <v>201-4</v>
          </cell>
          <cell r="E402" t="str">
            <v>CARDIAC ARRHYTHMIA AND CONDUCTION DISORDERS</v>
          </cell>
          <cell r="G402">
            <v>1.3882473766435519</v>
          </cell>
          <cell r="I402">
            <v>1</v>
          </cell>
          <cell r="J402">
            <v>24</v>
          </cell>
          <cell r="L402">
            <v>8035</v>
          </cell>
          <cell r="M402">
            <v>7882</v>
          </cell>
          <cell r="O402">
            <v>7.16</v>
          </cell>
          <cell r="P402">
            <v>6.7</v>
          </cell>
        </row>
        <row r="403">
          <cell r="D403" t="str">
            <v>203-1</v>
          </cell>
          <cell r="E403" t="str">
            <v>CHEST PAIN</v>
          </cell>
          <cell r="G403">
            <v>0.46659972682798806</v>
          </cell>
          <cell r="H403" t="str">
            <v/>
          </cell>
          <cell r="I403">
            <v>1</v>
          </cell>
          <cell r="J403">
            <v>4</v>
          </cell>
          <cell r="K403" t="str">
            <v/>
          </cell>
          <cell r="L403">
            <v>15467</v>
          </cell>
          <cell r="M403">
            <v>15171</v>
          </cell>
          <cell r="O403">
            <v>1.58</v>
          </cell>
          <cell r="P403">
            <v>1.48</v>
          </cell>
        </row>
        <row r="404">
          <cell r="D404" t="str">
            <v>203-2</v>
          </cell>
          <cell r="E404" t="str">
            <v>CHEST PAIN</v>
          </cell>
          <cell r="G404">
            <v>0.551880215386233</v>
          </cell>
          <cell r="H404" t="str">
            <v/>
          </cell>
          <cell r="I404">
            <v>1</v>
          </cell>
          <cell r="J404">
            <v>7</v>
          </cell>
          <cell r="K404" t="str">
            <v/>
          </cell>
          <cell r="L404">
            <v>12006</v>
          </cell>
          <cell r="M404">
            <v>11835</v>
          </cell>
          <cell r="O404">
            <v>2.14</v>
          </cell>
          <cell r="P404">
            <v>2</v>
          </cell>
        </row>
        <row r="405">
          <cell r="D405" t="str">
            <v>203-3</v>
          </cell>
          <cell r="E405" t="str">
            <v>CHEST PAIN</v>
          </cell>
          <cell r="G405">
            <v>0.68791473731589925</v>
          </cell>
          <cell r="H405" t="str">
            <v/>
          </cell>
          <cell r="I405">
            <v>1</v>
          </cell>
          <cell r="J405">
            <v>11</v>
          </cell>
          <cell r="K405" t="str">
            <v/>
          </cell>
          <cell r="L405">
            <v>2216</v>
          </cell>
          <cell r="M405">
            <v>2174</v>
          </cell>
          <cell r="O405">
            <v>3.12</v>
          </cell>
          <cell r="P405">
            <v>2.8</v>
          </cell>
        </row>
        <row r="406">
          <cell r="D406" t="str">
            <v>203-4</v>
          </cell>
          <cell r="E406" t="str">
            <v>CHEST PAIN</v>
          </cell>
          <cell r="G406">
            <v>1.0216377167696835</v>
          </cell>
          <cell r="I406">
            <v>1</v>
          </cell>
          <cell r="J406">
            <v>19</v>
          </cell>
          <cell r="L406">
            <v>167</v>
          </cell>
          <cell r="M406">
            <v>161</v>
          </cell>
          <cell r="O406">
            <v>5.08</v>
          </cell>
          <cell r="P406">
            <v>4.1100000000000003</v>
          </cell>
        </row>
        <row r="407">
          <cell r="D407" t="str">
            <v>204-1</v>
          </cell>
          <cell r="E407" t="str">
            <v>SYNCOPE AND COLLAPSE</v>
          </cell>
          <cell r="G407">
            <v>0.53767622334689935</v>
          </cell>
          <cell r="H407" t="str">
            <v/>
          </cell>
          <cell r="I407">
            <v>1</v>
          </cell>
          <cell r="J407">
            <v>7</v>
          </cell>
          <cell r="K407" t="str">
            <v/>
          </cell>
          <cell r="L407">
            <v>15515</v>
          </cell>
          <cell r="M407">
            <v>15284</v>
          </cell>
          <cell r="O407">
            <v>2.2400000000000002</v>
          </cell>
          <cell r="P407">
            <v>2.11</v>
          </cell>
        </row>
        <row r="408">
          <cell r="D408" t="str">
            <v>204-2</v>
          </cell>
          <cell r="E408" t="str">
            <v>SYNCOPE AND COLLAPSE</v>
          </cell>
          <cell r="G408">
            <v>0.63214198515928721</v>
          </cell>
          <cell r="H408" t="str">
            <v/>
          </cell>
          <cell r="I408">
            <v>1</v>
          </cell>
          <cell r="J408">
            <v>9</v>
          </cell>
          <cell r="K408" t="str">
            <v/>
          </cell>
          <cell r="L408">
            <v>27636</v>
          </cell>
          <cell r="M408">
            <v>27095</v>
          </cell>
          <cell r="O408">
            <v>2.91</v>
          </cell>
          <cell r="P408">
            <v>2.7</v>
          </cell>
        </row>
        <row r="409">
          <cell r="D409" t="str">
            <v>204-3</v>
          </cell>
          <cell r="E409" t="str">
            <v>SYNCOPE AND COLLAPSE</v>
          </cell>
          <cell r="G409">
            <v>0.81436522214084128</v>
          </cell>
          <cell r="H409" t="str">
            <v/>
          </cell>
          <cell r="I409">
            <v>1</v>
          </cell>
          <cell r="J409">
            <v>15</v>
          </cell>
          <cell r="K409" t="str">
            <v/>
          </cell>
          <cell r="L409">
            <v>6827</v>
          </cell>
          <cell r="M409">
            <v>6701</v>
          </cell>
          <cell r="O409">
            <v>4.29</v>
          </cell>
          <cell r="P409">
            <v>3.97</v>
          </cell>
        </row>
        <row r="410">
          <cell r="D410" t="str">
            <v>204-4</v>
          </cell>
          <cell r="E410" t="str">
            <v>SYNCOPE AND COLLAPSE</v>
          </cell>
          <cell r="G410">
            <v>1.2761179430644058</v>
          </cell>
          <cell r="I410">
            <v>1</v>
          </cell>
          <cell r="J410">
            <v>23</v>
          </cell>
          <cell r="L410">
            <v>513</v>
          </cell>
          <cell r="M410">
            <v>503</v>
          </cell>
          <cell r="O410">
            <v>7.25</v>
          </cell>
          <cell r="P410">
            <v>6.38</v>
          </cell>
        </row>
        <row r="411">
          <cell r="D411" t="str">
            <v>205-1</v>
          </cell>
          <cell r="E411" t="str">
            <v>CARDIOMYOPATHY</v>
          </cell>
          <cell r="G411">
            <v>0.48291221718053662</v>
          </cell>
          <cell r="H411" t="str">
            <v/>
          </cell>
          <cell r="I411">
            <v>1</v>
          </cell>
          <cell r="J411">
            <v>8</v>
          </cell>
          <cell r="K411" t="str">
            <v/>
          </cell>
          <cell r="L411">
            <v>373</v>
          </cell>
          <cell r="M411">
            <v>366</v>
          </cell>
          <cell r="O411">
            <v>2.4300000000000002</v>
          </cell>
          <cell r="P411">
            <v>2.2400000000000002</v>
          </cell>
        </row>
        <row r="412">
          <cell r="D412" t="str">
            <v>205-2</v>
          </cell>
          <cell r="E412" t="str">
            <v>CARDIOMYOPATHY</v>
          </cell>
          <cell r="G412">
            <v>0.60169419276761726</v>
          </cell>
          <cell r="H412" t="str">
            <v/>
          </cell>
          <cell r="I412">
            <v>1</v>
          </cell>
          <cell r="J412">
            <v>11</v>
          </cell>
          <cell r="K412" t="str">
            <v/>
          </cell>
          <cell r="L412">
            <v>909</v>
          </cell>
          <cell r="M412">
            <v>892</v>
          </cell>
          <cell r="O412">
            <v>3.38</v>
          </cell>
          <cell r="P412">
            <v>3.07</v>
          </cell>
        </row>
        <row r="413">
          <cell r="D413" t="str">
            <v>205-3</v>
          </cell>
          <cell r="E413" t="str">
            <v>CARDIOMYOPATHY</v>
          </cell>
          <cell r="G413">
            <v>0.89065686642618658</v>
          </cell>
          <cell r="H413" t="str">
            <v/>
          </cell>
          <cell r="I413">
            <v>1</v>
          </cell>
          <cell r="J413">
            <v>18</v>
          </cell>
          <cell r="K413" t="str">
            <v/>
          </cell>
          <cell r="L413">
            <v>500</v>
          </cell>
          <cell r="M413">
            <v>493</v>
          </cell>
          <cell r="O413">
            <v>5.47</v>
          </cell>
          <cell r="P413">
            <v>5.19</v>
          </cell>
        </row>
        <row r="414">
          <cell r="D414" t="str">
            <v>205-4</v>
          </cell>
          <cell r="E414" t="str">
            <v>CARDIOMYOPATHY</v>
          </cell>
          <cell r="G414">
            <v>1.6008782494229583</v>
          </cell>
          <cell r="I414">
            <v>1</v>
          </cell>
          <cell r="J414">
            <v>27</v>
          </cell>
          <cell r="L414">
            <v>262</v>
          </cell>
          <cell r="M414">
            <v>258</v>
          </cell>
          <cell r="O414">
            <v>8.0299999999999994</v>
          </cell>
          <cell r="P414">
            <v>7.49</v>
          </cell>
        </row>
        <row r="415">
          <cell r="D415" t="str">
            <v>206-1</v>
          </cell>
          <cell r="E415" t="str">
            <v>MALFUNCTION, REACTION, COMPLICATION OF CARDIAC OR VASCULAR DEVICE OR PROCEDURE</v>
          </cell>
          <cell r="G415">
            <v>0.61888114781342352</v>
          </cell>
          <cell r="H415" t="str">
            <v/>
          </cell>
          <cell r="I415">
            <v>1</v>
          </cell>
          <cell r="J415">
            <v>8</v>
          </cell>
          <cell r="K415" t="str">
            <v/>
          </cell>
          <cell r="L415">
            <v>833</v>
          </cell>
          <cell r="M415">
            <v>817</v>
          </cell>
          <cell r="O415">
            <v>2.4300000000000002</v>
          </cell>
          <cell r="P415">
            <v>2.2599999999999998</v>
          </cell>
        </row>
        <row r="416">
          <cell r="D416" t="str">
            <v>206-2</v>
          </cell>
          <cell r="E416" t="str">
            <v>MALFUNCTION, REACTION, COMPLICATION OF CARDIAC OR VASCULAR DEVICE OR PROCEDURE</v>
          </cell>
          <cell r="G416">
            <v>0.63113530616597413</v>
          </cell>
          <cell r="H416" t="str">
            <v/>
          </cell>
          <cell r="I416">
            <v>1</v>
          </cell>
          <cell r="J416">
            <v>11</v>
          </cell>
          <cell r="K416" t="str">
            <v/>
          </cell>
          <cell r="L416">
            <v>5442</v>
          </cell>
          <cell r="M416">
            <v>5335</v>
          </cell>
          <cell r="O416">
            <v>3.46</v>
          </cell>
          <cell r="P416">
            <v>3.19</v>
          </cell>
        </row>
        <row r="417">
          <cell r="D417" t="str">
            <v>206-3</v>
          </cell>
          <cell r="E417" t="str">
            <v>MALFUNCTION, REACTION, COMPLICATION OF CARDIAC OR VASCULAR DEVICE OR PROCEDURE</v>
          </cell>
          <cell r="G417">
            <v>0.94615100986025835</v>
          </cell>
          <cell r="H417" t="str">
            <v/>
          </cell>
          <cell r="I417">
            <v>1</v>
          </cell>
          <cell r="J417">
            <v>18</v>
          </cell>
          <cell r="K417" t="str">
            <v/>
          </cell>
          <cell r="L417">
            <v>6866</v>
          </cell>
          <cell r="M417">
            <v>6731</v>
          </cell>
          <cell r="O417">
            <v>5.4</v>
          </cell>
          <cell r="P417">
            <v>5.01</v>
          </cell>
        </row>
        <row r="418">
          <cell r="D418" t="str">
            <v>206-4</v>
          </cell>
          <cell r="E418" t="str">
            <v>MALFUNCTION, REACTION, COMPLICATION OF CARDIAC OR VASCULAR DEVICE OR PROCEDURE</v>
          </cell>
          <cell r="G418">
            <v>1.8738115620081652</v>
          </cell>
          <cell r="I418">
            <v>1</v>
          </cell>
          <cell r="J418">
            <v>40</v>
          </cell>
          <cell r="L418">
            <v>3226</v>
          </cell>
          <cell r="M418">
            <v>3165</v>
          </cell>
          <cell r="O418">
            <v>10</v>
          </cell>
          <cell r="P418">
            <v>9.23</v>
          </cell>
        </row>
        <row r="419">
          <cell r="D419" t="str">
            <v>207-1</v>
          </cell>
          <cell r="E419" t="str">
            <v>OTHER CIRCULATORY SYSTEM DIAGNOSES</v>
          </cell>
          <cell r="G419">
            <v>0.51598207474063873</v>
          </cell>
          <cell r="H419" t="str">
            <v/>
          </cell>
          <cell r="I419">
            <v>1</v>
          </cell>
          <cell r="J419">
            <v>7</v>
          </cell>
          <cell r="K419" t="str">
            <v/>
          </cell>
          <cell r="L419">
            <v>12905</v>
          </cell>
          <cell r="M419">
            <v>12654</v>
          </cell>
          <cell r="O419">
            <v>2.42</v>
          </cell>
          <cell r="P419">
            <v>2.2599999999999998</v>
          </cell>
        </row>
        <row r="420">
          <cell r="D420" t="str">
            <v>207-2</v>
          </cell>
          <cell r="E420" t="str">
            <v>OTHER CIRCULATORY SYSTEM DIAGNOSES</v>
          </cell>
          <cell r="G420">
            <v>0.64647435441431222</v>
          </cell>
          <cell r="H420" t="str">
            <v/>
          </cell>
          <cell r="I420">
            <v>1</v>
          </cell>
          <cell r="J420">
            <v>10</v>
          </cell>
          <cell r="K420" t="str">
            <v/>
          </cell>
          <cell r="L420">
            <v>11325</v>
          </cell>
          <cell r="M420">
            <v>11114</v>
          </cell>
          <cell r="O420">
            <v>3.27</v>
          </cell>
          <cell r="P420">
            <v>3.04</v>
          </cell>
        </row>
        <row r="421">
          <cell r="D421" t="str">
            <v>207-3</v>
          </cell>
          <cell r="E421" t="str">
            <v>OTHER CIRCULATORY SYSTEM DIAGNOSES</v>
          </cell>
          <cell r="G421">
            <v>0.89916257409480516</v>
          </cell>
          <cell r="H421" t="str">
            <v/>
          </cell>
          <cell r="I421">
            <v>1</v>
          </cell>
          <cell r="J421">
            <v>15</v>
          </cell>
          <cell r="K421" t="str">
            <v/>
          </cell>
          <cell r="L421">
            <v>9314</v>
          </cell>
          <cell r="M421">
            <v>9141</v>
          </cell>
          <cell r="O421">
            <v>4.74</v>
          </cell>
          <cell r="P421">
            <v>4.4400000000000004</v>
          </cell>
        </row>
        <row r="422">
          <cell r="D422" t="str">
            <v>207-4</v>
          </cell>
          <cell r="E422" t="str">
            <v>OTHER CIRCULATORY SYSTEM DIAGNOSES</v>
          </cell>
          <cell r="G422">
            <v>1.523731689222015</v>
          </cell>
          <cell r="I422">
            <v>1</v>
          </cell>
          <cell r="J422">
            <v>27</v>
          </cell>
          <cell r="L422">
            <v>3200</v>
          </cell>
          <cell r="M422">
            <v>3137</v>
          </cell>
          <cell r="O422">
            <v>7.89</v>
          </cell>
          <cell r="P422">
            <v>7.18</v>
          </cell>
        </row>
        <row r="423">
          <cell r="D423" t="str">
            <v>220-1</v>
          </cell>
          <cell r="E423" t="str">
            <v>MAJOR STOMACH, ESOPHAGEAL AND DUODENAL PROCEDURES</v>
          </cell>
          <cell r="G423">
            <v>1.3795649234629792</v>
          </cell>
          <cell r="H423" t="str">
            <v/>
          </cell>
          <cell r="I423">
            <v>1</v>
          </cell>
          <cell r="J423">
            <v>10</v>
          </cell>
          <cell r="K423" t="str">
            <v/>
          </cell>
          <cell r="L423">
            <v>11859</v>
          </cell>
          <cell r="M423">
            <v>11639</v>
          </cell>
          <cell r="O423">
            <v>2.94</v>
          </cell>
          <cell r="P423">
            <v>2.72</v>
          </cell>
        </row>
        <row r="424">
          <cell r="D424" t="str">
            <v>220-2</v>
          </cell>
          <cell r="E424" t="str">
            <v>MAJOR STOMACH, ESOPHAGEAL AND DUODENAL PROCEDURES</v>
          </cell>
          <cell r="G424">
            <v>1.9797847980230432</v>
          </cell>
          <cell r="H424" t="str">
            <v/>
          </cell>
          <cell r="I424">
            <v>1</v>
          </cell>
          <cell r="J424">
            <v>20</v>
          </cell>
          <cell r="K424" t="str">
            <v/>
          </cell>
          <cell r="L424">
            <v>6789</v>
          </cell>
          <cell r="M424">
            <v>6673</v>
          </cell>
          <cell r="O424">
            <v>6.51</v>
          </cell>
          <cell r="P424">
            <v>6.13</v>
          </cell>
        </row>
        <row r="425">
          <cell r="D425" t="str">
            <v>220-3</v>
          </cell>
          <cell r="E425" t="str">
            <v>MAJOR STOMACH, ESOPHAGEAL AND DUODENAL PROCEDURES</v>
          </cell>
          <cell r="G425">
            <v>3.0149748085385402</v>
          </cell>
          <cell r="H425" t="str">
            <v/>
          </cell>
          <cell r="I425">
            <v>1</v>
          </cell>
          <cell r="J425">
            <v>37</v>
          </cell>
          <cell r="K425" t="str">
            <v/>
          </cell>
          <cell r="L425">
            <v>5484</v>
          </cell>
          <cell r="M425">
            <v>5381</v>
          </cell>
          <cell r="O425">
            <v>11.31</v>
          </cell>
          <cell r="P425">
            <v>10.54</v>
          </cell>
        </row>
        <row r="426">
          <cell r="D426" t="str">
            <v>220-4</v>
          </cell>
          <cell r="E426" t="str">
            <v>MAJOR STOMACH, ESOPHAGEAL AND DUODENAL PROCEDURES</v>
          </cell>
          <cell r="G426">
            <v>5.3850416451986547</v>
          </cell>
          <cell r="I426">
            <v>2</v>
          </cell>
          <cell r="J426">
            <v>66</v>
          </cell>
          <cell r="L426">
            <v>3298</v>
          </cell>
          <cell r="M426">
            <v>3193</v>
          </cell>
          <cell r="O426">
            <v>19.48</v>
          </cell>
          <cell r="P426">
            <v>18.059999999999999</v>
          </cell>
        </row>
        <row r="427">
          <cell r="D427" t="str">
            <v>222-1</v>
          </cell>
          <cell r="E427" t="str">
            <v>OTHER STOMACH, ESOPHAGEAL AND DUODENAL PROCEDURES</v>
          </cell>
          <cell r="G427">
            <v>0.73619637568170304</v>
          </cell>
          <cell r="H427" t="str">
            <v/>
          </cell>
          <cell r="I427">
            <v>1</v>
          </cell>
          <cell r="J427">
            <v>9</v>
          </cell>
          <cell r="K427" t="str">
            <v/>
          </cell>
          <cell r="L427">
            <v>2713</v>
          </cell>
          <cell r="M427">
            <v>2671</v>
          </cell>
          <cell r="O427">
            <v>2.59</v>
          </cell>
          <cell r="P427">
            <v>2.42</v>
          </cell>
        </row>
        <row r="428">
          <cell r="D428" t="str">
            <v>222-2</v>
          </cell>
          <cell r="E428" t="str">
            <v>OTHER STOMACH, ESOPHAGEAL AND DUODENAL PROCEDURES</v>
          </cell>
          <cell r="G428">
            <v>1.2421178354662554</v>
          </cell>
          <cell r="H428" t="str">
            <v/>
          </cell>
          <cell r="I428">
            <v>1</v>
          </cell>
          <cell r="J428">
            <v>16</v>
          </cell>
          <cell r="K428" t="str">
            <v/>
          </cell>
          <cell r="L428">
            <v>1944</v>
          </cell>
          <cell r="M428">
            <v>1907</v>
          </cell>
          <cell r="O428">
            <v>4.4000000000000004</v>
          </cell>
          <cell r="P428">
            <v>4.05</v>
          </cell>
        </row>
        <row r="429">
          <cell r="D429" t="str">
            <v>222-3</v>
          </cell>
          <cell r="E429" t="str">
            <v>OTHER STOMACH, ESOPHAGEAL AND DUODENAL PROCEDURES</v>
          </cell>
          <cell r="G429">
            <v>1.855375293380273</v>
          </cell>
          <cell r="H429" t="str">
            <v/>
          </cell>
          <cell r="I429">
            <v>1</v>
          </cell>
          <cell r="J429">
            <v>28</v>
          </cell>
          <cell r="K429" t="str">
            <v/>
          </cell>
          <cell r="L429">
            <v>941</v>
          </cell>
          <cell r="M429">
            <v>923</v>
          </cell>
          <cell r="O429">
            <v>8.59</v>
          </cell>
          <cell r="P429">
            <v>7.93</v>
          </cell>
        </row>
        <row r="430">
          <cell r="D430" t="str">
            <v>222-4</v>
          </cell>
          <cell r="E430" t="str">
            <v>OTHER STOMACH, ESOPHAGEAL AND DUODENAL PROCEDURES</v>
          </cell>
          <cell r="G430">
            <v>3.9556101655397922</v>
          </cell>
          <cell r="I430">
            <v>2</v>
          </cell>
          <cell r="J430">
            <v>55</v>
          </cell>
          <cell r="L430">
            <v>521</v>
          </cell>
          <cell r="M430">
            <v>501</v>
          </cell>
          <cell r="O430">
            <v>15.92</v>
          </cell>
          <cell r="P430">
            <v>15.05</v>
          </cell>
        </row>
        <row r="431">
          <cell r="D431" t="str">
            <v>223-1</v>
          </cell>
          <cell r="E431" t="str">
            <v>OTHER SMALL AND LARGE BOWEL PROCEDURES</v>
          </cell>
          <cell r="G431">
            <v>1.0132212782802821</v>
          </cell>
          <cell r="H431" t="str">
            <v/>
          </cell>
          <cell r="I431">
            <v>1</v>
          </cell>
          <cell r="J431">
            <v>10</v>
          </cell>
          <cell r="K431" t="str">
            <v/>
          </cell>
          <cell r="L431">
            <v>6706</v>
          </cell>
          <cell r="M431">
            <v>6593</v>
          </cell>
          <cell r="O431">
            <v>3.54</v>
          </cell>
          <cell r="P431">
            <v>3.37</v>
          </cell>
        </row>
        <row r="432">
          <cell r="D432" t="str">
            <v>223-2</v>
          </cell>
          <cell r="E432" t="str">
            <v>OTHER SMALL AND LARGE BOWEL PROCEDURES</v>
          </cell>
          <cell r="G432">
            <v>1.5327806917920921</v>
          </cell>
          <cell r="H432" t="str">
            <v/>
          </cell>
          <cell r="I432">
            <v>1</v>
          </cell>
          <cell r="J432">
            <v>17</v>
          </cell>
          <cell r="K432" t="str">
            <v/>
          </cell>
          <cell r="L432">
            <v>3895</v>
          </cell>
          <cell r="M432">
            <v>3826</v>
          </cell>
          <cell r="O432">
            <v>6.06</v>
          </cell>
          <cell r="P432">
            <v>5.76</v>
          </cell>
        </row>
        <row r="433">
          <cell r="D433" t="str">
            <v>223-3</v>
          </cell>
          <cell r="E433" t="str">
            <v>OTHER SMALL AND LARGE BOWEL PROCEDURES</v>
          </cell>
          <cell r="G433">
            <v>2.1543470246882013</v>
          </cell>
          <cell r="H433" t="str">
            <v/>
          </cell>
          <cell r="I433">
            <v>2</v>
          </cell>
          <cell r="J433">
            <v>28</v>
          </cell>
          <cell r="K433" t="str">
            <v/>
          </cell>
          <cell r="L433">
            <v>1914</v>
          </cell>
          <cell r="M433">
            <v>1860</v>
          </cell>
          <cell r="O433">
            <v>9.41</v>
          </cell>
          <cell r="P433">
            <v>8.89</v>
          </cell>
        </row>
        <row r="434">
          <cell r="D434" t="str">
            <v>223-4</v>
          </cell>
          <cell r="E434" t="str">
            <v>OTHER SMALL AND LARGE BOWEL PROCEDURES</v>
          </cell>
          <cell r="G434">
            <v>3.8018312110819745</v>
          </cell>
          <cell r="I434">
            <v>2</v>
          </cell>
          <cell r="J434">
            <v>49</v>
          </cell>
          <cell r="L434">
            <v>835</v>
          </cell>
          <cell r="M434">
            <v>802</v>
          </cell>
          <cell r="O434">
            <v>15.6</v>
          </cell>
          <cell r="P434">
            <v>14.18</v>
          </cell>
        </row>
        <row r="435">
          <cell r="D435" t="str">
            <v>224-1</v>
          </cell>
          <cell r="E435" t="str">
            <v>PERITONEAL ADHESIOLYSIS</v>
          </cell>
          <cell r="G435">
            <v>1.2265198734007987</v>
          </cell>
          <cell r="H435" t="str">
            <v/>
          </cell>
          <cell r="I435">
            <v>1</v>
          </cell>
          <cell r="J435">
            <v>15</v>
          </cell>
          <cell r="K435" t="str">
            <v/>
          </cell>
          <cell r="L435">
            <v>4352</v>
          </cell>
          <cell r="M435">
            <v>4280</v>
          </cell>
          <cell r="O435">
            <v>4.8899999999999997</v>
          </cell>
          <cell r="P435">
            <v>4.6500000000000004</v>
          </cell>
        </row>
        <row r="436">
          <cell r="D436" t="str">
            <v>224-2</v>
          </cell>
          <cell r="E436" t="str">
            <v>PERITONEAL ADHESIOLYSIS</v>
          </cell>
          <cell r="G436">
            <v>1.5166539925064182</v>
          </cell>
          <cell r="H436" t="str">
            <v/>
          </cell>
          <cell r="I436">
            <v>1</v>
          </cell>
          <cell r="J436">
            <v>19</v>
          </cell>
          <cell r="K436" t="str">
            <v/>
          </cell>
          <cell r="L436">
            <v>5824</v>
          </cell>
          <cell r="M436">
            <v>5724</v>
          </cell>
          <cell r="O436">
            <v>6.72</v>
          </cell>
          <cell r="P436">
            <v>6.38</v>
          </cell>
        </row>
        <row r="437">
          <cell r="D437" t="str">
            <v>224-3</v>
          </cell>
          <cell r="E437" t="str">
            <v>PERITONEAL ADHESIOLYSIS</v>
          </cell>
          <cell r="G437">
            <v>2.1551001495575299</v>
          </cell>
          <cell r="H437" t="str">
            <v/>
          </cell>
          <cell r="I437">
            <v>1</v>
          </cell>
          <cell r="J437">
            <v>28</v>
          </cell>
          <cell r="K437" t="str">
            <v/>
          </cell>
          <cell r="L437">
            <v>2878</v>
          </cell>
          <cell r="M437">
            <v>2822</v>
          </cell>
          <cell r="O437">
            <v>10.14</v>
          </cell>
          <cell r="P437">
            <v>9.64</v>
          </cell>
        </row>
        <row r="438">
          <cell r="D438" t="str">
            <v>224-4</v>
          </cell>
          <cell r="E438" t="str">
            <v>PERITONEAL ADHESIOLYSIS</v>
          </cell>
          <cell r="G438">
            <v>3.6921542715418503</v>
          </cell>
          <cell r="I438">
            <v>2</v>
          </cell>
          <cell r="J438">
            <v>46</v>
          </cell>
          <cell r="L438">
            <v>1025</v>
          </cell>
          <cell r="M438">
            <v>994</v>
          </cell>
          <cell r="O438">
            <v>15.87</v>
          </cell>
          <cell r="P438">
            <v>15.36</v>
          </cell>
        </row>
        <row r="439">
          <cell r="D439" t="str">
            <v>226-1</v>
          </cell>
          <cell r="E439" t="str">
            <v>ANAL AND PERINEAL PROCEDURES</v>
          </cell>
          <cell r="G439">
            <v>0.81158041556714988</v>
          </cell>
          <cell r="H439" t="str">
            <v/>
          </cell>
          <cell r="I439">
            <v>1</v>
          </cell>
          <cell r="J439">
            <v>9</v>
          </cell>
          <cell r="K439" t="str">
            <v/>
          </cell>
          <cell r="L439">
            <v>3342</v>
          </cell>
          <cell r="M439">
            <v>3289</v>
          </cell>
          <cell r="O439">
            <v>2.75</v>
          </cell>
          <cell r="P439">
            <v>2.58</v>
          </cell>
        </row>
        <row r="440">
          <cell r="D440" t="str">
            <v>226-2</v>
          </cell>
          <cell r="E440" t="str">
            <v>ANAL AND PERINEAL PROCEDURES</v>
          </cell>
          <cell r="G440">
            <v>1.0738970321696528</v>
          </cell>
          <cell r="H440" t="str">
            <v/>
          </cell>
          <cell r="I440">
            <v>1</v>
          </cell>
          <cell r="J440">
            <v>15</v>
          </cell>
          <cell r="K440" t="str">
            <v/>
          </cell>
          <cell r="L440">
            <v>1440</v>
          </cell>
          <cell r="M440">
            <v>1416</v>
          </cell>
          <cell r="O440">
            <v>4.3</v>
          </cell>
          <cell r="P440">
            <v>4.0599999999999996</v>
          </cell>
        </row>
        <row r="441">
          <cell r="D441" t="str">
            <v>226-3</v>
          </cell>
          <cell r="E441" t="str">
            <v>ANAL AND PERINEAL PROCEDURES</v>
          </cell>
          <cell r="G441">
            <v>1.5755048372668736</v>
          </cell>
          <cell r="H441" t="str">
            <v/>
          </cell>
          <cell r="I441">
            <v>1</v>
          </cell>
          <cell r="J441">
            <v>29</v>
          </cell>
          <cell r="K441" t="str">
            <v/>
          </cell>
          <cell r="L441">
            <v>294</v>
          </cell>
          <cell r="M441">
            <v>289</v>
          </cell>
          <cell r="O441">
            <v>8.23</v>
          </cell>
          <cell r="P441">
            <v>7.52</v>
          </cell>
        </row>
        <row r="442">
          <cell r="D442" t="str">
            <v>226-4</v>
          </cell>
          <cell r="E442" t="str">
            <v>ANAL AND PERINEAL PROCEDURES</v>
          </cell>
          <cell r="G442">
            <v>2.6336394702406234</v>
          </cell>
          <cell r="I442">
            <v>2</v>
          </cell>
          <cell r="J442">
            <v>40</v>
          </cell>
          <cell r="L442">
            <v>108</v>
          </cell>
          <cell r="M442">
            <v>105</v>
          </cell>
          <cell r="O442">
            <v>12.32</v>
          </cell>
          <cell r="P442">
            <v>12.21</v>
          </cell>
        </row>
        <row r="443">
          <cell r="D443" t="str">
            <v>227-1</v>
          </cell>
          <cell r="E443" t="str">
            <v>HERNIA PROCEDURES EXCEPT INGUINAL, FEMORAL AND UMBILICAL</v>
          </cell>
          <cell r="G443">
            <v>1.1554245018898588</v>
          </cell>
          <cell r="H443" t="str">
            <v/>
          </cell>
          <cell r="I443">
            <v>1</v>
          </cell>
          <cell r="J443">
            <v>8</v>
          </cell>
          <cell r="K443" t="str">
            <v/>
          </cell>
          <cell r="L443">
            <v>12179</v>
          </cell>
          <cell r="M443">
            <v>11949</v>
          </cell>
          <cell r="O443">
            <v>3.01</v>
          </cell>
          <cell r="P443">
            <v>2.85</v>
          </cell>
        </row>
        <row r="444">
          <cell r="D444" t="str">
            <v>227-2</v>
          </cell>
          <cell r="E444" t="str">
            <v>HERNIA PROCEDURES EXCEPT INGUINAL, FEMORAL AND UMBILICAL</v>
          </cell>
          <cell r="G444">
            <v>1.4454391634481676</v>
          </cell>
          <cell r="H444" t="str">
            <v/>
          </cell>
          <cell r="I444">
            <v>1</v>
          </cell>
          <cell r="J444">
            <v>14</v>
          </cell>
          <cell r="K444" t="str">
            <v/>
          </cell>
          <cell r="L444">
            <v>9924</v>
          </cell>
          <cell r="M444">
            <v>9766</v>
          </cell>
          <cell r="O444">
            <v>4.6900000000000004</v>
          </cell>
          <cell r="P444">
            <v>4.4400000000000004</v>
          </cell>
        </row>
        <row r="445">
          <cell r="D445" t="str">
            <v>227-3</v>
          </cell>
          <cell r="E445" t="str">
            <v>HERNIA PROCEDURES EXCEPT INGUINAL, FEMORAL AND UMBILICAL</v>
          </cell>
          <cell r="G445">
            <v>2.042800537692572</v>
          </cell>
          <cell r="H445" t="str">
            <v/>
          </cell>
          <cell r="I445">
            <v>1</v>
          </cell>
          <cell r="J445">
            <v>26</v>
          </cell>
          <cell r="K445" t="str">
            <v/>
          </cell>
          <cell r="L445">
            <v>2800</v>
          </cell>
          <cell r="M445">
            <v>2745</v>
          </cell>
          <cell r="O445">
            <v>7.86</v>
          </cell>
          <cell r="P445">
            <v>7.29</v>
          </cell>
        </row>
        <row r="446">
          <cell r="D446" t="str">
            <v>227-4</v>
          </cell>
          <cell r="E446" t="str">
            <v>HERNIA PROCEDURES EXCEPT INGUINAL, FEMORAL AND UMBILICAL</v>
          </cell>
          <cell r="G446">
            <v>3.7213973966055369</v>
          </cell>
          <cell r="I446">
            <v>2</v>
          </cell>
          <cell r="J446">
            <v>45</v>
          </cell>
          <cell r="L446">
            <v>1000</v>
          </cell>
          <cell r="M446">
            <v>967</v>
          </cell>
          <cell r="O446">
            <v>13.97</v>
          </cell>
          <cell r="P446">
            <v>12.88</v>
          </cell>
        </row>
        <row r="447">
          <cell r="D447" t="str">
            <v>228-1</v>
          </cell>
          <cell r="E447" t="str">
            <v>INGUINAL, FEMORAL AND UMBILICAL HERNIA PROCEDURES</v>
          </cell>
          <cell r="G447">
            <v>0.87785187669612108</v>
          </cell>
          <cell r="H447" t="str">
            <v/>
          </cell>
          <cell r="I447">
            <v>1</v>
          </cell>
          <cell r="J447">
            <v>6</v>
          </cell>
          <cell r="K447" t="str">
            <v/>
          </cell>
          <cell r="L447">
            <v>5047</v>
          </cell>
          <cell r="M447">
            <v>4954</v>
          </cell>
          <cell r="O447">
            <v>2.15</v>
          </cell>
          <cell r="P447">
            <v>2.0299999999999998</v>
          </cell>
        </row>
        <row r="448">
          <cell r="D448" t="str">
            <v>228-2</v>
          </cell>
          <cell r="E448" t="str">
            <v>INGUINAL, FEMORAL AND UMBILICAL HERNIA PROCEDURES</v>
          </cell>
          <cell r="G448">
            <v>1.1320040993063414</v>
          </cell>
          <cell r="H448" t="str">
            <v/>
          </cell>
          <cell r="I448">
            <v>1</v>
          </cell>
          <cell r="J448">
            <v>11</v>
          </cell>
          <cell r="K448" t="str">
            <v/>
          </cell>
          <cell r="L448">
            <v>4247</v>
          </cell>
          <cell r="M448">
            <v>4175</v>
          </cell>
          <cell r="O448">
            <v>3.53</v>
          </cell>
          <cell r="P448">
            <v>3.33</v>
          </cell>
        </row>
        <row r="449">
          <cell r="D449" t="str">
            <v>228-3</v>
          </cell>
          <cell r="E449" t="str">
            <v>INGUINAL, FEMORAL AND UMBILICAL HERNIA PROCEDURES</v>
          </cell>
          <cell r="G449">
            <v>1.5414946695260412</v>
          </cell>
          <cell r="H449" t="str">
            <v/>
          </cell>
          <cell r="I449">
            <v>1</v>
          </cell>
          <cell r="J449">
            <v>19</v>
          </cell>
          <cell r="K449" t="str">
            <v/>
          </cell>
          <cell r="L449">
            <v>1646</v>
          </cell>
          <cell r="M449">
            <v>1616</v>
          </cell>
          <cell r="O449">
            <v>6.09</v>
          </cell>
          <cell r="P449">
            <v>5.7</v>
          </cell>
        </row>
        <row r="450">
          <cell r="D450" t="str">
            <v>228-4</v>
          </cell>
          <cell r="E450" t="str">
            <v>INGUINAL, FEMORAL AND UMBILICAL HERNIA PROCEDURES</v>
          </cell>
          <cell r="G450">
            <v>2.6519339286485613</v>
          </cell>
          <cell r="I450">
            <v>1</v>
          </cell>
          <cell r="J450">
            <v>34</v>
          </cell>
          <cell r="L450">
            <v>430</v>
          </cell>
          <cell r="M450">
            <v>417</v>
          </cell>
          <cell r="O450">
            <v>11.34</v>
          </cell>
          <cell r="P450">
            <v>9.86</v>
          </cell>
        </row>
        <row r="451">
          <cell r="D451" t="str">
            <v>229-1</v>
          </cell>
          <cell r="E451" t="str">
            <v>OTHER DIGESTIVE SYSTEM AND ABDOMINAL PROCEDURES</v>
          </cell>
          <cell r="G451">
            <v>1.1006404325246459</v>
          </cell>
          <cell r="H451" t="str">
            <v/>
          </cell>
          <cell r="I451">
            <v>1</v>
          </cell>
          <cell r="J451">
            <v>10</v>
          </cell>
          <cell r="K451" t="str">
            <v/>
          </cell>
          <cell r="L451">
            <v>3304</v>
          </cell>
          <cell r="M451">
            <v>3241</v>
          </cell>
          <cell r="O451">
            <v>3.39</v>
          </cell>
          <cell r="P451">
            <v>3.2</v>
          </cell>
        </row>
        <row r="452">
          <cell r="D452" t="str">
            <v>229-2</v>
          </cell>
          <cell r="E452" t="str">
            <v>OTHER DIGESTIVE SYSTEM AND ABDOMINAL PROCEDURES</v>
          </cell>
          <cell r="G452">
            <v>1.5173833342913148</v>
          </cell>
          <cell r="H452" t="str">
            <v/>
          </cell>
          <cell r="I452">
            <v>1</v>
          </cell>
          <cell r="J452">
            <v>16</v>
          </cell>
          <cell r="K452" t="str">
            <v/>
          </cell>
          <cell r="L452">
            <v>4666</v>
          </cell>
          <cell r="M452">
            <v>4582</v>
          </cell>
          <cell r="O452">
            <v>5.15</v>
          </cell>
          <cell r="P452">
            <v>4.83</v>
          </cell>
        </row>
        <row r="453">
          <cell r="D453" t="str">
            <v>229-3</v>
          </cell>
          <cell r="E453" t="str">
            <v>OTHER DIGESTIVE SYSTEM AND ABDOMINAL PROCEDURES</v>
          </cell>
          <cell r="G453">
            <v>2.2912012335234042</v>
          </cell>
          <cell r="H453" t="str">
            <v/>
          </cell>
          <cell r="I453">
            <v>1</v>
          </cell>
          <cell r="J453">
            <v>28</v>
          </cell>
          <cell r="K453" t="str">
            <v/>
          </cell>
          <cell r="L453">
            <v>3471</v>
          </cell>
          <cell r="M453">
            <v>3408</v>
          </cell>
          <cell r="O453">
            <v>8.6999999999999993</v>
          </cell>
          <cell r="P453">
            <v>8.1199999999999992</v>
          </cell>
        </row>
        <row r="454">
          <cell r="D454" t="str">
            <v>229-4</v>
          </cell>
          <cell r="E454" t="str">
            <v>OTHER DIGESTIVE SYSTEM AND ABDOMINAL PROCEDURES</v>
          </cell>
          <cell r="G454">
            <v>3.953673686561646</v>
          </cell>
          <cell r="I454">
            <v>1</v>
          </cell>
          <cell r="J454">
            <v>49</v>
          </cell>
          <cell r="L454">
            <v>1750</v>
          </cell>
          <cell r="M454">
            <v>1717</v>
          </cell>
          <cell r="O454">
            <v>13.55</v>
          </cell>
          <cell r="P454">
            <v>12.63</v>
          </cell>
        </row>
        <row r="455">
          <cell r="D455" t="str">
            <v>230-1</v>
          </cell>
          <cell r="E455" t="str">
            <v>MAJOR SMALL BOWEL PROCEDURES</v>
          </cell>
          <cell r="G455">
            <v>1.2919133075937306</v>
          </cell>
          <cell r="H455" t="str">
            <v/>
          </cell>
          <cell r="I455">
            <v>1</v>
          </cell>
          <cell r="J455">
            <v>13</v>
          </cell>
          <cell r="K455" t="str">
            <v/>
          </cell>
          <cell r="L455">
            <v>14841</v>
          </cell>
          <cell r="M455">
            <v>14612</v>
          </cell>
          <cell r="O455">
            <v>4.29</v>
          </cell>
          <cell r="P455">
            <v>4.09</v>
          </cell>
        </row>
        <row r="456">
          <cell r="D456" t="str">
            <v>230-2</v>
          </cell>
          <cell r="E456" t="str">
            <v>MAJOR SMALL BOWEL PROCEDURES</v>
          </cell>
          <cell r="G456">
            <v>1.7713659974534768</v>
          </cell>
          <cell r="H456" t="str">
            <v/>
          </cell>
          <cell r="I456">
            <v>1</v>
          </cell>
          <cell r="J456">
            <v>20</v>
          </cell>
          <cell r="K456" t="str">
            <v/>
          </cell>
          <cell r="L456">
            <v>20797</v>
          </cell>
          <cell r="M456">
            <v>20398</v>
          </cell>
          <cell r="O456">
            <v>6.85</v>
          </cell>
          <cell r="P456">
            <v>6.46</v>
          </cell>
        </row>
        <row r="457">
          <cell r="D457" t="str">
            <v>230-3</v>
          </cell>
          <cell r="E457" t="str">
            <v>MAJOR SMALL BOWEL PROCEDURES</v>
          </cell>
          <cell r="G457">
            <v>2.6232881017781087</v>
          </cell>
          <cell r="H457" t="str">
            <v/>
          </cell>
          <cell r="I457">
            <v>2</v>
          </cell>
          <cell r="J457">
            <v>34</v>
          </cell>
          <cell r="K457" t="str">
            <v/>
          </cell>
          <cell r="L457">
            <v>13494</v>
          </cell>
          <cell r="M457">
            <v>13158</v>
          </cell>
          <cell r="O457">
            <v>11.32</v>
          </cell>
          <cell r="P457">
            <v>10.7</v>
          </cell>
        </row>
        <row r="458">
          <cell r="D458" t="str">
            <v>230-4</v>
          </cell>
          <cell r="E458" t="str">
            <v>MAJOR SMALL BOWEL PROCEDURES</v>
          </cell>
          <cell r="G458">
            <v>4.8265334398415751</v>
          </cell>
          <cell r="I458">
            <v>3</v>
          </cell>
          <cell r="J458">
            <v>59</v>
          </cell>
          <cell r="L458">
            <v>8518</v>
          </cell>
          <cell r="M458">
            <v>8161</v>
          </cell>
          <cell r="O458">
            <v>19.38</v>
          </cell>
          <cell r="P458">
            <v>18.03</v>
          </cell>
        </row>
        <row r="459">
          <cell r="D459" t="str">
            <v>231-1</v>
          </cell>
          <cell r="E459" t="str">
            <v>MAJOR LARGE BOWEL PROCEDURES</v>
          </cell>
          <cell r="G459">
            <v>1.4757053357622221</v>
          </cell>
          <cell r="H459" t="str">
            <v/>
          </cell>
          <cell r="I459">
            <v>1</v>
          </cell>
          <cell r="J459">
            <v>10</v>
          </cell>
          <cell r="K459" t="str">
            <v/>
          </cell>
          <cell r="L459">
            <v>33531</v>
          </cell>
          <cell r="M459">
            <v>32915</v>
          </cell>
          <cell r="O459">
            <v>3.79</v>
          </cell>
          <cell r="P459">
            <v>3.6</v>
          </cell>
        </row>
        <row r="460">
          <cell r="D460" t="str">
            <v>231-2</v>
          </cell>
          <cell r="E460" t="str">
            <v>MAJOR LARGE BOWEL PROCEDURES</v>
          </cell>
          <cell r="G460">
            <v>1.81200854768618</v>
          </cell>
          <cell r="H460" t="str">
            <v/>
          </cell>
          <cell r="I460">
            <v>2</v>
          </cell>
          <cell r="J460">
            <v>16</v>
          </cell>
          <cell r="K460" t="str">
            <v/>
          </cell>
          <cell r="L460">
            <v>33785</v>
          </cell>
          <cell r="M460">
            <v>32477</v>
          </cell>
          <cell r="O460">
            <v>5.88</v>
          </cell>
          <cell r="P460">
            <v>5.68</v>
          </cell>
        </row>
        <row r="461">
          <cell r="D461" t="str">
            <v>231-3</v>
          </cell>
          <cell r="E461" t="str">
            <v>MAJOR LARGE BOWEL PROCEDURES</v>
          </cell>
          <cell r="G461">
            <v>2.5901486714543385</v>
          </cell>
          <cell r="H461" t="str">
            <v/>
          </cell>
          <cell r="I461">
            <v>2</v>
          </cell>
          <cell r="J461">
            <v>27</v>
          </cell>
          <cell r="K461" t="str">
            <v/>
          </cell>
          <cell r="L461">
            <v>13027</v>
          </cell>
          <cell r="M461">
            <v>12708</v>
          </cell>
          <cell r="O461">
            <v>10.34</v>
          </cell>
          <cell r="P461">
            <v>9.89</v>
          </cell>
        </row>
        <row r="462">
          <cell r="D462" t="str">
            <v>231-4</v>
          </cell>
          <cell r="E462" t="str">
            <v>MAJOR LARGE BOWEL PROCEDURES</v>
          </cell>
          <cell r="G462">
            <v>4.2467205240779071</v>
          </cell>
          <cell r="I462">
            <v>3</v>
          </cell>
          <cell r="J462">
            <v>46</v>
          </cell>
          <cell r="L462">
            <v>5347</v>
          </cell>
          <cell r="M462">
            <v>5141</v>
          </cell>
          <cell r="O462">
            <v>16.309999999999999</v>
          </cell>
          <cell r="P462">
            <v>15.65</v>
          </cell>
        </row>
        <row r="463">
          <cell r="D463" t="str">
            <v>232-1</v>
          </cell>
          <cell r="E463" t="str">
            <v>GASTRIC FUNDOPLICATION</v>
          </cell>
          <cell r="G463">
            <v>1.1190169201723097</v>
          </cell>
          <cell r="H463" t="str">
            <v/>
          </cell>
          <cell r="I463">
            <v>1</v>
          </cell>
          <cell r="J463">
            <v>6</v>
          </cell>
          <cell r="K463" t="str">
            <v/>
          </cell>
          <cell r="L463">
            <v>580</v>
          </cell>
          <cell r="M463">
            <v>570</v>
          </cell>
          <cell r="O463">
            <v>2.0099999999999998</v>
          </cell>
          <cell r="P463">
            <v>1.88</v>
          </cell>
        </row>
        <row r="464">
          <cell r="D464" t="str">
            <v>232-2</v>
          </cell>
          <cell r="E464" t="str">
            <v>GASTRIC FUNDOPLICATION</v>
          </cell>
          <cell r="G464">
            <v>1.3669087310245034</v>
          </cell>
          <cell r="H464" t="str">
            <v/>
          </cell>
          <cell r="I464">
            <v>1</v>
          </cell>
          <cell r="J464">
            <v>21</v>
          </cell>
          <cell r="K464" t="str">
            <v/>
          </cell>
          <cell r="L464">
            <v>334</v>
          </cell>
          <cell r="M464">
            <v>329</v>
          </cell>
          <cell r="O464">
            <v>4.45</v>
          </cell>
          <cell r="P464">
            <v>4.0199999999999996</v>
          </cell>
        </row>
        <row r="465">
          <cell r="D465" t="str">
            <v>232-3</v>
          </cell>
          <cell r="E465" t="str">
            <v>GASTRIC FUNDOPLICATION</v>
          </cell>
          <cell r="G465">
            <v>1.8067604980911287</v>
          </cell>
          <cell r="H465" t="str">
            <v/>
          </cell>
          <cell r="I465">
            <v>1</v>
          </cell>
          <cell r="J465">
            <v>51</v>
          </cell>
          <cell r="K465" t="str">
            <v/>
          </cell>
          <cell r="L465">
            <v>198</v>
          </cell>
          <cell r="M465">
            <v>195</v>
          </cell>
          <cell r="O465">
            <v>8.85</v>
          </cell>
          <cell r="P465">
            <v>7.85</v>
          </cell>
        </row>
        <row r="466">
          <cell r="D466" t="str">
            <v>232-4</v>
          </cell>
          <cell r="E466" t="str">
            <v>GASTRIC FUNDOPLICATION</v>
          </cell>
          <cell r="G466">
            <v>3.9650052371201072</v>
          </cell>
          <cell r="I466">
            <v>2</v>
          </cell>
          <cell r="J466">
            <v>95</v>
          </cell>
          <cell r="L466">
            <v>64</v>
          </cell>
          <cell r="M466">
            <v>62</v>
          </cell>
          <cell r="O466">
            <v>19.97</v>
          </cell>
          <cell r="P466">
            <v>18.32</v>
          </cell>
        </row>
        <row r="467">
          <cell r="D467" t="str">
            <v>233-1</v>
          </cell>
          <cell r="E467" t="str">
            <v>APPENDECTOMY WITH COMPLEX PRINCIPAL DIAGNOSIS</v>
          </cell>
          <cell r="G467">
            <v>1.0005144085489048</v>
          </cell>
          <cell r="H467" t="str">
            <v/>
          </cell>
          <cell r="I467">
            <v>1</v>
          </cell>
          <cell r="J467">
            <v>9</v>
          </cell>
          <cell r="K467" t="str">
            <v/>
          </cell>
          <cell r="L467">
            <v>14646</v>
          </cell>
          <cell r="M467">
            <v>14443</v>
          </cell>
          <cell r="O467">
            <v>3.07</v>
          </cell>
          <cell r="P467">
            <v>2.95</v>
          </cell>
        </row>
        <row r="468">
          <cell r="D468" t="str">
            <v>233-2</v>
          </cell>
          <cell r="E468" t="str">
            <v>APPENDECTOMY WITH COMPLEX PRINCIPAL DIAGNOSIS</v>
          </cell>
          <cell r="G468">
            <v>1.2922018261514725</v>
          </cell>
          <cell r="H468" t="str">
            <v/>
          </cell>
          <cell r="I468">
            <v>1</v>
          </cell>
          <cell r="J468">
            <v>13</v>
          </cell>
          <cell r="K468" t="str">
            <v/>
          </cell>
          <cell r="L468">
            <v>6240</v>
          </cell>
          <cell r="M468">
            <v>6136</v>
          </cell>
          <cell r="O468">
            <v>4.75</v>
          </cell>
          <cell r="P468">
            <v>4.55</v>
          </cell>
        </row>
        <row r="469">
          <cell r="D469" t="str">
            <v>233-3</v>
          </cell>
          <cell r="E469" t="str">
            <v>APPENDECTOMY WITH COMPLEX PRINCIPAL DIAGNOSIS</v>
          </cell>
          <cell r="G469">
            <v>1.8725170872343664</v>
          </cell>
          <cell r="H469" t="str">
            <v/>
          </cell>
          <cell r="I469">
            <v>1</v>
          </cell>
          <cell r="J469">
            <v>21</v>
          </cell>
          <cell r="K469" t="str">
            <v/>
          </cell>
          <cell r="L469">
            <v>893</v>
          </cell>
          <cell r="M469">
            <v>877</v>
          </cell>
          <cell r="O469">
            <v>7.57</v>
          </cell>
          <cell r="P469">
            <v>7.21</v>
          </cell>
        </row>
        <row r="470">
          <cell r="D470" t="str">
            <v>233-4</v>
          </cell>
          <cell r="E470" t="str">
            <v>APPENDECTOMY WITH COMPLEX PRINCIPAL DIAGNOSIS</v>
          </cell>
          <cell r="G470">
            <v>2.8012286072713719</v>
          </cell>
          <cell r="I470">
            <v>2</v>
          </cell>
          <cell r="J470">
            <v>29</v>
          </cell>
          <cell r="L470">
            <v>186</v>
          </cell>
          <cell r="M470">
            <v>180</v>
          </cell>
          <cell r="O470">
            <v>10.43</v>
          </cell>
          <cell r="P470">
            <v>10.02</v>
          </cell>
        </row>
        <row r="471">
          <cell r="D471" t="str">
            <v>234-1</v>
          </cell>
          <cell r="E471" t="str">
            <v>APPENDECTOMY WITHOUT COMPLEX PRINCIPAL DIAGNOSIS</v>
          </cell>
          <cell r="G471">
            <v>0.81144243310715924</v>
          </cell>
          <cell r="H471" t="str">
            <v/>
          </cell>
          <cell r="I471">
            <v>1</v>
          </cell>
          <cell r="J471">
            <v>4</v>
          </cell>
          <cell r="K471" t="str">
            <v/>
          </cell>
          <cell r="L471">
            <v>20845</v>
          </cell>
          <cell r="M471">
            <v>20547</v>
          </cell>
          <cell r="O471">
            <v>1.5</v>
          </cell>
          <cell r="P471">
            <v>1.44</v>
          </cell>
        </row>
        <row r="472">
          <cell r="D472" t="str">
            <v>234-2</v>
          </cell>
          <cell r="E472" t="str">
            <v>APPENDECTOMY WITHOUT COMPLEX PRINCIPAL DIAGNOSIS</v>
          </cell>
          <cell r="G472">
            <v>1.0479747530254997</v>
          </cell>
          <cell r="H472" t="str">
            <v/>
          </cell>
          <cell r="I472">
            <v>1</v>
          </cell>
          <cell r="J472">
            <v>8</v>
          </cell>
          <cell r="K472" t="str">
            <v/>
          </cell>
          <cell r="L472">
            <v>4081</v>
          </cell>
          <cell r="M472">
            <v>4009</v>
          </cell>
          <cell r="O472">
            <v>2.5499999999999998</v>
          </cell>
          <cell r="P472">
            <v>2.4</v>
          </cell>
        </row>
        <row r="473">
          <cell r="D473" t="str">
            <v>234-3</v>
          </cell>
          <cell r="E473" t="str">
            <v>APPENDECTOMY WITHOUT COMPLEX PRINCIPAL DIAGNOSIS</v>
          </cell>
          <cell r="G473">
            <v>1.5408435508526108</v>
          </cell>
          <cell r="H473" t="str">
            <v/>
          </cell>
          <cell r="I473">
            <v>1</v>
          </cell>
          <cell r="J473">
            <v>16</v>
          </cell>
          <cell r="K473" t="str">
            <v/>
          </cell>
          <cell r="L473">
            <v>613</v>
          </cell>
          <cell r="M473">
            <v>603</v>
          </cell>
          <cell r="O473">
            <v>4.97</v>
          </cell>
          <cell r="P473">
            <v>4.67</v>
          </cell>
        </row>
        <row r="474">
          <cell r="D474" t="str">
            <v>234-4</v>
          </cell>
          <cell r="E474" t="str">
            <v>APPENDECTOMY WITHOUT COMPLEX PRINCIPAL DIAGNOSIS</v>
          </cell>
          <cell r="G474">
            <v>2.6240861148239234</v>
          </cell>
          <cell r="I474">
            <v>1</v>
          </cell>
          <cell r="J474">
            <v>23</v>
          </cell>
          <cell r="L474">
            <v>116</v>
          </cell>
          <cell r="M474">
            <v>114</v>
          </cell>
          <cell r="O474">
            <v>8.82</v>
          </cell>
          <cell r="P474">
            <v>8.25</v>
          </cell>
        </row>
        <row r="475">
          <cell r="D475" t="str">
            <v>240-1</v>
          </cell>
          <cell r="E475" t="str">
            <v>DIGESTIVE MALIGNANCY</v>
          </cell>
          <cell r="G475">
            <v>0.69824641700884316</v>
          </cell>
          <cell r="H475" t="str">
            <v/>
          </cell>
          <cell r="I475">
            <v>1</v>
          </cell>
          <cell r="J475">
            <v>10</v>
          </cell>
          <cell r="K475" t="str">
            <v/>
          </cell>
          <cell r="L475">
            <v>2467</v>
          </cell>
          <cell r="M475">
            <v>2419</v>
          </cell>
          <cell r="O475">
            <v>3.16</v>
          </cell>
          <cell r="P475">
            <v>2.94</v>
          </cell>
        </row>
        <row r="476">
          <cell r="D476" t="str">
            <v>240-2</v>
          </cell>
          <cell r="E476" t="str">
            <v>DIGESTIVE MALIGNANCY</v>
          </cell>
          <cell r="G476">
            <v>0.80696896723170541</v>
          </cell>
          <cell r="H476" t="str">
            <v/>
          </cell>
          <cell r="I476">
            <v>1</v>
          </cell>
          <cell r="J476">
            <v>14</v>
          </cell>
          <cell r="K476" t="str">
            <v/>
          </cell>
          <cell r="L476">
            <v>10427</v>
          </cell>
          <cell r="M476">
            <v>10263</v>
          </cell>
          <cell r="O476">
            <v>4.34</v>
          </cell>
          <cell r="P476">
            <v>4.0999999999999996</v>
          </cell>
        </row>
        <row r="477">
          <cell r="D477" t="str">
            <v>240-3</v>
          </cell>
          <cell r="E477" t="str">
            <v>DIGESTIVE MALIGNANCY</v>
          </cell>
          <cell r="G477">
            <v>1.1005187222149899</v>
          </cell>
          <cell r="H477" t="str">
            <v/>
          </cell>
          <cell r="I477">
            <v>1</v>
          </cell>
          <cell r="J477">
            <v>23</v>
          </cell>
          <cell r="K477" t="str">
            <v/>
          </cell>
          <cell r="L477">
            <v>12391</v>
          </cell>
          <cell r="M477">
            <v>12163</v>
          </cell>
          <cell r="O477">
            <v>6.77</v>
          </cell>
          <cell r="P477">
            <v>6.31</v>
          </cell>
        </row>
        <row r="478">
          <cell r="D478" t="str">
            <v>240-4</v>
          </cell>
          <cell r="E478" t="str">
            <v>DIGESTIVE MALIGNANCY</v>
          </cell>
          <cell r="G478">
            <v>1.8090114346652455</v>
          </cell>
          <cell r="I478">
            <v>1</v>
          </cell>
          <cell r="J478">
            <v>38</v>
          </cell>
          <cell r="L478">
            <v>3621</v>
          </cell>
          <cell r="M478">
            <v>3550</v>
          </cell>
          <cell r="O478">
            <v>10.79</v>
          </cell>
          <cell r="P478">
            <v>10.01</v>
          </cell>
        </row>
        <row r="479">
          <cell r="D479" t="str">
            <v>241-1</v>
          </cell>
          <cell r="E479" t="str">
            <v>PEPTIC ULCER AND GASTRITIS</v>
          </cell>
          <cell r="G479">
            <v>0.59034642173281271</v>
          </cell>
          <cell r="H479" t="str">
            <v/>
          </cell>
          <cell r="I479">
            <v>1</v>
          </cell>
          <cell r="J479">
            <v>7</v>
          </cell>
          <cell r="K479" t="str">
            <v/>
          </cell>
          <cell r="L479">
            <v>15751</v>
          </cell>
          <cell r="M479">
            <v>15523</v>
          </cell>
          <cell r="O479">
            <v>2.5</v>
          </cell>
          <cell r="P479">
            <v>2.39</v>
          </cell>
        </row>
        <row r="480">
          <cell r="D480" t="str">
            <v>241-2</v>
          </cell>
          <cell r="E480" t="str">
            <v>PEPTIC ULCER AND GASTRITIS</v>
          </cell>
          <cell r="G480">
            <v>0.73480167529740781</v>
          </cell>
          <cell r="H480" t="str">
            <v/>
          </cell>
          <cell r="I480">
            <v>1</v>
          </cell>
          <cell r="J480">
            <v>9</v>
          </cell>
          <cell r="K480" t="str">
            <v/>
          </cell>
          <cell r="L480">
            <v>34797</v>
          </cell>
          <cell r="M480">
            <v>34266</v>
          </cell>
          <cell r="O480">
            <v>3.22</v>
          </cell>
          <cell r="P480">
            <v>3.07</v>
          </cell>
        </row>
        <row r="481">
          <cell r="D481" t="str">
            <v>241-3</v>
          </cell>
          <cell r="E481" t="str">
            <v>PEPTIC ULCER AND GASTRITIS</v>
          </cell>
          <cell r="G481">
            <v>1.0711342180093175</v>
          </cell>
          <cell r="H481" t="str">
            <v/>
          </cell>
          <cell r="I481">
            <v>1</v>
          </cell>
          <cell r="J481">
            <v>15</v>
          </cell>
          <cell r="K481" t="str">
            <v/>
          </cell>
          <cell r="L481">
            <v>25649</v>
          </cell>
          <cell r="M481">
            <v>25255</v>
          </cell>
          <cell r="O481">
            <v>4.87</v>
          </cell>
          <cell r="P481">
            <v>4.6100000000000003</v>
          </cell>
        </row>
        <row r="482">
          <cell r="D482" t="str">
            <v>241-4</v>
          </cell>
          <cell r="E482" t="str">
            <v>PEPTIC ULCER AND GASTRITIS</v>
          </cell>
          <cell r="G482">
            <v>2.0861670495016948</v>
          </cell>
          <cell r="I482">
            <v>1</v>
          </cell>
          <cell r="J482">
            <v>28</v>
          </cell>
          <cell r="L482">
            <v>4410</v>
          </cell>
          <cell r="M482">
            <v>4327</v>
          </cell>
          <cell r="O482">
            <v>9.0299999999999994</v>
          </cell>
          <cell r="P482">
            <v>8.49</v>
          </cell>
        </row>
        <row r="483">
          <cell r="D483" t="str">
            <v>242-1</v>
          </cell>
          <cell r="E483" t="str">
            <v>MAJOR ESOPHAGEAL DISORDERS</v>
          </cell>
          <cell r="G483">
            <v>0.53852996798913222</v>
          </cell>
          <cell r="H483" t="str">
            <v/>
          </cell>
          <cell r="I483">
            <v>1</v>
          </cell>
          <cell r="J483">
            <v>7</v>
          </cell>
          <cell r="K483" t="str">
            <v/>
          </cell>
          <cell r="L483">
            <v>1080</v>
          </cell>
          <cell r="M483">
            <v>1066</v>
          </cell>
          <cell r="O483">
            <v>2.31</v>
          </cell>
          <cell r="P483">
            <v>2.17</v>
          </cell>
        </row>
        <row r="484">
          <cell r="D484" t="str">
            <v>242-2</v>
          </cell>
          <cell r="E484" t="str">
            <v>MAJOR ESOPHAGEAL DISORDERS</v>
          </cell>
          <cell r="G484">
            <v>0.69659399256841104</v>
          </cell>
          <cell r="H484" t="str">
            <v/>
          </cell>
          <cell r="I484">
            <v>1</v>
          </cell>
          <cell r="J484">
            <v>9</v>
          </cell>
          <cell r="K484" t="str">
            <v/>
          </cell>
          <cell r="L484">
            <v>5873</v>
          </cell>
          <cell r="M484">
            <v>5784</v>
          </cell>
          <cell r="O484">
            <v>3.14</v>
          </cell>
          <cell r="P484">
            <v>2.97</v>
          </cell>
        </row>
        <row r="485">
          <cell r="D485" t="str">
            <v>242-3</v>
          </cell>
          <cell r="E485" t="str">
            <v>MAJOR ESOPHAGEAL DISORDERS</v>
          </cell>
          <cell r="G485">
            <v>0.99896861143516069</v>
          </cell>
          <cell r="H485" t="str">
            <v/>
          </cell>
          <cell r="I485">
            <v>1</v>
          </cell>
          <cell r="J485">
            <v>14</v>
          </cell>
          <cell r="K485" t="str">
            <v/>
          </cell>
          <cell r="L485">
            <v>7999</v>
          </cell>
          <cell r="M485">
            <v>7867</v>
          </cell>
          <cell r="O485">
            <v>4.47</v>
          </cell>
          <cell r="P485">
            <v>4.2300000000000004</v>
          </cell>
        </row>
        <row r="486">
          <cell r="D486" t="str">
            <v>242-4</v>
          </cell>
          <cell r="E486" t="str">
            <v>MAJOR ESOPHAGEAL DISORDERS</v>
          </cell>
          <cell r="G486">
            <v>2.0501285659296213</v>
          </cell>
          <cell r="I486">
            <v>1</v>
          </cell>
          <cell r="J486">
            <v>30</v>
          </cell>
          <cell r="L486">
            <v>1768</v>
          </cell>
          <cell r="M486">
            <v>1735</v>
          </cell>
          <cell r="O486">
            <v>9</v>
          </cell>
          <cell r="P486">
            <v>8.39</v>
          </cell>
        </row>
        <row r="487">
          <cell r="D487" t="str">
            <v>243-1</v>
          </cell>
          <cell r="E487" t="str">
            <v>OTHER ESOPHAGEAL DISORDERS</v>
          </cell>
          <cell r="G487">
            <v>0.50716778368707383</v>
          </cell>
          <cell r="H487" t="str">
            <v/>
          </cell>
          <cell r="I487">
            <v>1</v>
          </cell>
          <cell r="J487">
            <v>7</v>
          </cell>
          <cell r="K487" t="str">
            <v/>
          </cell>
          <cell r="L487">
            <v>5883</v>
          </cell>
          <cell r="M487">
            <v>5805</v>
          </cell>
          <cell r="O487">
            <v>2.1800000000000002</v>
          </cell>
          <cell r="P487">
            <v>2.0699999999999998</v>
          </cell>
        </row>
        <row r="488">
          <cell r="D488" t="str">
            <v>243-2</v>
          </cell>
          <cell r="E488" t="str">
            <v>OTHER ESOPHAGEAL DISORDERS</v>
          </cell>
          <cell r="G488">
            <v>0.65224361859700331</v>
          </cell>
          <cell r="H488" t="str">
            <v/>
          </cell>
          <cell r="I488">
            <v>1</v>
          </cell>
          <cell r="J488">
            <v>10</v>
          </cell>
          <cell r="K488" t="str">
            <v/>
          </cell>
          <cell r="L488">
            <v>11189</v>
          </cell>
          <cell r="M488">
            <v>10986</v>
          </cell>
          <cell r="O488">
            <v>3.17</v>
          </cell>
          <cell r="P488">
            <v>2.95</v>
          </cell>
        </row>
        <row r="489">
          <cell r="D489" t="str">
            <v>243-3</v>
          </cell>
          <cell r="E489" t="str">
            <v>OTHER ESOPHAGEAL DISORDERS</v>
          </cell>
          <cell r="G489">
            <v>0.95074012754255921</v>
          </cell>
          <cell r="H489" t="str">
            <v/>
          </cell>
          <cell r="I489">
            <v>1</v>
          </cell>
          <cell r="J489">
            <v>17</v>
          </cell>
          <cell r="K489" t="str">
            <v/>
          </cell>
          <cell r="L489">
            <v>5483</v>
          </cell>
          <cell r="M489">
            <v>5379</v>
          </cell>
          <cell r="O489">
            <v>5.26</v>
          </cell>
          <cell r="P489">
            <v>4.88</v>
          </cell>
        </row>
        <row r="490">
          <cell r="D490" t="str">
            <v>243-4</v>
          </cell>
          <cell r="E490" t="str">
            <v>OTHER ESOPHAGEAL DISORDERS</v>
          </cell>
          <cell r="G490">
            <v>1.7125164391216263</v>
          </cell>
          <cell r="I490">
            <v>1</v>
          </cell>
          <cell r="J490">
            <v>33</v>
          </cell>
          <cell r="L490">
            <v>742</v>
          </cell>
          <cell r="M490">
            <v>728</v>
          </cell>
          <cell r="O490">
            <v>9.7100000000000009</v>
          </cell>
          <cell r="P490">
            <v>9.01</v>
          </cell>
        </row>
        <row r="491">
          <cell r="D491" t="str">
            <v>244-1</v>
          </cell>
          <cell r="E491" t="str">
            <v>DIVERTICULITIS AND DIVERTICULOSIS</v>
          </cell>
          <cell r="G491">
            <v>0.5098614119122602</v>
          </cell>
          <cell r="H491" t="str">
            <v/>
          </cell>
          <cell r="I491">
            <v>1</v>
          </cell>
          <cell r="J491">
            <v>8</v>
          </cell>
          <cell r="K491" t="str">
            <v/>
          </cell>
          <cell r="L491">
            <v>34828</v>
          </cell>
          <cell r="M491">
            <v>34380</v>
          </cell>
          <cell r="O491">
            <v>3</v>
          </cell>
          <cell r="P491">
            <v>2.89</v>
          </cell>
        </row>
        <row r="492">
          <cell r="D492" t="str">
            <v>244-2</v>
          </cell>
          <cell r="E492" t="str">
            <v>DIVERTICULITIS AND DIVERTICULOSIS</v>
          </cell>
          <cell r="G492">
            <v>0.66620196857001601</v>
          </cell>
          <cell r="H492" t="str">
            <v/>
          </cell>
          <cell r="I492">
            <v>1</v>
          </cell>
          <cell r="J492">
            <v>10</v>
          </cell>
          <cell r="K492" t="str">
            <v/>
          </cell>
          <cell r="L492">
            <v>38104</v>
          </cell>
          <cell r="M492">
            <v>37509</v>
          </cell>
          <cell r="O492">
            <v>3.62</v>
          </cell>
          <cell r="P492">
            <v>3.46</v>
          </cell>
        </row>
        <row r="493">
          <cell r="D493" t="str">
            <v>244-3</v>
          </cell>
          <cell r="E493" t="str">
            <v>DIVERTICULITIS AND DIVERTICULOSIS</v>
          </cell>
          <cell r="G493">
            <v>1.0073213707928006</v>
          </cell>
          <cell r="H493" t="str">
            <v/>
          </cell>
          <cell r="I493">
            <v>1</v>
          </cell>
          <cell r="J493">
            <v>16</v>
          </cell>
          <cell r="K493" t="str">
            <v/>
          </cell>
          <cell r="L493">
            <v>10688</v>
          </cell>
          <cell r="M493">
            <v>10503</v>
          </cell>
          <cell r="O493">
            <v>5.39</v>
          </cell>
          <cell r="P493">
            <v>5.12</v>
          </cell>
        </row>
        <row r="494">
          <cell r="D494" t="str">
            <v>244-4</v>
          </cell>
          <cell r="E494" t="str">
            <v>DIVERTICULITIS AND DIVERTICULOSIS</v>
          </cell>
          <cell r="G494">
            <v>1.7242635371587147</v>
          </cell>
          <cell r="I494">
            <v>2</v>
          </cell>
          <cell r="J494">
            <v>26</v>
          </cell>
          <cell r="L494">
            <v>1431</v>
          </cell>
          <cell r="M494">
            <v>1380</v>
          </cell>
          <cell r="O494">
            <v>9</v>
          </cell>
          <cell r="P494">
            <v>8.6199999999999992</v>
          </cell>
        </row>
        <row r="495">
          <cell r="D495" t="str">
            <v>245-1</v>
          </cell>
          <cell r="E495" t="str">
            <v>INFLAMMATORY BOWEL DISEASE</v>
          </cell>
          <cell r="G495">
            <v>0.54595208152610741</v>
          </cell>
          <cell r="H495" t="str">
            <v/>
          </cell>
          <cell r="I495">
            <v>1</v>
          </cell>
          <cell r="J495">
            <v>9</v>
          </cell>
          <cell r="K495" t="str">
            <v/>
          </cell>
          <cell r="L495">
            <v>9148</v>
          </cell>
          <cell r="M495">
            <v>9008</v>
          </cell>
          <cell r="O495">
            <v>3.14</v>
          </cell>
          <cell r="P495">
            <v>2.99</v>
          </cell>
        </row>
        <row r="496">
          <cell r="D496" t="str">
            <v>245-2</v>
          </cell>
          <cell r="E496" t="str">
            <v>INFLAMMATORY BOWEL DISEASE</v>
          </cell>
          <cell r="G496">
            <v>0.69628765252786728</v>
          </cell>
          <cell r="H496" t="str">
            <v/>
          </cell>
          <cell r="I496">
            <v>1</v>
          </cell>
          <cell r="J496">
            <v>12</v>
          </cell>
          <cell r="K496" t="str">
            <v/>
          </cell>
          <cell r="L496">
            <v>15347</v>
          </cell>
          <cell r="M496">
            <v>15086</v>
          </cell>
          <cell r="O496">
            <v>4.05</v>
          </cell>
          <cell r="P496">
            <v>3.84</v>
          </cell>
        </row>
        <row r="497">
          <cell r="D497" t="str">
            <v>245-3</v>
          </cell>
          <cell r="E497" t="str">
            <v>INFLAMMATORY BOWEL DISEASE</v>
          </cell>
          <cell r="G497">
            <v>0.99892229566090596</v>
          </cell>
          <cell r="H497" t="str">
            <v/>
          </cell>
          <cell r="I497">
            <v>1</v>
          </cell>
          <cell r="J497">
            <v>21</v>
          </cell>
          <cell r="K497" t="str">
            <v/>
          </cell>
          <cell r="L497">
            <v>4719</v>
          </cell>
          <cell r="M497">
            <v>4634</v>
          </cell>
          <cell r="O497">
            <v>6.22</v>
          </cell>
          <cell r="P497">
            <v>5.79</v>
          </cell>
        </row>
        <row r="498">
          <cell r="D498" t="str">
            <v>245-4</v>
          </cell>
          <cell r="E498" t="str">
            <v>INFLAMMATORY BOWEL DISEASE</v>
          </cell>
          <cell r="G498">
            <v>1.7454288520970995</v>
          </cell>
          <cell r="I498">
            <v>2</v>
          </cell>
          <cell r="J498">
            <v>34</v>
          </cell>
          <cell r="L498">
            <v>834</v>
          </cell>
          <cell r="M498">
            <v>805</v>
          </cell>
          <cell r="O498">
            <v>11.15</v>
          </cell>
          <cell r="P498">
            <v>10.46</v>
          </cell>
        </row>
        <row r="499">
          <cell r="D499" t="str">
            <v>246-1</v>
          </cell>
          <cell r="E499" t="str">
            <v>GASTROINTESTINAL VASCULAR INSUFFICIENCY</v>
          </cell>
          <cell r="G499">
            <v>0.57835209444413149</v>
          </cell>
          <cell r="H499" t="str">
            <v/>
          </cell>
          <cell r="I499">
            <v>1</v>
          </cell>
          <cell r="J499">
            <v>7</v>
          </cell>
          <cell r="K499" t="str">
            <v/>
          </cell>
          <cell r="L499">
            <v>2823</v>
          </cell>
          <cell r="M499">
            <v>2771</v>
          </cell>
          <cell r="O499">
            <v>2.83</v>
          </cell>
          <cell r="P499">
            <v>2.71</v>
          </cell>
        </row>
        <row r="500">
          <cell r="D500" t="str">
            <v>246-2</v>
          </cell>
          <cell r="E500" t="str">
            <v>GASTROINTESTINAL VASCULAR INSUFFICIENCY</v>
          </cell>
          <cell r="G500">
            <v>0.73204995846462029</v>
          </cell>
          <cell r="H500" t="str">
            <v/>
          </cell>
          <cell r="I500">
            <v>1</v>
          </cell>
          <cell r="J500">
            <v>10</v>
          </cell>
          <cell r="K500" t="str">
            <v/>
          </cell>
          <cell r="L500">
            <v>5517</v>
          </cell>
          <cell r="M500">
            <v>5418</v>
          </cell>
          <cell r="O500">
            <v>3.75</v>
          </cell>
          <cell r="P500">
            <v>3.56</v>
          </cell>
        </row>
        <row r="501">
          <cell r="D501" t="str">
            <v>246-3</v>
          </cell>
          <cell r="E501" t="str">
            <v>GASTROINTESTINAL VASCULAR INSUFFICIENCY</v>
          </cell>
          <cell r="G501">
            <v>1.0346849517290624</v>
          </cell>
          <cell r="H501" t="str">
            <v/>
          </cell>
          <cell r="I501">
            <v>1</v>
          </cell>
          <cell r="J501">
            <v>18</v>
          </cell>
          <cell r="K501" t="str">
            <v/>
          </cell>
          <cell r="L501">
            <v>2294</v>
          </cell>
          <cell r="M501">
            <v>2250</v>
          </cell>
          <cell r="O501">
            <v>5.66</v>
          </cell>
          <cell r="P501">
            <v>5.32</v>
          </cell>
        </row>
        <row r="502">
          <cell r="D502" t="str">
            <v>246-4</v>
          </cell>
          <cell r="E502" t="str">
            <v>GASTROINTESTINAL VASCULAR INSUFFICIENCY</v>
          </cell>
          <cell r="G502">
            <v>1.4957196864815807</v>
          </cell>
          <cell r="I502">
            <v>1</v>
          </cell>
          <cell r="J502">
            <v>28</v>
          </cell>
          <cell r="L502">
            <v>528</v>
          </cell>
          <cell r="M502">
            <v>518</v>
          </cell>
          <cell r="O502">
            <v>7.74</v>
          </cell>
          <cell r="P502">
            <v>7.25</v>
          </cell>
        </row>
        <row r="503">
          <cell r="D503" t="str">
            <v>247-1</v>
          </cell>
          <cell r="E503" t="str">
            <v>INTESTINAL OBSTRUCTION</v>
          </cell>
          <cell r="G503">
            <v>0.46312167677558824</v>
          </cell>
          <cell r="H503" t="str">
            <v/>
          </cell>
          <cell r="I503">
            <v>1</v>
          </cell>
          <cell r="J503">
            <v>7</v>
          </cell>
          <cell r="K503" t="str">
            <v/>
          </cell>
          <cell r="L503">
            <v>41025</v>
          </cell>
          <cell r="M503">
            <v>40219</v>
          </cell>
          <cell r="O503">
            <v>2.75</v>
          </cell>
          <cell r="P503">
            <v>2.61</v>
          </cell>
        </row>
        <row r="504">
          <cell r="D504" t="str">
            <v>247-2</v>
          </cell>
          <cell r="E504" t="str">
            <v>INTESTINAL OBSTRUCTION</v>
          </cell>
          <cell r="G504">
            <v>0.60004841608221382</v>
          </cell>
          <cell r="H504" t="str">
            <v/>
          </cell>
          <cell r="I504">
            <v>1</v>
          </cell>
          <cell r="J504">
            <v>11</v>
          </cell>
          <cell r="K504" t="str">
            <v/>
          </cell>
          <cell r="L504">
            <v>39391</v>
          </cell>
          <cell r="M504">
            <v>38693</v>
          </cell>
          <cell r="O504">
            <v>3.76</v>
          </cell>
          <cell r="P504">
            <v>3.55</v>
          </cell>
        </row>
        <row r="505">
          <cell r="D505" t="str">
            <v>247-3</v>
          </cell>
          <cell r="E505" t="str">
            <v>INTESTINAL OBSTRUCTION</v>
          </cell>
          <cell r="G505">
            <v>0.89691591673496962</v>
          </cell>
          <cell r="H505" t="str">
            <v/>
          </cell>
          <cell r="I505">
            <v>1</v>
          </cell>
          <cell r="J505">
            <v>18</v>
          </cell>
          <cell r="K505" t="str">
            <v/>
          </cell>
          <cell r="L505">
            <v>12198</v>
          </cell>
          <cell r="M505">
            <v>11958</v>
          </cell>
          <cell r="O505">
            <v>5.88</v>
          </cell>
          <cell r="P505">
            <v>5.5</v>
          </cell>
        </row>
        <row r="506">
          <cell r="D506" t="str">
            <v>247-4</v>
          </cell>
          <cell r="E506" t="str">
            <v>INTESTINAL OBSTRUCTION</v>
          </cell>
          <cell r="G506">
            <v>1.6545919989958848</v>
          </cell>
          <cell r="I506">
            <v>1</v>
          </cell>
          <cell r="J506">
            <v>33</v>
          </cell>
          <cell r="L506">
            <v>2356</v>
          </cell>
          <cell r="M506">
            <v>2311</v>
          </cell>
          <cell r="O506">
            <v>9.9700000000000006</v>
          </cell>
          <cell r="P506">
            <v>9.2100000000000009</v>
          </cell>
        </row>
        <row r="507">
          <cell r="D507" t="str">
            <v>248-1</v>
          </cell>
          <cell r="E507" t="str">
            <v>MAJOR GASTROINTESTINAL AND PERITONEAL INFECTIONS</v>
          </cell>
          <cell r="G507">
            <v>0.51012727013903325</v>
          </cell>
          <cell r="H507" t="str">
            <v/>
          </cell>
          <cell r="I507">
            <v>1</v>
          </cell>
          <cell r="J507">
            <v>9</v>
          </cell>
          <cell r="K507" t="str">
            <v/>
          </cell>
          <cell r="L507">
            <v>9153</v>
          </cell>
          <cell r="M507">
            <v>8997</v>
          </cell>
          <cell r="O507">
            <v>3.21</v>
          </cell>
          <cell r="P507">
            <v>3.05</v>
          </cell>
        </row>
        <row r="508">
          <cell r="D508" t="str">
            <v>248-2</v>
          </cell>
          <cell r="E508" t="str">
            <v>MAJOR GASTROINTESTINAL AND PERITONEAL INFECTIONS</v>
          </cell>
          <cell r="G508">
            <v>0.67158148127343675</v>
          </cell>
          <cell r="H508" t="str">
            <v/>
          </cell>
          <cell r="I508">
            <v>1</v>
          </cell>
          <cell r="J508">
            <v>13</v>
          </cell>
          <cell r="K508" t="str">
            <v/>
          </cell>
          <cell r="L508">
            <v>26534</v>
          </cell>
          <cell r="M508">
            <v>26099</v>
          </cell>
          <cell r="O508">
            <v>4.32</v>
          </cell>
          <cell r="P508">
            <v>4.0999999999999996</v>
          </cell>
        </row>
        <row r="509">
          <cell r="D509" t="str">
            <v>248-3</v>
          </cell>
          <cell r="E509" t="str">
            <v>MAJOR GASTROINTESTINAL AND PERITONEAL INFECTIONS</v>
          </cell>
          <cell r="G509">
            <v>0.98657656781954839</v>
          </cell>
          <cell r="H509" t="str">
            <v/>
          </cell>
          <cell r="I509">
            <v>1</v>
          </cell>
          <cell r="J509">
            <v>20</v>
          </cell>
          <cell r="K509" t="str">
            <v/>
          </cell>
          <cell r="L509">
            <v>14134</v>
          </cell>
          <cell r="M509">
            <v>13863</v>
          </cell>
          <cell r="O509">
            <v>6.46</v>
          </cell>
          <cell r="P509">
            <v>6.05</v>
          </cell>
        </row>
        <row r="510">
          <cell r="D510" t="str">
            <v>248-4</v>
          </cell>
          <cell r="E510" t="str">
            <v>MAJOR GASTROINTESTINAL AND PERITONEAL INFECTIONS</v>
          </cell>
          <cell r="G510">
            <v>1.7932946507003076</v>
          </cell>
          <cell r="I510">
            <v>2</v>
          </cell>
          <cell r="J510">
            <v>37</v>
          </cell>
          <cell r="L510">
            <v>2267</v>
          </cell>
          <cell r="M510">
            <v>2188</v>
          </cell>
          <cell r="O510">
            <v>11.09</v>
          </cell>
          <cell r="P510">
            <v>10.53</v>
          </cell>
        </row>
        <row r="511">
          <cell r="D511" t="str">
            <v>249-1</v>
          </cell>
          <cell r="E511" t="str">
            <v>OTHER GASTROENTERITIS, NAUSEA AND VOMITING</v>
          </cell>
          <cell r="G511">
            <v>0.43269514858227265</v>
          </cell>
          <cell r="H511" t="str">
            <v/>
          </cell>
          <cell r="I511">
            <v>1</v>
          </cell>
          <cell r="J511">
            <v>6</v>
          </cell>
          <cell r="K511" t="str">
            <v/>
          </cell>
          <cell r="L511">
            <v>28552</v>
          </cell>
          <cell r="M511">
            <v>27986</v>
          </cell>
          <cell r="O511">
            <v>2.33</v>
          </cell>
          <cell r="P511">
            <v>2.2000000000000002</v>
          </cell>
        </row>
        <row r="512">
          <cell r="D512" t="str">
            <v>249-2</v>
          </cell>
          <cell r="E512" t="str">
            <v>OTHER GASTROENTERITIS, NAUSEA AND VOMITING</v>
          </cell>
          <cell r="G512">
            <v>0.54090964169845424</v>
          </cell>
          <cell r="H512" t="str">
            <v/>
          </cell>
          <cell r="I512">
            <v>1</v>
          </cell>
          <cell r="J512">
            <v>9</v>
          </cell>
          <cell r="K512" t="str">
            <v/>
          </cell>
          <cell r="L512">
            <v>46454</v>
          </cell>
          <cell r="M512">
            <v>45662</v>
          </cell>
          <cell r="O512">
            <v>3</v>
          </cell>
          <cell r="P512">
            <v>2.83</v>
          </cell>
        </row>
        <row r="513">
          <cell r="D513" t="str">
            <v>249-3</v>
          </cell>
          <cell r="E513" t="str">
            <v>OTHER GASTROENTERITIS, NAUSEA AND VOMITING</v>
          </cell>
          <cell r="G513">
            <v>0.78229561864625641</v>
          </cell>
          <cell r="H513" t="str">
            <v/>
          </cell>
          <cell r="I513">
            <v>1</v>
          </cell>
          <cell r="J513">
            <v>16</v>
          </cell>
          <cell r="K513" t="str">
            <v/>
          </cell>
          <cell r="L513">
            <v>17039</v>
          </cell>
          <cell r="M513">
            <v>16763</v>
          </cell>
          <cell r="O513">
            <v>4.66</v>
          </cell>
          <cell r="P513">
            <v>4.37</v>
          </cell>
        </row>
        <row r="514">
          <cell r="D514" t="str">
            <v>249-4</v>
          </cell>
          <cell r="E514" t="str">
            <v>OTHER GASTROENTERITIS, NAUSEA AND VOMITING</v>
          </cell>
          <cell r="G514">
            <v>1.4398915812568998</v>
          </cell>
          <cell r="I514">
            <v>1</v>
          </cell>
          <cell r="J514">
            <v>29</v>
          </cell>
          <cell r="L514">
            <v>1724</v>
          </cell>
          <cell r="M514">
            <v>1694</v>
          </cell>
          <cell r="O514">
            <v>8.73</v>
          </cell>
          <cell r="P514">
            <v>8.24</v>
          </cell>
        </row>
        <row r="515">
          <cell r="D515" t="str">
            <v>251-1</v>
          </cell>
          <cell r="E515" t="str">
            <v>ABDOMINAL PAIN</v>
          </cell>
          <cell r="G515">
            <v>0.45536041036033698</v>
          </cell>
          <cell r="H515" t="str">
            <v/>
          </cell>
          <cell r="I515">
            <v>1</v>
          </cell>
          <cell r="J515">
            <v>7</v>
          </cell>
          <cell r="K515" t="str">
            <v/>
          </cell>
          <cell r="L515">
            <v>7550</v>
          </cell>
          <cell r="M515">
            <v>7464</v>
          </cell>
          <cell r="O515">
            <v>2.19</v>
          </cell>
          <cell r="P515">
            <v>2.1</v>
          </cell>
        </row>
        <row r="516">
          <cell r="D516" t="str">
            <v>251-2</v>
          </cell>
          <cell r="E516" t="str">
            <v>ABDOMINAL PAIN</v>
          </cell>
          <cell r="G516">
            <v>0.58808738464122301</v>
          </cell>
          <cell r="H516" t="str">
            <v/>
          </cell>
          <cell r="I516">
            <v>1</v>
          </cell>
          <cell r="J516">
            <v>9</v>
          </cell>
          <cell r="K516" t="str">
            <v/>
          </cell>
          <cell r="L516">
            <v>8578</v>
          </cell>
          <cell r="M516">
            <v>8441</v>
          </cell>
          <cell r="O516">
            <v>2.88</v>
          </cell>
          <cell r="P516">
            <v>2.7</v>
          </cell>
        </row>
        <row r="517">
          <cell r="D517" t="str">
            <v>251-3</v>
          </cell>
          <cell r="E517" t="str">
            <v>ABDOMINAL PAIN</v>
          </cell>
          <cell r="G517">
            <v>0.77630323314387961</v>
          </cell>
          <cell r="H517" t="str">
            <v/>
          </cell>
          <cell r="I517">
            <v>1</v>
          </cell>
          <cell r="J517">
            <v>14</v>
          </cell>
          <cell r="K517" t="str">
            <v/>
          </cell>
          <cell r="L517">
            <v>2485</v>
          </cell>
          <cell r="M517">
            <v>2440</v>
          </cell>
          <cell r="O517">
            <v>4.1100000000000003</v>
          </cell>
          <cell r="P517">
            <v>3.83</v>
          </cell>
        </row>
        <row r="518">
          <cell r="D518" t="str">
            <v>251-4</v>
          </cell>
          <cell r="E518" t="str">
            <v>ABDOMINAL PAIN</v>
          </cell>
          <cell r="G518">
            <v>1.3119779113079852</v>
          </cell>
          <cell r="I518">
            <v>1</v>
          </cell>
          <cell r="J518">
            <v>21</v>
          </cell>
          <cell r="L518">
            <v>183</v>
          </cell>
          <cell r="M518">
            <v>177</v>
          </cell>
          <cell r="O518">
            <v>7.26</v>
          </cell>
          <cell r="P518">
            <v>6.51</v>
          </cell>
        </row>
        <row r="519">
          <cell r="D519" t="str">
            <v>252-1</v>
          </cell>
          <cell r="E519" t="str">
            <v>MALFUNCTION, REACTION AND COMPLICATION OF GASTROINTESTINAL DEVICE OR PROCEDURE</v>
          </cell>
          <cell r="G519">
            <v>0.55410570682206162</v>
          </cell>
          <cell r="H519" t="str">
            <v/>
          </cell>
          <cell r="I519">
            <v>1</v>
          </cell>
          <cell r="J519">
            <v>10</v>
          </cell>
          <cell r="K519" t="str">
            <v/>
          </cell>
          <cell r="L519">
            <v>3727</v>
          </cell>
          <cell r="M519">
            <v>3667</v>
          </cell>
          <cell r="O519">
            <v>3.24</v>
          </cell>
          <cell r="P519">
            <v>3.03</v>
          </cell>
        </row>
        <row r="520">
          <cell r="D520" t="str">
            <v>252-2</v>
          </cell>
          <cell r="E520" t="str">
            <v>MALFUNCTION, REACTION AND COMPLICATION OF GASTROINTESTINAL DEVICE OR PROCEDURE</v>
          </cell>
          <cell r="G520">
            <v>0.68593515075087097</v>
          </cell>
          <cell r="H520" t="str">
            <v/>
          </cell>
          <cell r="I520">
            <v>1</v>
          </cell>
          <cell r="J520">
            <v>14</v>
          </cell>
          <cell r="K520" t="str">
            <v/>
          </cell>
          <cell r="L520">
            <v>8670</v>
          </cell>
          <cell r="M520">
            <v>8531</v>
          </cell>
          <cell r="O520">
            <v>4.08</v>
          </cell>
          <cell r="P520">
            <v>3.84</v>
          </cell>
        </row>
        <row r="521">
          <cell r="D521" t="str">
            <v>252-3</v>
          </cell>
          <cell r="E521" t="str">
            <v>MALFUNCTION, REACTION AND COMPLICATION OF GASTROINTESTINAL DEVICE OR PROCEDURE</v>
          </cell>
          <cell r="G521">
            <v>0.97502246573618068</v>
          </cell>
          <cell r="H521" t="str">
            <v/>
          </cell>
          <cell r="I521">
            <v>1</v>
          </cell>
          <cell r="J521">
            <v>21</v>
          </cell>
          <cell r="K521" t="str">
            <v/>
          </cell>
          <cell r="L521">
            <v>6338</v>
          </cell>
          <cell r="M521">
            <v>6228</v>
          </cell>
          <cell r="O521">
            <v>6.09</v>
          </cell>
          <cell r="P521">
            <v>5.68</v>
          </cell>
        </row>
        <row r="522">
          <cell r="D522" t="str">
            <v>252-4</v>
          </cell>
          <cell r="E522" t="str">
            <v>MALFUNCTION, REACTION AND COMPLICATION OF GASTROINTESTINAL DEVICE OR PROCEDURE</v>
          </cell>
          <cell r="G522">
            <v>1.8552966962680129</v>
          </cell>
          <cell r="I522">
            <v>1</v>
          </cell>
          <cell r="J522">
            <v>38</v>
          </cell>
          <cell r="L522">
            <v>1892</v>
          </cell>
          <cell r="M522">
            <v>1855</v>
          </cell>
          <cell r="O522">
            <v>10.95</v>
          </cell>
          <cell r="P522">
            <v>10.119999999999999</v>
          </cell>
        </row>
        <row r="523">
          <cell r="D523" t="str">
            <v>253-1</v>
          </cell>
          <cell r="E523" t="str">
            <v>OTHER AND UNSPECIFIED GASTROINTESTINAL HEMORRHAGE</v>
          </cell>
          <cell r="G523">
            <v>0.55675208830943101</v>
          </cell>
          <cell r="H523" t="str">
            <v/>
          </cell>
          <cell r="I523">
            <v>1</v>
          </cell>
          <cell r="J523">
            <v>7</v>
          </cell>
          <cell r="K523" t="str">
            <v/>
          </cell>
          <cell r="L523">
            <v>9526</v>
          </cell>
          <cell r="M523">
            <v>9387</v>
          </cell>
          <cell r="O523">
            <v>2.58</v>
          </cell>
          <cell r="P523">
            <v>2.4700000000000002</v>
          </cell>
        </row>
        <row r="524">
          <cell r="D524" t="str">
            <v>253-2</v>
          </cell>
          <cell r="E524" t="str">
            <v>OTHER AND UNSPECIFIED GASTROINTESTINAL HEMORRHAGE</v>
          </cell>
          <cell r="G524">
            <v>0.71953596101040984</v>
          </cell>
          <cell r="H524" t="str">
            <v/>
          </cell>
          <cell r="I524">
            <v>1</v>
          </cell>
          <cell r="J524">
            <v>10</v>
          </cell>
          <cell r="K524" t="str">
            <v/>
          </cell>
          <cell r="L524">
            <v>31089</v>
          </cell>
          <cell r="M524">
            <v>30637</v>
          </cell>
          <cell r="O524">
            <v>3.42</v>
          </cell>
          <cell r="P524">
            <v>3.27</v>
          </cell>
        </row>
        <row r="525">
          <cell r="D525" t="str">
            <v>253-3</v>
          </cell>
          <cell r="E525" t="str">
            <v>OTHER AND UNSPECIFIED GASTROINTESTINAL HEMORRHAGE</v>
          </cell>
          <cell r="G525">
            <v>1.0132474130506457</v>
          </cell>
          <cell r="H525" t="str">
            <v/>
          </cell>
          <cell r="I525">
            <v>1</v>
          </cell>
          <cell r="J525">
            <v>15</v>
          </cell>
          <cell r="K525" t="str">
            <v/>
          </cell>
          <cell r="L525">
            <v>20863</v>
          </cell>
          <cell r="M525">
            <v>20481</v>
          </cell>
          <cell r="O525">
            <v>5.0199999999999996</v>
          </cell>
          <cell r="P525">
            <v>4.72</v>
          </cell>
        </row>
        <row r="526">
          <cell r="D526" t="str">
            <v>253-4</v>
          </cell>
          <cell r="E526" t="str">
            <v>OTHER AND UNSPECIFIED GASTROINTESTINAL HEMORRHAGE</v>
          </cell>
          <cell r="G526">
            <v>1.7453231320712337</v>
          </cell>
          <cell r="I526">
            <v>1</v>
          </cell>
          <cell r="J526">
            <v>28</v>
          </cell>
          <cell r="L526">
            <v>4695</v>
          </cell>
          <cell r="M526">
            <v>4607</v>
          </cell>
          <cell r="O526">
            <v>8.34</v>
          </cell>
          <cell r="P526">
            <v>7.79</v>
          </cell>
        </row>
        <row r="527">
          <cell r="D527" t="str">
            <v>254-1</v>
          </cell>
          <cell r="E527" t="str">
            <v>OTHER DIGESTIVE SYSTEM DIAGNOSES</v>
          </cell>
          <cell r="G527">
            <v>0.47701417872763768</v>
          </cell>
          <cell r="H527" t="str">
            <v/>
          </cell>
          <cell r="I527">
            <v>1</v>
          </cell>
          <cell r="J527">
            <v>8</v>
          </cell>
          <cell r="K527" t="str">
            <v/>
          </cell>
          <cell r="L527">
            <v>35848</v>
          </cell>
          <cell r="M527">
            <v>35213</v>
          </cell>
          <cell r="O527">
            <v>2.59</v>
          </cell>
          <cell r="P527">
            <v>2.42</v>
          </cell>
        </row>
        <row r="528">
          <cell r="D528" t="str">
            <v>254-2</v>
          </cell>
          <cell r="E528" t="str">
            <v>OTHER DIGESTIVE SYSTEM DIAGNOSES</v>
          </cell>
          <cell r="G528">
            <v>0.66591381949954043</v>
          </cell>
          <cell r="H528" t="str">
            <v/>
          </cell>
          <cell r="I528">
            <v>1</v>
          </cell>
          <cell r="J528">
            <v>12</v>
          </cell>
          <cell r="K528" t="str">
            <v/>
          </cell>
          <cell r="L528">
            <v>38402</v>
          </cell>
          <cell r="M528">
            <v>37774</v>
          </cell>
          <cell r="O528">
            <v>3.59</v>
          </cell>
          <cell r="P528">
            <v>3.35</v>
          </cell>
        </row>
        <row r="529">
          <cell r="D529" t="str">
            <v>254-3</v>
          </cell>
          <cell r="E529" t="str">
            <v>OTHER DIGESTIVE SYSTEM DIAGNOSES</v>
          </cell>
          <cell r="G529">
            <v>0.95754480989537138</v>
          </cell>
          <cell r="H529" t="str">
            <v/>
          </cell>
          <cell r="I529">
            <v>1</v>
          </cell>
          <cell r="J529">
            <v>18</v>
          </cell>
          <cell r="K529" t="str">
            <v/>
          </cell>
          <cell r="L529">
            <v>22997</v>
          </cell>
          <cell r="M529">
            <v>22539</v>
          </cell>
          <cell r="O529">
            <v>5.41</v>
          </cell>
          <cell r="P529">
            <v>4.99</v>
          </cell>
        </row>
        <row r="530">
          <cell r="D530" t="str">
            <v>254-4</v>
          </cell>
          <cell r="E530" t="str">
            <v>OTHER DIGESTIVE SYSTEM DIAGNOSES</v>
          </cell>
          <cell r="G530">
            <v>1.6825292853981106</v>
          </cell>
          <cell r="I530">
            <v>1</v>
          </cell>
          <cell r="J530">
            <v>34</v>
          </cell>
          <cell r="L530">
            <v>3957</v>
          </cell>
          <cell r="M530">
            <v>3880</v>
          </cell>
          <cell r="O530">
            <v>9.27</v>
          </cell>
          <cell r="P530">
            <v>8.5299999999999994</v>
          </cell>
        </row>
        <row r="531">
          <cell r="D531" t="str">
            <v>260-1</v>
          </cell>
          <cell r="E531" t="str">
            <v>MAJOR PANCREAS, LIVER AND SHUNT PROCEDURES</v>
          </cell>
          <cell r="G531">
            <v>1.7110988335040831</v>
          </cell>
          <cell r="H531" t="str">
            <v/>
          </cell>
          <cell r="I531">
            <v>1</v>
          </cell>
          <cell r="J531">
            <v>12</v>
          </cell>
          <cell r="K531" t="str">
            <v/>
          </cell>
          <cell r="L531">
            <v>2262</v>
          </cell>
          <cell r="M531">
            <v>2219</v>
          </cell>
          <cell r="O531">
            <v>4.4000000000000004</v>
          </cell>
          <cell r="P531">
            <v>4.18</v>
          </cell>
        </row>
        <row r="532">
          <cell r="D532" t="str">
            <v>260-2</v>
          </cell>
          <cell r="E532" t="str">
            <v>MAJOR PANCREAS, LIVER AND SHUNT PROCEDURES</v>
          </cell>
          <cell r="G532">
            <v>2.1690997348541341</v>
          </cell>
          <cell r="H532" t="str">
            <v/>
          </cell>
          <cell r="I532">
            <v>1</v>
          </cell>
          <cell r="J532">
            <v>16</v>
          </cell>
          <cell r="K532" t="str">
            <v/>
          </cell>
          <cell r="L532">
            <v>6086</v>
          </cell>
          <cell r="M532">
            <v>5967</v>
          </cell>
          <cell r="O532">
            <v>5.84</v>
          </cell>
          <cell r="P532">
            <v>5.52</v>
          </cell>
        </row>
        <row r="533">
          <cell r="D533" t="str">
            <v>260-3</v>
          </cell>
          <cell r="E533" t="str">
            <v>MAJOR PANCREAS, LIVER AND SHUNT PROCEDURES</v>
          </cell>
          <cell r="G533">
            <v>2.9728870672683585</v>
          </cell>
          <cell r="H533" t="str">
            <v/>
          </cell>
          <cell r="I533">
            <v>1</v>
          </cell>
          <cell r="J533">
            <v>30</v>
          </cell>
          <cell r="K533" t="str">
            <v/>
          </cell>
          <cell r="L533">
            <v>3736</v>
          </cell>
          <cell r="M533">
            <v>3663</v>
          </cell>
          <cell r="O533">
            <v>9.67</v>
          </cell>
          <cell r="P533">
            <v>9.0299999999999994</v>
          </cell>
        </row>
        <row r="534">
          <cell r="D534" t="str">
            <v>260-4</v>
          </cell>
          <cell r="E534" t="str">
            <v>MAJOR PANCREAS, LIVER AND SHUNT PROCEDURES</v>
          </cell>
          <cell r="G534">
            <v>5.6128781880392422</v>
          </cell>
          <cell r="I534">
            <v>1</v>
          </cell>
          <cell r="J534">
            <v>69</v>
          </cell>
          <cell r="L534">
            <v>1832</v>
          </cell>
          <cell r="M534">
            <v>1797</v>
          </cell>
          <cell r="O534">
            <v>18.809999999999999</v>
          </cell>
          <cell r="P534">
            <v>17.34</v>
          </cell>
        </row>
        <row r="535">
          <cell r="D535" t="str">
            <v>261-1</v>
          </cell>
          <cell r="E535" t="str">
            <v>MAJOR BILIARY TRACT PROCEDURES</v>
          </cell>
          <cell r="G535">
            <v>1.4285042263548289</v>
          </cell>
          <cell r="H535" t="str">
            <v/>
          </cell>
          <cell r="I535">
            <v>1</v>
          </cell>
          <cell r="J535">
            <v>14</v>
          </cell>
          <cell r="K535" t="str">
            <v/>
          </cell>
          <cell r="L535">
            <v>246</v>
          </cell>
          <cell r="M535">
            <v>242</v>
          </cell>
          <cell r="O535">
            <v>4.49</v>
          </cell>
          <cell r="P535">
            <v>4.3</v>
          </cell>
        </row>
        <row r="536">
          <cell r="D536" t="str">
            <v>261-2</v>
          </cell>
          <cell r="E536" t="str">
            <v>MAJOR BILIARY TRACT PROCEDURES</v>
          </cell>
          <cell r="G536">
            <v>1.869458299762774</v>
          </cell>
          <cell r="H536" t="str">
            <v/>
          </cell>
          <cell r="I536">
            <v>1</v>
          </cell>
          <cell r="J536">
            <v>18</v>
          </cell>
          <cell r="K536" t="str">
            <v/>
          </cell>
          <cell r="L536">
            <v>1080</v>
          </cell>
          <cell r="M536">
            <v>1062</v>
          </cell>
          <cell r="O536">
            <v>6.35</v>
          </cell>
          <cell r="P536">
            <v>5.96</v>
          </cell>
        </row>
        <row r="537">
          <cell r="D537" t="str">
            <v>261-3</v>
          </cell>
          <cell r="E537" t="str">
            <v>MAJOR BILIARY TRACT PROCEDURES</v>
          </cell>
          <cell r="G537">
            <v>2.590150748891408</v>
          </cell>
          <cell r="H537" t="str">
            <v/>
          </cell>
          <cell r="I537">
            <v>2</v>
          </cell>
          <cell r="J537">
            <v>35</v>
          </cell>
          <cell r="K537" t="str">
            <v/>
          </cell>
          <cell r="L537">
            <v>522</v>
          </cell>
          <cell r="M537">
            <v>509</v>
          </cell>
          <cell r="O537">
            <v>10.74</v>
          </cell>
          <cell r="P537">
            <v>10.27</v>
          </cell>
        </row>
        <row r="538">
          <cell r="D538" t="str">
            <v>261-4</v>
          </cell>
          <cell r="E538" t="str">
            <v>MAJOR BILIARY TRACT PROCEDURES</v>
          </cell>
          <cell r="G538">
            <v>4.9335694104186265</v>
          </cell>
          <cell r="I538">
            <v>4</v>
          </cell>
          <cell r="J538">
            <v>51</v>
          </cell>
          <cell r="L538">
            <v>227</v>
          </cell>
          <cell r="M538">
            <v>219</v>
          </cell>
          <cell r="O538">
            <v>19.510000000000002</v>
          </cell>
          <cell r="P538">
            <v>18.850000000000001</v>
          </cell>
        </row>
        <row r="539">
          <cell r="D539" t="str">
            <v>263-1</v>
          </cell>
          <cell r="E539" t="str">
            <v>CHOLECYSTECTOMY</v>
          </cell>
          <cell r="G539">
            <v>1.0479236642099474</v>
          </cell>
          <cell r="H539" t="str">
            <v/>
          </cell>
          <cell r="I539">
            <v>1</v>
          </cell>
          <cell r="J539">
            <v>7</v>
          </cell>
          <cell r="K539" t="str">
            <v/>
          </cell>
          <cell r="L539">
            <v>37195</v>
          </cell>
          <cell r="M539">
            <v>36801</v>
          </cell>
          <cell r="O539">
            <v>2.46</v>
          </cell>
          <cell r="P539">
            <v>2.38</v>
          </cell>
        </row>
        <row r="540">
          <cell r="D540" t="str">
            <v>263-2</v>
          </cell>
          <cell r="E540" t="str">
            <v>CHOLECYSTECTOMY</v>
          </cell>
          <cell r="G540">
            <v>1.3282561752369759</v>
          </cell>
          <cell r="H540" t="str">
            <v/>
          </cell>
          <cell r="I540">
            <v>1</v>
          </cell>
          <cell r="J540">
            <v>10</v>
          </cell>
          <cell r="K540" t="str">
            <v/>
          </cell>
          <cell r="L540">
            <v>43078</v>
          </cell>
          <cell r="M540">
            <v>42404</v>
          </cell>
          <cell r="O540">
            <v>3.71</v>
          </cell>
          <cell r="P540">
            <v>3.56</v>
          </cell>
        </row>
        <row r="541">
          <cell r="D541" t="str">
            <v>263-3</v>
          </cell>
          <cell r="E541" t="str">
            <v>CHOLECYSTECTOMY</v>
          </cell>
          <cell r="G541">
            <v>1.6851254817369219</v>
          </cell>
          <cell r="H541" t="str">
            <v/>
          </cell>
          <cell r="I541">
            <v>1</v>
          </cell>
          <cell r="J541">
            <v>17</v>
          </cell>
          <cell r="K541" t="str">
            <v/>
          </cell>
          <cell r="L541">
            <v>15393</v>
          </cell>
          <cell r="M541">
            <v>15122</v>
          </cell>
          <cell r="O541">
            <v>5.85</v>
          </cell>
          <cell r="P541">
            <v>5.55</v>
          </cell>
        </row>
        <row r="542">
          <cell r="D542" t="str">
            <v>263-4</v>
          </cell>
          <cell r="E542" t="str">
            <v>CHOLECYSTECTOMY</v>
          </cell>
          <cell r="G542">
            <v>3.1098234222222616</v>
          </cell>
          <cell r="I542">
            <v>2</v>
          </cell>
          <cell r="J542">
            <v>38</v>
          </cell>
          <cell r="L542">
            <v>2158</v>
          </cell>
          <cell r="M542">
            <v>2100</v>
          </cell>
          <cell r="O542">
            <v>12.14</v>
          </cell>
          <cell r="P542">
            <v>11.34</v>
          </cell>
        </row>
        <row r="543">
          <cell r="D543" t="str">
            <v>264-1</v>
          </cell>
          <cell r="E543" t="str">
            <v>OTHER HEPATOBILIARY, PANCREAS AND ABDOMINAL PROCEDURES</v>
          </cell>
          <cell r="G543">
            <v>1.2967008001598754</v>
          </cell>
          <cell r="H543" t="str">
            <v/>
          </cell>
          <cell r="I543">
            <v>1</v>
          </cell>
          <cell r="J543">
            <v>11</v>
          </cell>
          <cell r="K543" t="str">
            <v/>
          </cell>
          <cell r="L543">
            <v>1239</v>
          </cell>
          <cell r="M543">
            <v>1215</v>
          </cell>
          <cell r="O543">
            <v>3.62</v>
          </cell>
          <cell r="P543">
            <v>3.38</v>
          </cell>
        </row>
        <row r="544">
          <cell r="D544" t="str">
            <v>264-2</v>
          </cell>
          <cell r="E544" t="str">
            <v>OTHER HEPATOBILIARY, PANCREAS AND ABDOMINAL PROCEDURES</v>
          </cell>
          <cell r="G544">
            <v>1.4186911057110885</v>
          </cell>
          <cell r="H544" t="str">
            <v/>
          </cell>
          <cell r="I544">
            <v>1</v>
          </cell>
          <cell r="J544">
            <v>16</v>
          </cell>
          <cell r="K544" t="str">
            <v/>
          </cell>
          <cell r="L544">
            <v>1375</v>
          </cell>
          <cell r="M544">
            <v>1352</v>
          </cell>
          <cell r="O544">
            <v>4.57</v>
          </cell>
          <cell r="P544">
            <v>4.25</v>
          </cell>
        </row>
        <row r="545">
          <cell r="D545" t="str">
            <v>264-3</v>
          </cell>
          <cell r="E545" t="str">
            <v>OTHER HEPATOBILIARY, PANCREAS AND ABDOMINAL PROCEDURES</v>
          </cell>
          <cell r="G545">
            <v>2.0618919645090821</v>
          </cell>
          <cell r="H545" t="str">
            <v/>
          </cell>
          <cell r="I545">
            <v>1</v>
          </cell>
          <cell r="J545">
            <v>29</v>
          </cell>
          <cell r="K545" t="str">
            <v/>
          </cell>
          <cell r="L545">
            <v>1460</v>
          </cell>
          <cell r="M545">
            <v>1431</v>
          </cell>
          <cell r="O545">
            <v>8.77</v>
          </cell>
          <cell r="P545">
            <v>8.17</v>
          </cell>
        </row>
        <row r="546">
          <cell r="D546" t="str">
            <v>264-4</v>
          </cell>
          <cell r="E546" t="str">
            <v>OTHER HEPATOBILIARY, PANCREAS AND ABDOMINAL PROCEDURES</v>
          </cell>
          <cell r="G546">
            <v>4.3822779492093771</v>
          </cell>
          <cell r="I546">
            <v>1</v>
          </cell>
          <cell r="J546">
            <v>48</v>
          </cell>
          <cell r="L546">
            <v>729</v>
          </cell>
          <cell r="M546">
            <v>701</v>
          </cell>
          <cell r="O546">
            <v>16.79</v>
          </cell>
          <cell r="P546">
            <v>14.44</v>
          </cell>
        </row>
        <row r="547">
          <cell r="D547" t="str">
            <v>279-1</v>
          </cell>
          <cell r="E547" t="str">
            <v>HEPATIC COMA AND OTHER MAJOR ACUTE LIVER DISORDERS</v>
          </cell>
          <cell r="G547">
            <v>0.48723824695228113</v>
          </cell>
          <cell r="H547" t="str">
            <v/>
          </cell>
          <cell r="I547">
            <v>1</v>
          </cell>
          <cell r="J547">
            <v>9</v>
          </cell>
          <cell r="K547" t="str">
            <v/>
          </cell>
          <cell r="L547">
            <v>1986</v>
          </cell>
          <cell r="M547">
            <v>1951</v>
          </cell>
          <cell r="O547">
            <v>2.9</v>
          </cell>
          <cell r="P547">
            <v>2.71</v>
          </cell>
        </row>
        <row r="548">
          <cell r="D548" t="str">
            <v>279-2</v>
          </cell>
          <cell r="E548" t="str">
            <v>HEPATIC COMA AND OTHER MAJOR ACUTE LIVER DISORDERS</v>
          </cell>
          <cell r="G548">
            <v>0.5980249303629912</v>
          </cell>
          <cell r="H548" t="str">
            <v/>
          </cell>
          <cell r="I548">
            <v>1</v>
          </cell>
          <cell r="J548">
            <v>12</v>
          </cell>
          <cell r="K548" t="str">
            <v/>
          </cell>
          <cell r="L548">
            <v>11880</v>
          </cell>
          <cell r="M548">
            <v>11690</v>
          </cell>
          <cell r="O548">
            <v>3.65</v>
          </cell>
          <cell r="P548">
            <v>3.42</v>
          </cell>
        </row>
        <row r="549">
          <cell r="D549" t="str">
            <v>279-3</v>
          </cell>
          <cell r="E549" t="str">
            <v>HEPATIC COMA AND OTHER MAJOR ACUTE LIVER DISORDERS</v>
          </cell>
          <cell r="G549">
            <v>0.91510511349535695</v>
          </cell>
          <cell r="H549" t="str">
            <v/>
          </cell>
          <cell r="I549">
            <v>1</v>
          </cell>
          <cell r="J549">
            <v>19</v>
          </cell>
          <cell r="K549" t="str">
            <v/>
          </cell>
          <cell r="L549">
            <v>15785</v>
          </cell>
          <cell r="M549">
            <v>15481</v>
          </cell>
          <cell r="O549">
            <v>5.62</v>
          </cell>
          <cell r="P549">
            <v>5.22</v>
          </cell>
        </row>
        <row r="550">
          <cell r="D550" t="str">
            <v>279-4</v>
          </cell>
          <cell r="E550" t="str">
            <v>HEPATIC COMA AND OTHER MAJOR ACUTE LIVER DISORDERS</v>
          </cell>
          <cell r="G550">
            <v>1.9104935522820816</v>
          </cell>
          <cell r="I550">
            <v>1</v>
          </cell>
          <cell r="J550">
            <v>34</v>
          </cell>
          <cell r="L550">
            <v>5060</v>
          </cell>
          <cell r="M550">
            <v>4960</v>
          </cell>
          <cell r="O550">
            <v>9.89</v>
          </cell>
          <cell r="P550">
            <v>9.15</v>
          </cell>
        </row>
        <row r="551">
          <cell r="D551" t="str">
            <v>280-1</v>
          </cell>
          <cell r="E551" t="str">
            <v>ALCOHOLIC LIVER DISEASE</v>
          </cell>
          <cell r="G551">
            <v>0.50150889908248264</v>
          </cell>
          <cell r="H551" t="str">
            <v/>
          </cell>
          <cell r="I551">
            <v>1</v>
          </cell>
          <cell r="J551">
            <v>9</v>
          </cell>
          <cell r="K551" t="str">
            <v/>
          </cell>
          <cell r="L551">
            <v>1334</v>
          </cell>
          <cell r="M551">
            <v>1316</v>
          </cell>
          <cell r="O551">
            <v>2.76</v>
          </cell>
          <cell r="P551">
            <v>2.64</v>
          </cell>
        </row>
        <row r="552">
          <cell r="D552" t="str">
            <v>280-2</v>
          </cell>
          <cell r="E552" t="str">
            <v>ALCOHOLIC LIVER DISEASE</v>
          </cell>
          <cell r="G552">
            <v>0.64713770779878266</v>
          </cell>
          <cell r="H552" t="str">
            <v/>
          </cell>
          <cell r="I552">
            <v>1</v>
          </cell>
          <cell r="J552">
            <v>11</v>
          </cell>
          <cell r="K552" t="str">
            <v/>
          </cell>
          <cell r="L552">
            <v>10275</v>
          </cell>
          <cell r="M552">
            <v>10070</v>
          </cell>
          <cell r="O552">
            <v>3.63</v>
          </cell>
          <cell r="P552">
            <v>3.38</v>
          </cell>
        </row>
        <row r="553">
          <cell r="D553" t="str">
            <v>280-3</v>
          </cell>
          <cell r="E553" t="str">
            <v>ALCOHOLIC LIVER DISEASE</v>
          </cell>
          <cell r="G553">
            <v>0.98540972550005745</v>
          </cell>
          <cell r="H553" t="str">
            <v/>
          </cell>
          <cell r="I553">
            <v>1</v>
          </cell>
          <cell r="J553">
            <v>19</v>
          </cell>
          <cell r="K553" t="str">
            <v/>
          </cell>
          <cell r="L553">
            <v>19579</v>
          </cell>
          <cell r="M553">
            <v>19238</v>
          </cell>
          <cell r="O553">
            <v>5.64</v>
          </cell>
          <cell r="P553">
            <v>5.27</v>
          </cell>
        </row>
        <row r="554">
          <cell r="D554" t="str">
            <v>280-4</v>
          </cell>
          <cell r="E554" t="str">
            <v>ALCOHOLIC LIVER DISEASE</v>
          </cell>
          <cell r="G554">
            <v>2.0724806900116111</v>
          </cell>
          <cell r="I554">
            <v>1</v>
          </cell>
          <cell r="J554">
            <v>36</v>
          </cell>
          <cell r="L554">
            <v>5652</v>
          </cell>
          <cell r="M554">
            <v>5550</v>
          </cell>
          <cell r="O554">
            <v>10.57</v>
          </cell>
          <cell r="P554">
            <v>9.84</v>
          </cell>
        </row>
        <row r="555">
          <cell r="D555" t="str">
            <v>281-1</v>
          </cell>
          <cell r="E555" t="str">
            <v>MALIGNANCY OF HEPATOBILIARY SYSTEM AND PANCREAS</v>
          </cell>
          <cell r="G555">
            <v>0.60888021574743123</v>
          </cell>
          <cell r="H555" t="str">
            <v/>
          </cell>
          <cell r="I555">
            <v>1</v>
          </cell>
          <cell r="J555">
            <v>10</v>
          </cell>
          <cell r="K555" t="str">
            <v/>
          </cell>
          <cell r="L555">
            <v>1165</v>
          </cell>
          <cell r="M555">
            <v>1149</v>
          </cell>
          <cell r="O555">
            <v>3.19</v>
          </cell>
          <cell r="P555">
            <v>3.04</v>
          </cell>
        </row>
        <row r="556">
          <cell r="D556" t="str">
            <v>281-2</v>
          </cell>
          <cell r="E556" t="str">
            <v>MALIGNANCY OF HEPATOBILIARY SYSTEM AND PANCREAS</v>
          </cell>
          <cell r="G556">
            <v>0.80746043900726805</v>
          </cell>
          <cell r="H556" t="str">
            <v/>
          </cell>
          <cell r="I556">
            <v>1</v>
          </cell>
          <cell r="J556">
            <v>13</v>
          </cell>
          <cell r="K556" t="str">
            <v/>
          </cell>
          <cell r="L556">
            <v>7407</v>
          </cell>
          <cell r="M556">
            <v>7290</v>
          </cell>
          <cell r="O556">
            <v>4.08</v>
          </cell>
          <cell r="P556">
            <v>3.87</v>
          </cell>
        </row>
        <row r="557">
          <cell r="D557" t="str">
            <v>281-3</v>
          </cell>
          <cell r="E557" t="str">
            <v>MALIGNANCY OF HEPATOBILIARY SYSTEM AND PANCREAS</v>
          </cell>
          <cell r="G557">
            <v>1.0508164868238237</v>
          </cell>
          <cell r="H557" t="str">
            <v/>
          </cell>
          <cell r="I557">
            <v>1</v>
          </cell>
          <cell r="J557">
            <v>18</v>
          </cell>
          <cell r="K557" t="str">
            <v/>
          </cell>
          <cell r="L557">
            <v>11493</v>
          </cell>
          <cell r="M557">
            <v>11266</v>
          </cell>
          <cell r="O557">
            <v>5.82</v>
          </cell>
          <cell r="P557">
            <v>5.44</v>
          </cell>
        </row>
        <row r="558">
          <cell r="D558" t="str">
            <v>281-4</v>
          </cell>
          <cell r="E558" t="str">
            <v>MALIGNANCY OF HEPATOBILIARY SYSTEM AND PANCREAS</v>
          </cell>
          <cell r="G558">
            <v>1.5448976361596001</v>
          </cell>
          <cell r="I558">
            <v>1</v>
          </cell>
          <cell r="J558">
            <v>30</v>
          </cell>
          <cell r="L558">
            <v>3444</v>
          </cell>
          <cell r="M558">
            <v>3383</v>
          </cell>
          <cell r="O558">
            <v>9.02</v>
          </cell>
          <cell r="P558">
            <v>8.4</v>
          </cell>
        </row>
        <row r="559">
          <cell r="D559" t="str">
            <v>282-1</v>
          </cell>
          <cell r="E559" t="str">
            <v>DISORDERS OF PANCREAS EXCEPT MALIGNANCY</v>
          </cell>
          <cell r="G559">
            <v>0.514107245161322</v>
          </cell>
          <cell r="H559" t="str">
            <v/>
          </cell>
          <cell r="I559">
            <v>1</v>
          </cell>
          <cell r="J559">
            <v>8</v>
          </cell>
          <cell r="K559" t="str">
            <v/>
          </cell>
          <cell r="L559">
            <v>37639</v>
          </cell>
          <cell r="M559">
            <v>37082</v>
          </cell>
          <cell r="O559">
            <v>2.91</v>
          </cell>
          <cell r="P559">
            <v>2.78</v>
          </cell>
        </row>
        <row r="560">
          <cell r="D560" t="str">
            <v>282-2</v>
          </cell>
          <cell r="E560" t="str">
            <v>DISORDERS OF PANCREAS EXCEPT MALIGNANCY</v>
          </cell>
          <cell r="G560">
            <v>0.66944648871793222</v>
          </cell>
          <cell r="H560" t="str">
            <v/>
          </cell>
          <cell r="I560">
            <v>1</v>
          </cell>
          <cell r="J560">
            <v>11</v>
          </cell>
          <cell r="K560" t="str">
            <v/>
          </cell>
          <cell r="L560">
            <v>40577</v>
          </cell>
          <cell r="M560">
            <v>39838</v>
          </cell>
          <cell r="O560">
            <v>3.84</v>
          </cell>
          <cell r="P560">
            <v>3.62</v>
          </cell>
        </row>
        <row r="561">
          <cell r="D561" t="str">
            <v>282-3</v>
          </cell>
          <cell r="E561" t="str">
            <v>DISORDERS OF PANCREAS EXCEPT MALIGNANCY</v>
          </cell>
          <cell r="G561">
            <v>1.0190490757235473</v>
          </cell>
          <cell r="H561" t="str">
            <v/>
          </cell>
          <cell r="I561">
            <v>1</v>
          </cell>
          <cell r="J561">
            <v>19</v>
          </cell>
          <cell r="K561" t="str">
            <v/>
          </cell>
          <cell r="L561">
            <v>13604</v>
          </cell>
          <cell r="M561">
            <v>13374</v>
          </cell>
          <cell r="O561">
            <v>6.11</v>
          </cell>
          <cell r="P561">
            <v>5.77</v>
          </cell>
        </row>
        <row r="562">
          <cell r="D562" t="str">
            <v>282-4</v>
          </cell>
          <cell r="E562" t="str">
            <v>DISORDERS OF PANCREAS EXCEPT MALIGNANCY</v>
          </cell>
          <cell r="G562">
            <v>2.2564705805971221</v>
          </cell>
          <cell r="I562">
            <v>2</v>
          </cell>
          <cell r="J562">
            <v>38</v>
          </cell>
          <cell r="L562">
            <v>3291</v>
          </cell>
          <cell r="M562">
            <v>3172</v>
          </cell>
          <cell r="O562">
            <v>12.02</v>
          </cell>
          <cell r="P562">
            <v>11.52</v>
          </cell>
        </row>
        <row r="563">
          <cell r="D563" t="str">
            <v>283-1</v>
          </cell>
          <cell r="E563" t="str">
            <v>OTHER DISORDERS OF THE LIVER</v>
          </cell>
          <cell r="G563">
            <v>0.48588643846992313</v>
          </cell>
          <cell r="H563" t="str">
            <v/>
          </cell>
          <cell r="I563">
            <v>1</v>
          </cell>
          <cell r="J563">
            <v>8</v>
          </cell>
          <cell r="K563" t="str">
            <v/>
          </cell>
          <cell r="L563">
            <v>3829</v>
          </cell>
          <cell r="M563">
            <v>3770</v>
          </cell>
          <cell r="O563">
            <v>2.77</v>
          </cell>
          <cell r="P563">
            <v>2.63</v>
          </cell>
        </row>
        <row r="564">
          <cell r="D564" t="str">
            <v>283-2</v>
          </cell>
          <cell r="E564" t="str">
            <v>OTHER DISORDERS OF THE LIVER</v>
          </cell>
          <cell r="G564">
            <v>0.62181983816701647</v>
          </cell>
          <cell r="H564" t="str">
            <v/>
          </cell>
          <cell r="I564">
            <v>1</v>
          </cell>
          <cell r="J564">
            <v>10</v>
          </cell>
          <cell r="K564" t="str">
            <v/>
          </cell>
          <cell r="L564">
            <v>9918</v>
          </cell>
          <cell r="M564">
            <v>9739</v>
          </cell>
          <cell r="O564">
            <v>3.35</v>
          </cell>
          <cell r="P564">
            <v>3.16</v>
          </cell>
        </row>
        <row r="565">
          <cell r="D565" t="str">
            <v>283-3</v>
          </cell>
          <cell r="E565" t="str">
            <v>OTHER DISORDERS OF THE LIVER</v>
          </cell>
          <cell r="G565">
            <v>0.90476090344025917</v>
          </cell>
          <cell r="H565" t="str">
            <v/>
          </cell>
          <cell r="I565">
            <v>1</v>
          </cell>
          <cell r="J565">
            <v>16</v>
          </cell>
          <cell r="K565" t="str">
            <v/>
          </cell>
          <cell r="L565">
            <v>13341</v>
          </cell>
          <cell r="M565">
            <v>13114</v>
          </cell>
          <cell r="O565">
            <v>4.92</v>
          </cell>
          <cell r="P565">
            <v>4.62</v>
          </cell>
        </row>
        <row r="566">
          <cell r="D566" t="str">
            <v>283-4</v>
          </cell>
          <cell r="E566" t="str">
            <v>OTHER DISORDERS OF THE LIVER</v>
          </cell>
          <cell r="G566">
            <v>1.6965284942198018</v>
          </cell>
          <cell r="I566">
            <v>1</v>
          </cell>
          <cell r="J566">
            <v>33</v>
          </cell>
          <cell r="L566">
            <v>3061</v>
          </cell>
          <cell r="M566">
            <v>3007</v>
          </cell>
          <cell r="O566">
            <v>8.8800000000000008</v>
          </cell>
          <cell r="P566">
            <v>8.2799999999999994</v>
          </cell>
        </row>
        <row r="567">
          <cell r="D567" t="str">
            <v>284-1</v>
          </cell>
          <cell r="E567" t="str">
            <v>DISORDERS OF GALLBLADDER AND BILIARY TRACT</v>
          </cell>
          <cell r="G567">
            <v>0.62216781053456816</v>
          </cell>
          <cell r="H567" t="str">
            <v/>
          </cell>
          <cell r="I567">
            <v>1</v>
          </cell>
          <cell r="J567">
            <v>7</v>
          </cell>
          <cell r="K567" t="str">
            <v/>
          </cell>
          <cell r="L567">
            <v>11907</v>
          </cell>
          <cell r="M567">
            <v>11731</v>
          </cell>
          <cell r="O567">
            <v>2.4900000000000002</v>
          </cell>
          <cell r="P567">
            <v>2.39</v>
          </cell>
        </row>
        <row r="568">
          <cell r="D568" t="str">
            <v>284-2</v>
          </cell>
          <cell r="E568" t="str">
            <v>DISORDERS OF GALLBLADDER AND BILIARY TRACT</v>
          </cell>
          <cell r="G568">
            <v>0.82179692302619589</v>
          </cell>
          <cell r="H568" t="str">
            <v/>
          </cell>
          <cell r="I568">
            <v>1</v>
          </cell>
          <cell r="J568">
            <v>11</v>
          </cell>
          <cell r="K568" t="str">
            <v/>
          </cell>
          <cell r="L568">
            <v>18720</v>
          </cell>
          <cell r="M568">
            <v>18447</v>
          </cell>
          <cell r="O568">
            <v>3.63</v>
          </cell>
          <cell r="P568">
            <v>3.46</v>
          </cell>
        </row>
        <row r="569">
          <cell r="D569" t="str">
            <v>284-3</v>
          </cell>
          <cell r="E569" t="str">
            <v>DISORDERS OF GALLBLADDER AND BILIARY TRACT</v>
          </cell>
          <cell r="G569">
            <v>1.138224375165904</v>
          </cell>
          <cell r="H569" t="str">
            <v/>
          </cell>
          <cell r="I569">
            <v>1</v>
          </cell>
          <cell r="J569">
            <v>18</v>
          </cell>
          <cell r="K569" t="str">
            <v/>
          </cell>
          <cell r="L569">
            <v>8645</v>
          </cell>
          <cell r="M569">
            <v>8489</v>
          </cell>
          <cell r="O569">
            <v>5.73</v>
          </cell>
          <cell r="P569">
            <v>5.38</v>
          </cell>
        </row>
        <row r="570">
          <cell r="D570" t="str">
            <v>284-4</v>
          </cell>
          <cell r="E570" t="str">
            <v>DISORDERS OF GALLBLADDER AND BILIARY TRACT</v>
          </cell>
          <cell r="G570">
            <v>1.9753826041438272</v>
          </cell>
          <cell r="I570">
            <v>2</v>
          </cell>
          <cell r="J570">
            <v>34</v>
          </cell>
          <cell r="L570">
            <v>1743</v>
          </cell>
          <cell r="M570">
            <v>1680</v>
          </cell>
          <cell r="O570">
            <v>10.220000000000001</v>
          </cell>
          <cell r="P570">
            <v>9.7100000000000009</v>
          </cell>
        </row>
        <row r="571">
          <cell r="D571" t="str">
            <v>303-1</v>
          </cell>
          <cell r="E571" t="str">
            <v>DORSAL AND LUMBAR FUSION PROCEDURE FOR CURVATURE OF BACK</v>
          </cell>
          <cell r="G571">
            <v>4.0631759774800305</v>
          </cell>
          <cell r="H571" t="str">
            <v/>
          </cell>
          <cell r="I571">
            <v>1</v>
          </cell>
          <cell r="J571">
            <v>9</v>
          </cell>
          <cell r="K571" t="str">
            <v/>
          </cell>
          <cell r="L571">
            <v>4144</v>
          </cell>
          <cell r="M571">
            <v>4076</v>
          </cell>
          <cell r="O571">
            <v>3.88</v>
          </cell>
          <cell r="P571">
            <v>3.65</v>
          </cell>
        </row>
        <row r="572">
          <cell r="D572" t="str">
            <v>303-2</v>
          </cell>
          <cell r="E572" t="str">
            <v>DORSAL AND LUMBAR FUSION PROCEDURE FOR CURVATURE OF BACK</v>
          </cell>
          <cell r="G572">
            <v>4.8802810148620672</v>
          </cell>
          <cell r="H572" t="str">
            <v/>
          </cell>
          <cell r="I572">
            <v>2</v>
          </cell>
          <cell r="J572">
            <v>16</v>
          </cell>
          <cell r="K572" t="str">
            <v/>
          </cell>
          <cell r="L572">
            <v>3012</v>
          </cell>
          <cell r="M572">
            <v>2912</v>
          </cell>
          <cell r="O572">
            <v>5.7</v>
          </cell>
          <cell r="P572">
            <v>5.23</v>
          </cell>
        </row>
        <row r="573">
          <cell r="D573" t="str">
            <v>303-3</v>
          </cell>
          <cell r="E573" t="str">
            <v>DORSAL AND LUMBAR FUSION PROCEDURE FOR CURVATURE OF BACK</v>
          </cell>
          <cell r="G573">
            <v>6.717074152350242</v>
          </cell>
          <cell r="H573" t="str">
            <v/>
          </cell>
          <cell r="I573">
            <v>3</v>
          </cell>
          <cell r="J573">
            <v>32</v>
          </cell>
          <cell r="K573" t="str">
            <v/>
          </cell>
          <cell r="L573">
            <v>1141</v>
          </cell>
          <cell r="M573">
            <v>1101</v>
          </cell>
          <cell r="O573">
            <v>9.0500000000000007</v>
          </cell>
          <cell r="P573">
            <v>8.2100000000000009</v>
          </cell>
        </row>
        <row r="574">
          <cell r="D574" t="str">
            <v>303-4</v>
          </cell>
          <cell r="E574" t="str">
            <v>DORSAL AND LUMBAR FUSION PROCEDURE FOR CURVATURE OF BACK</v>
          </cell>
          <cell r="G574">
            <v>8.8714380304778562</v>
          </cell>
          <cell r="I574">
            <v>3</v>
          </cell>
          <cell r="J574">
            <v>67</v>
          </cell>
          <cell r="L574">
            <v>325</v>
          </cell>
          <cell r="M574">
            <v>317</v>
          </cell>
          <cell r="O574">
            <v>16.64</v>
          </cell>
          <cell r="P574">
            <v>15.33</v>
          </cell>
        </row>
        <row r="575">
          <cell r="D575" t="str">
            <v>304-1</v>
          </cell>
          <cell r="E575" t="str">
            <v>DORSAL AND LUMBAR FUSION PROCEDURE EXCEPT FOR CURVATURE OF BACK</v>
          </cell>
          <cell r="G575">
            <v>2.7462384380995992</v>
          </cell>
          <cell r="H575" t="str">
            <v/>
          </cell>
          <cell r="I575">
            <v>1</v>
          </cell>
          <cell r="J575">
            <v>8</v>
          </cell>
          <cell r="K575" t="str">
            <v/>
          </cell>
          <cell r="L575">
            <v>58935</v>
          </cell>
          <cell r="M575">
            <v>58113</v>
          </cell>
          <cell r="O575">
            <v>2.79</v>
          </cell>
          <cell r="P575">
            <v>2.65</v>
          </cell>
        </row>
        <row r="576">
          <cell r="D576" t="str">
            <v>304-2</v>
          </cell>
          <cell r="E576" t="str">
            <v>DORSAL AND LUMBAR FUSION PROCEDURE EXCEPT FOR CURVATURE OF BACK</v>
          </cell>
          <cell r="G576">
            <v>3.2624149917210281</v>
          </cell>
          <cell r="H576" t="str">
            <v/>
          </cell>
          <cell r="I576">
            <v>1</v>
          </cell>
          <cell r="J576">
            <v>12</v>
          </cell>
          <cell r="K576" t="str">
            <v/>
          </cell>
          <cell r="L576">
            <v>33521</v>
          </cell>
          <cell r="M576">
            <v>32877</v>
          </cell>
          <cell r="O576">
            <v>4.0999999999999996</v>
          </cell>
          <cell r="P576">
            <v>3.86</v>
          </cell>
        </row>
        <row r="577">
          <cell r="D577" t="str">
            <v>304-3</v>
          </cell>
          <cell r="E577" t="str">
            <v>DORSAL AND LUMBAR FUSION PROCEDURE EXCEPT FOR CURVATURE OF BACK</v>
          </cell>
          <cell r="G577">
            <v>4.6016571928926977</v>
          </cell>
          <cell r="H577" t="str">
            <v/>
          </cell>
          <cell r="I577">
            <v>2</v>
          </cell>
          <cell r="J577">
            <v>25</v>
          </cell>
          <cell r="K577" t="str">
            <v/>
          </cell>
          <cell r="L577">
            <v>10488</v>
          </cell>
          <cell r="M577">
            <v>10177</v>
          </cell>
          <cell r="O577">
            <v>8.08</v>
          </cell>
          <cell r="P577">
            <v>7.57</v>
          </cell>
        </row>
        <row r="578">
          <cell r="D578" t="str">
            <v>304-4</v>
          </cell>
          <cell r="E578" t="str">
            <v>DORSAL AND LUMBAR FUSION PROCEDURE EXCEPT FOR CURVATURE OF BACK</v>
          </cell>
          <cell r="G578">
            <v>6.8091891965812215</v>
          </cell>
          <cell r="I578">
            <v>3</v>
          </cell>
          <cell r="J578">
            <v>55</v>
          </cell>
          <cell r="L578">
            <v>1613</v>
          </cell>
          <cell r="M578">
            <v>1559</v>
          </cell>
          <cell r="O578">
            <v>15.82</v>
          </cell>
          <cell r="P578">
            <v>14.84</v>
          </cell>
        </row>
        <row r="579">
          <cell r="D579" t="str">
            <v>305-1</v>
          </cell>
          <cell r="E579" t="str">
            <v>AMPUTATION OF LOWER LIMB EXCEPT TOES</v>
          </cell>
          <cell r="G579">
            <v>1.0254183713206688</v>
          </cell>
          <cell r="H579" t="str">
            <v/>
          </cell>
          <cell r="I579">
            <v>1</v>
          </cell>
          <cell r="J579">
            <v>14</v>
          </cell>
          <cell r="K579" t="str">
            <v/>
          </cell>
          <cell r="L579">
            <v>1937</v>
          </cell>
          <cell r="M579">
            <v>1905</v>
          </cell>
          <cell r="O579">
            <v>4.6500000000000004</v>
          </cell>
          <cell r="P579">
            <v>4.43</v>
          </cell>
        </row>
        <row r="580">
          <cell r="D580" t="str">
            <v>305-2</v>
          </cell>
          <cell r="E580" t="str">
            <v>AMPUTATION OF LOWER LIMB EXCEPT TOES</v>
          </cell>
          <cell r="G580">
            <v>1.3672816422860066</v>
          </cell>
          <cell r="H580" t="str">
            <v/>
          </cell>
          <cell r="I580">
            <v>1</v>
          </cell>
          <cell r="J580">
            <v>20</v>
          </cell>
          <cell r="K580" t="str">
            <v/>
          </cell>
          <cell r="L580">
            <v>11824</v>
          </cell>
          <cell r="M580">
            <v>11605</v>
          </cell>
          <cell r="O580">
            <v>6.98</v>
          </cell>
          <cell r="P580">
            <v>6.59</v>
          </cell>
        </row>
        <row r="581">
          <cell r="D581" t="str">
            <v>305-3</v>
          </cell>
          <cell r="E581" t="str">
            <v>AMPUTATION OF LOWER LIMB EXCEPT TOES</v>
          </cell>
          <cell r="G581">
            <v>2.0708536912762758</v>
          </cell>
          <cell r="H581" t="str">
            <v/>
          </cell>
          <cell r="I581">
            <v>2</v>
          </cell>
          <cell r="J581">
            <v>30</v>
          </cell>
          <cell r="K581" t="str">
            <v/>
          </cell>
          <cell r="L581">
            <v>12392</v>
          </cell>
          <cell r="M581">
            <v>12092</v>
          </cell>
          <cell r="O581">
            <v>10.38</v>
          </cell>
          <cell r="P581">
            <v>9.89</v>
          </cell>
        </row>
        <row r="582">
          <cell r="D582" t="str">
            <v>305-4</v>
          </cell>
          <cell r="E582" t="str">
            <v>AMPUTATION OF LOWER LIMB EXCEPT TOES</v>
          </cell>
          <cell r="G582">
            <v>3.8443968491131497</v>
          </cell>
          <cell r="I582">
            <v>4</v>
          </cell>
          <cell r="J582">
            <v>55</v>
          </cell>
          <cell r="L582">
            <v>4361</v>
          </cell>
          <cell r="M582">
            <v>4214</v>
          </cell>
          <cell r="O582">
            <v>17.64</v>
          </cell>
          <cell r="P582">
            <v>16.739999999999998</v>
          </cell>
        </row>
        <row r="583">
          <cell r="D583" t="str">
            <v>308-1</v>
          </cell>
          <cell r="E583" t="str">
            <v>HIP AND FEMUR FRACTURE REPAIR</v>
          </cell>
          <cell r="G583">
            <v>1.3731961065736789</v>
          </cell>
          <cell r="H583" t="str">
            <v/>
          </cell>
          <cell r="I583">
            <v>1</v>
          </cell>
          <cell r="J583">
            <v>9</v>
          </cell>
          <cell r="K583" t="str">
            <v/>
          </cell>
          <cell r="L583">
            <v>30337</v>
          </cell>
          <cell r="M583">
            <v>29882</v>
          </cell>
          <cell r="O583">
            <v>3.86</v>
          </cell>
          <cell r="P583">
            <v>3.73</v>
          </cell>
        </row>
        <row r="584">
          <cell r="D584" t="str">
            <v>308-2</v>
          </cell>
          <cell r="E584" t="str">
            <v>HIP AND FEMUR FRACTURE REPAIR</v>
          </cell>
          <cell r="G584">
            <v>1.6197531626942203</v>
          </cell>
          <cell r="H584" t="str">
            <v/>
          </cell>
          <cell r="I584">
            <v>2</v>
          </cell>
          <cell r="J584">
            <v>12</v>
          </cell>
          <cell r="K584" t="str">
            <v/>
          </cell>
          <cell r="L584">
            <v>43538</v>
          </cell>
          <cell r="M584">
            <v>42022</v>
          </cell>
          <cell r="O584">
            <v>5</v>
          </cell>
          <cell r="P584">
            <v>4.83</v>
          </cell>
        </row>
        <row r="585">
          <cell r="D585" t="str">
            <v>308-3</v>
          </cell>
          <cell r="E585" t="str">
            <v>HIP AND FEMUR FRACTURE REPAIR</v>
          </cell>
          <cell r="G585">
            <v>2.0796467949273629</v>
          </cell>
          <cell r="H585" t="str">
            <v/>
          </cell>
          <cell r="I585">
            <v>2</v>
          </cell>
          <cell r="J585">
            <v>19</v>
          </cell>
          <cell r="K585" t="str">
            <v/>
          </cell>
          <cell r="L585">
            <v>14736</v>
          </cell>
          <cell r="M585">
            <v>14347</v>
          </cell>
          <cell r="O585">
            <v>7</v>
          </cell>
          <cell r="P585">
            <v>6.66</v>
          </cell>
        </row>
        <row r="586">
          <cell r="D586" t="str">
            <v>308-4</v>
          </cell>
          <cell r="E586" t="str">
            <v>HIP AND FEMUR FRACTURE REPAIR</v>
          </cell>
          <cell r="G586">
            <v>3.0057565666542545</v>
          </cell>
          <cell r="I586">
            <v>2</v>
          </cell>
          <cell r="J586">
            <v>33</v>
          </cell>
          <cell r="L586">
            <v>4815</v>
          </cell>
          <cell r="M586">
            <v>4700</v>
          </cell>
          <cell r="O586">
            <v>10.53</v>
          </cell>
          <cell r="P586">
            <v>9.83</v>
          </cell>
        </row>
        <row r="587">
          <cell r="D587" t="str">
            <v>309-1</v>
          </cell>
          <cell r="E587" t="str">
            <v>OTHER SIGNIFICANT HIP AND FEMUR SURGERY</v>
          </cell>
          <cell r="G587">
            <v>1.3320799811297586</v>
          </cell>
          <cell r="H587" t="str">
            <v/>
          </cell>
          <cell r="I587">
            <v>1</v>
          </cell>
          <cell r="J587">
            <v>9</v>
          </cell>
          <cell r="K587" t="str">
            <v/>
          </cell>
          <cell r="L587">
            <v>4559</v>
          </cell>
          <cell r="M587">
            <v>4497</v>
          </cell>
          <cell r="O587">
            <v>2.73</v>
          </cell>
          <cell r="P587">
            <v>2.58</v>
          </cell>
        </row>
        <row r="588">
          <cell r="D588" t="str">
            <v>309-2</v>
          </cell>
          <cell r="E588" t="str">
            <v>OTHER SIGNIFICANT HIP AND FEMUR SURGERY</v>
          </cell>
          <cell r="G588">
            <v>1.7717202919516457</v>
          </cell>
          <cell r="H588" t="str">
            <v/>
          </cell>
          <cell r="I588">
            <v>1</v>
          </cell>
          <cell r="J588">
            <v>15</v>
          </cell>
          <cell r="K588" t="str">
            <v/>
          </cell>
          <cell r="L588">
            <v>6729</v>
          </cell>
          <cell r="M588">
            <v>6601</v>
          </cell>
          <cell r="O588">
            <v>4.8099999999999996</v>
          </cell>
          <cell r="P588">
            <v>4.41</v>
          </cell>
        </row>
        <row r="589">
          <cell r="D589" t="str">
            <v>309-3</v>
          </cell>
          <cell r="E589" t="str">
            <v>OTHER SIGNIFICANT HIP AND FEMUR SURGERY</v>
          </cell>
          <cell r="G589">
            <v>2.5197368881795197</v>
          </cell>
          <cell r="H589" t="str">
            <v/>
          </cell>
          <cell r="I589">
            <v>1</v>
          </cell>
          <cell r="J589">
            <v>31</v>
          </cell>
          <cell r="K589" t="str">
            <v/>
          </cell>
          <cell r="L589">
            <v>3439</v>
          </cell>
          <cell r="M589">
            <v>3371</v>
          </cell>
          <cell r="O589">
            <v>8.82</v>
          </cell>
          <cell r="P589">
            <v>7.94</v>
          </cell>
        </row>
        <row r="590">
          <cell r="D590" t="str">
            <v>309-4</v>
          </cell>
          <cell r="E590" t="str">
            <v>OTHER SIGNIFICANT HIP AND FEMUR SURGERY</v>
          </cell>
          <cell r="G590">
            <v>4.0305197651838922</v>
          </cell>
          <cell r="I590">
            <v>3</v>
          </cell>
          <cell r="J590">
            <v>57</v>
          </cell>
          <cell r="L590">
            <v>855</v>
          </cell>
          <cell r="M590">
            <v>822</v>
          </cell>
          <cell r="O590">
            <v>15.99</v>
          </cell>
          <cell r="P590">
            <v>15.06</v>
          </cell>
        </row>
        <row r="591">
          <cell r="D591" t="str">
            <v>310-1</v>
          </cell>
          <cell r="E591" t="str">
            <v>VERTEBRAL AND INTERVERTEBRAL SPINAL PROCEDURES INCLUDING DISC PROCEDURES</v>
          </cell>
          <cell r="G591">
            <v>1.0843934700721594</v>
          </cell>
          <cell r="H591" t="str">
            <v/>
          </cell>
          <cell r="I591">
            <v>1</v>
          </cell>
          <cell r="J591">
            <v>8</v>
          </cell>
          <cell r="K591" t="str">
            <v/>
          </cell>
          <cell r="L591">
            <v>12829</v>
          </cell>
          <cell r="M591">
            <v>12645</v>
          </cell>
          <cell r="O591">
            <v>2.29</v>
          </cell>
          <cell r="P591">
            <v>2.16</v>
          </cell>
        </row>
        <row r="592">
          <cell r="D592" t="str">
            <v>310-2</v>
          </cell>
          <cell r="E592" t="str">
            <v>VERTEBRAL AND INTERVERTEBRAL SPINAL PROCEDURES INCLUDING DISC PROCEDURES</v>
          </cell>
          <cell r="G592">
            <v>1.4619950651819582</v>
          </cell>
          <cell r="H592" t="str">
            <v/>
          </cell>
          <cell r="I592">
            <v>1</v>
          </cell>
          <cell r="J592">
            <v>13</v>
          </cell>
          <cell r="K592" t="str">
            <v/>
          </cell>
          <cell r="L592">
            <v>8676</v>
          </cell>
          <cell r="M592">
            <v>8509</v>
          </cell>
          <cell r="O592">
            <v>3.84</v>
          </cell>
          <cell r="P592">
            <v>3.53</v>
          </cell>
        </row>
        <row r="593">
          <cell r="D593" t="str">
            <v>310-3</v>
          </cell>
          <cell r="E593" t="str">
            <v>VERTEBRAL AND INTERVERTEBRAL SPINAL PROCEDURES INCLUDING DISC PROCEDURES</v>
          </cell>
          <cell r="G593">
            <v>2.0459826574557556</v>
          </cell>
          <cell r="H593" t="str">
            <v/>
          </cell>
          <cell r="I593">
            <v>1</v>
          </cell>
          <cell r="J593">
            <v>27</v>
          </cell>
          <cell r="K593" t="str">
            <v/>
          </cell>
          <cell r="L593">
            <v>2913</v>
          </cell>
          <cell r="M593">
            <v>2856</v>
          </cell>
          <cell r="O593">
            <v>8.14</v>
          </cell>
          <cell r="P593">
            <v>7.46</v>
          </cell>
        </row>
        <row r="594">
          <cell r="D594" t="str">
            <v>310-4</v>
          </cell>
          <cell r="E594" t="str">
            <v>VERTEBRAL AND INTERVERTEBRAL SPINAL PROCEDURES INCLUDING DISC PROCEDURES</v>
          </cell>
          <cell r="G594">
            <v>3.5191647074236672</v>
          </cell>
          <cell r="I594">
            <v>2</v>
          </cell>
          <cell r="J594">
            <v>57</v>
          </cell>
          <cell r="L594">
            <v>497</v>
          </cell>
          <cell r="M594">
            <v>484</v>
          </cell>
          <cell r="O594">
            <v>15.56</v>
          </cell>
          <cell r="P594">
            <v>14.78</v>
          </cell>
        </row>
        <row r="595">
          <cell r="D595" t="str">
            <v>312-1</v>
          </cell>
          <cell r="E595" t="str">
            <v>SKIN GRAFT, EXCEPT HAND, FOR MUSCULOSKELETAL AND CONNECTIVE TISSUE DIAGNOSES</v>
          </cell>
          <cell r="G595">
            <v>1.1021718559243738</v>
          </cell>
          <cell r="H595" t="str">
            <v/>
          </cell>
          <cell r="I595">
            <v>1</v>
          </cell>
          <cell r="J595">
            <v>16</v>
          </cell>
          <cell r="K595" t="str">
            <v/>
          </cell>
          <cell r="L595">
            <v>1234</v>
          </cell>
          <cell r="M595">
            <v>1212</v>
          </cell>
          <cell r="O595">
            <v>4.25</v>
          </cell>
          <cell r="P595">
            <v>3.93</v>
          </cell>
        </row>
        <row r="596">
          <cell r="D596" t="str">
            <v>312-2</v>
          </cell>
          <cell r="E596" t="str">
            <v>SKIN GRAFT, EXCEPT HAND, FOR MUSCULOSKELETAL AND CONNECTIVE TISSUE DIAGNOSES</v>
          </cell>
          <cell r="G596">
            <v>1.7656835110740721</v>
          </cell>
          <cell r="H596" t="str">
            <v/>
          </cell>
          <cell r="I596">
            <v>1</v>
          </cell>
          <cell r="J596">
            <v>32</v>
          </cell>
          <cell r="K596" t="str">
            <v/>
          </cell>
          <cell r="L596">
            <v>1681</v>
          </cell>
          <cell r="M596">
            <v>1650</v>
          </cell>
          <cell r="O596">
            <v>8.3699999999999992</v>
          </cell>
          <cell r="P596">
            <v>7.74</v>
          </cell>
        </row>
        <row r="597">
          <cell r="D597" t="str">
            <v>312-3</v>
          </cell>
          <cell r="E597" t="str">
            <v>SKIN GRAFT, EXCEPT HAND, FOR MUSCULOSKELETAL AND CONNECTIVE TISSUE DIAGNOSES</v>
          </cell>
          <cell r="G597">
            <v>2.9824248406208205</v>
          </cell>
          <cell r="H597" t="str">
            <v/>
          </cell>
          <cell r="I597">
            <v>2</v>
          </cell>
          <cell r="J597">
            <v>46</v>
          </cell>
          <cell r="K597" t="str">
            <v/>
          </cell>
          <cell r="L597">
            <v>863</v>
          </cell>
          <cell r="M597">
            <v>837</v>
          </cell>
          <cell r="O597">
            <v>14.56</v>
          </cell>
          <cell r="P597">
            <v>13.78</v>
          </cell>
        </row>
        <row r="598">
          <cell r="D598" t="str">
            <v>312-4</v>
          </cell>
          <cell r="E598" t="str">
            <v>SKIN GRAFT, EXCEPT HAND, FOR MUSCULOSKELETAL AND CONNECTIVE TISSUE DIAGNOSES</v>
          </cell>
          <cell r="G598">
            <v>6.0484143372291914</v>
          </cell>
          <cell r="I598">
            <v>4</v>
          </cell>
          <cell r="J598">
            <v>81</v>
          </cell>
          <cell r="L598">
            <v>184</v>
          </cell>
          <cell r="M598">
            <v>178</v>
          </cell>
          <cell r="O598">
            <v>27.09</v>
          </cell>
          <cell r="P598">
            <v>26.18</v>
          </cell>
        </row>
        <row r="599">
          <cell r="D599" t="str">
            <v>313-1</v>
          </cell>
          <cell r="E599" t="str">
            <v>KNEE AND LOWER LEG PROCEDURES EXCEPT FOOT</v>
          </cell>
          <cell r="G599">
            <v>1.2799315390531272</v>
          </cell>
          <cell r="H599" t="str">
            <v/>
          </cell>
          <cell r="I599">
            <v>1</v>
          </cell>
          <cell r="J599">
            <v>10</v>
          </cell>
          <cell r="K599" t="str">
            <v/>
          </cell>
          <cell r="L599">
            <v>19862</v>
          </cell>
          <cell r="M599">
            <v>19535</v>
          </cell>
          <cell r="O599">
            <v>2.99</v>
          </cell>
          <cell r="P599">
            <v>2.79</v>
          </cell>
        </row>
        <row r="600">
          <cell r="D600" t="str">
            <v>313-2</v>
          </cell>
          <cell r="E600" t="str">
            <v>KNEE AND LOWER LEG PROCEDURES EXCEPT FOOT</v>
          </cell>
          <cell r="G600">
            <v>1.6850273739847621</v>
          </cell>
          <cell r="H600" t="str">
            <v/>
          </cell>
          <cell r="I600">
            <v>1</v>
          </cell>
          <cell r="J600">
            <v>15</v>
          </cell>
          <cell r="K600" t="str">
            <v/>
          </cell>
          <cell r="L600">
            <v>31808</v>
          </cell>
          <cell r="M600">
            <v>31190</v>
          </cell>
          <cell r="O600">
            <v>4.43</v>
          </cell>
          <cell r="P600">
            <v>4.08</v>
          </cell>
        </row>
        <row r="601">
          <cell r="D601" t="str">
            <v>313-3</v>
          </cell>
          <cell r="E601" t="str">
            <v>KNEE AND LOWER LEG PROCEDURES EXCEPT FOOT</v>
          </cell>
          <cell r="G601">
            <v>2.4584359462281302</v>
          </cell>
          <cell r="H601" t="str">
            <v/>
          </cell>
          <cell r="I601">
            <v>1</v>
          </cell>
          <cell r="J601">
            <v>29</v>
          </cell>
          <cell r="K601" t="str">
            <v/>
          </cell>
          <cell r="L601">
            <v>6857</v>
          </cell>
          <cell r="M601">
            <v>6724</v>
          </cell>
          <cell r="O601">
            <v>8.7799999999999994</v>
          </cell>
          <cell r="P601">
            <v>8.1</v>
          </cell>
        </row>
        <row r="602">
          <cell r="D602" t="str">
            <v>313-4</v>
          </cell>
          <cell r="E602" t="str">
            <v>KNEE AND LOWER LEG PROCEDURES EXCEPT FOOT</v>
          </cell>
          <cell r="G602">
            <v>3.8279578882584007</v>
          </cell>
          <cell r="I602">
            <v>3</v>
          </cell>
          <cell r="J602">
            <v>47</v>
          </cell>
          <cell r="L602">
            <v>1875</v>
          </cell>
          <cell r="M602">
            <v>1813</v>
          </cell>
          <cell r="O602">
            <v>14.47</v>
          </cell>
          <cell r="P602">
            <v>13.66</v>
          </cell>
        </row>
        <row r="603">
          <cell r="D603" t="str">
            <v>314-1</v>
          </cell>
          <cell r="E603" t="str">
            <v>FOOT AND TOE PROCEDURES</v>
          </cell>
          <cell r="G603">
            <v>1.0847936698585858</v>
          </cell>
          <cell r="H603" t="str">
            <v/>
          </cell>
          <cell r="I603">
            <v>1</v>
          </cell>
          <cell r="J603">
            <v>9</v>
          </cell>
          <cell r="K603" t="str">
            <v/>
          </cell>
          <cell r="L603">
            <v>2322</v>
          </cell>
          <cell r="M603">
            <v>2284</v>
          </cell>
          <cell r="O603">
            <v>2.84</v>
          </cell>
          <cell r="P603">
            <v>2.66</v>
          </cell>
        </row>
        <row r="604">
          <cell r="D604" t="str">
            <v>314-2</v>
          </cell>
          <cell r="E604" t="str">
            <v>FOOT AND TOE PROCEDURES</v>
          </cell>
          <cell r="G604">
            <v>1.154751722324403</v>
          </cell>
          <cell r="H604" t="str">
            <v/>
          </cell>
          <cell r="I604">
            <v>1</v>
          </cell>
          <cell r="J604">
            <v>15</v>
          </cell>
          <cell r="K604" t="str">
            <v/>
          </cell>
          <cell r="L604">
            <v>14325</v>
          </cell>
          <cell r="M604">
            <v>14099</v>
          </cell>
          <cell r="O604">
            <v>5.21</v>
          </cell>
          <cell r="P604">
            <v>4.9400000000000004</v>
          </cell>
        </row>
        <row r="605">
          <cell r="D605" t="str">
            <v>314-3</v>
          </cell>
          <cell r="E605" t="str">
            <v>FOOT AND TOE PROCEDURES</v>
          </cell>
          <cell r="G605">
            <v>1.5316772101948744</v>
          </cell>
          <cell r="H605" t="str">
            <v/>
          </cell>
          <cell r="I605">
            <v>2</v>
          </cell>
          <cell r="J605">
            <v>21</v>
          </cell>
          <cell r="K605" t="str">
            <v/>
          </cell>
          <cell r="L605">
            <v>12822</v>
          </cell>
          <cell r="M605">
            <v>12320</v>
          </cell>
          <cell r="O605">
            <v>7.44</v>
          </cell>
          <cell r="P605">
            <v>7.11</v>
          </cell>
        </row>
        <row r="606">
          <cell r="D606" t="str">
            <v>314-4</v>
          </cell>
          <cell r="E606" t="str">
            <v>FOOT AND TOE PROCEDURES</v>
          </cell>
          <cell r="G606">
            <v>2.779129808431938</v>
          </cell>
          <cell r="I606">
            <v>3</v>
          </cell>
          <cell r="J606">
            <v>40</v>
          </cell>
          <cell r="L606">
            <v>2103</v>
          </cell>
          <cell r="M606">
            <v>2034</v>
          </cell>
          <cell r="O606">
            <v>12.58</v>
          </cell>
          <cell r="P606">
            <v>11.91</v>
          </cell>
        </row>
        <row r="607">
          <cell r="D607" t="str">
            <v>315-1</v>
          </cell>
          <cell r="E607" t="str">
            <v>SHOULDER, UPPER ARM AND FOREARM PROCEDURES EXCEPT JOINT REPLACEMENT</v>
          </cell>
          <cell r="G607">
            <v>0.93973541644702629</v>
          </cell>
          <cell r="H607" t="str">
            <v/>
          </cell>
          <cell r="I607">
            <v>1</v>
          </cell>
          <cell r="J607">
            <v>7</v>
          </cell>
          <cell r="K607" t="str">
            <v/>
          </cell>
          <cell r="L607">
            <v>7061</v>
          </cell>
          <cell r="M607">
            <v>6932</v>
          </cell>
          <cell r="O607">
            <v>2.2200000000000002</v>
          </cell>
          <cell r="P607">
            <v>2.08</v>
          </cell>
        </row>
        <row r="608">
          <cell r="D608" t="str">
            <v>315-2</v>
          </cell>
          <cell r="E608" t="str">
            <v>SHOULDER, UPPER ARM AND FOREARM PROCEDURES EXCEPT JOINT REPLACEMENT</v>
          </cell>
          <cell r="G608">
            <v>1.5039736780884878</v>
          </cell>
          <cell r="H608" t="str">
            <v/>
          </cell>
          <cell r="I608">
            <v>1</v>
          </cell>
          <cell r="J608">
            <v>11</v>
          </cell>
          <cell r="K608" t="str">
            <v/>
          </cell>
          <cell r="L608">
            <v>16326</v>
          </cell>
          <cell r="M608">
            <v>16020</v>
          </cell>
          <cell r="O608">
            <v>3.51</v>
          </cell>
          <cell r="P608">
            <v>3.24</v>
          </cell>
        </row>
        <row r="609">
          <cell r="D609" t="str">
            <v>315-3</v>
          </cell>
          <cell r="E609" t="str">
            <v>SHOULDER, UPPER ARM AND FOREARM PROCEDURES EXCEPT JOINT REPLACEMENT</v>
          </cell>
          <cell r="G609">
            <v>2.2409788430135218</v>
          </cell>
          <cell r="H609" t="str">
            <v/>
          </cell>
          <cell r="I609">
            <v>1</v>
          </cell>
          <cell r="J609">
            <v>23</v>
          </cell>
          <cell r="K609" t="str">
            <v/>
          </cell>
          <cell r="L609">
            <v>3510</v>
          </cell>
          <cell r="M609">
            <v>3443</v>
          </cell>
          <cell r="O609">
            <v>7.06</v>
          </cell>
          <cell r="P609">
            <v>6.55</v>
          </cell>
        </row>
        <row r="610">
          <cell r="D610" t="str">
            <v>315-4</v>
          </cell>
          <cell r="E610" t="str">
            <v>SHOULDER, UPPER ARM AND FOREARM PROCEDURES EXCEPT JOINT REPLACEMENT</v>
          </cell>
          <cell r="G610">
            <v>3.64388533791813</v>
          </cell>
          <cell r="I610">
            <v>2</v>
          </cell>
          <cell r="J610">
            <v>45</v>
          </cell>
          <cell r="L610">
            <v>754</v>
          </cell>
          <cell r="M610">
            <v>734</v>
          </cell>
          <cell r="O610">
            <v>12.9</v>
          </cell>
          <cell r="P610">
            <v>12.21</v>
          </cell>
        </row>
        <row r="611">
          <cell r="D611" t="str">
            <v>316-1</v>
          </cell>
          <cell r="E611" t="str">
            <v>HAND AND WRIST PROCEDURES</v>
          </cell>
          <cell r="G611">
            <v>0.79204011183392642</v>
          </cell>
          <cell r="H611" t="str">
            <v/>
          </cell>
          <cell r="I611">
            <v>1</v>
          </cell>
          <cell r="J611">
            <v>8</v>
          </cell>
          <cell r="K611" t="str">
            <v/>
          </cell>
          <cell r="L611">
            <v>5216</v>
          </cell>
          <cell r="M611">
            <v>5117</v>
          </cell>
          <cell r="O611">
            <v>2.6</v>
          </cell>
          <cell r="P611">
            <v>2.42</v>
          </cell>
        </row>
        <row r="612">
          <cell r="D612" t="str">
            <v>316-2</v>
          </cell>
          <cell r="E612" t="str">
            <v>HAND AND WRIST PROCEDURES</v>
          </cell>
          <cell r="G612">
            <v>1.0693618897020474</v>
          </cell>
          <cell r="H612" t="str">
            <v/>
          </cell>
          <cell r="I612">
            <v>1</v>
          </cell>
          <cell r="J612">
            <v>14</v>
          </cell>
          <cell r="K612" t="str">
            <v/>
          </cell>
          <cell r="L612">
            <v>3916</v>
          </cell>
          <cell r="M612">
            <v>3854</v>
          </cell>
          <cell r="O612">
            <v>4.3</v>
          </cell>
          <cell r="P612">
            <v>4.04</v>
          </cell>
        </row>
        <row r="613">
          <cell r="D613" t="str">
            <v>316-3</v>
          </cell>
          <cell r="E613" t="str">
            <v>HAND AND WRIST PROCEDURES</v>
          </cell>
          <cell r="G613">
            <v>1.6502833550009901</v>
          </cell>
          <cell r="H613" t="str">
            <v/>
          </cell>
          <cell r="I613">
            <v>1</v>
          </cell>
          <cell r="J613">
            <v>23</v>
          </cell>
          <cell r="K613" t="str">
            <v/>
          </cell>
          <cell r="L613">
            <v>833</v>
          </cell>
          <cell r="M613">
            <v>817</v>
          </cell>
          <cell r="O613">
            <v>7.31</v>
          </cell>
          <cell r="P613">
            <v>6.81</v>
          </cell>
        </row>
        <row r="614">
          <cell r="D614" t="str">
            <v>316-4</v>
          </cell>
          <cell r="E614" t="str">
            <v>HAND AND WRIST PROCEDURES</v>
          </cell>
          <cell r="G614">
            <v>3.01042904906847</v>
          </cell>
          <cell r="I614">
            <v>1</v>
          </cell>
          <cell r="J614">
            <v>66</v>
          </cell>
          <cell r="L614">
            <v>140</v>
          </cell>
          <cell r="M614">
            <v>138</v>
          </cell>
          <cell r="O614">
            <v>13.06</v>
          </cell>
          <cell r="P614">
            <v>12.2</v>
          </cell>
        </row>
        <row r="615">
          <cell r="D615" t="str">
            <v>317-1</v>
          </cell>
          <cell r="E615" t="str">
            <v>TENDON, MUSCLE AND OTHER SOFT TISSUE PROCEDURES</v>
          </cell>
          <cell r="G615">
            <v>0.92999454469476439</v>
          </cell>
          <cell r="H615" t="str">
            <v/>
          </cell>
          <cell r="I615">
            <v>1</v>
          </cell>
          <cell r="J615">
            <v>10</v>
          </cell>
          <cell r="K615" t="str">
            <v/>
          </cell>
          <cell r="L615">
            <v>5496</v>
          </cell>
          <cell r="M615">
            <v>5395</v>
          </cell>
          <cell r="O615">
            <v>3.05</v>
          </cell>
          <cell r="P615">
            <v>2.83</v>
          </cell>
        </row>
        <row r="616">
          <cell r="D616" t="str">
            <v>317-2</v>
          </cell>
          <cell r="E616" t="str">
            <v>TENDON, MUSCLE AND OTHER SOFT TISSUE PROCEDURES</v>
          </cell>
          <cell r="G616">
            <v>1.2028753464155673</v>
          </cell>
          <cell r="H616" t="str">
            <v/>
          </cell>
          <cell r="I616">
            <v>1</v>
          </cell>
          <cell r="J616">
            <v>17</v>
          </cell>
          <cell r="K616" t="str">
            <v/>
          </cell>
          <cell r="L616">
            <v>6739</v>
          </cell>
          <cell r="M616">
            <v>6616</v>
          </cell>
          <cell r="O616">
            <v>5.32</v>
          </cell>
          <cell r="P616">
            <v>4.95</v>
          </cell>
        </row>
        <row r="617">
          <cell r="D617" t="str">
            <v>317-3</v>
          </cell>
          <cell r="E617" t="str">
            <v>TENDON, MUSCLE AND OTHER SOFT TISSUE PROCEDURES</v>
          </cell>
          <cell r="G617">
            <v>1.8471365925111365</v>
          </cell>
          <cell r="H617" t="str">
            <v/>
          </cell>
          <cell r="I617">
            <v>1</v>
          </cell>
          <cell r="J617">
            <v>31</v>
          </cell>
          <cell r="K617" t="str">
            <v/>
          </cell>
          <cell r="L617">
            <v>3178</v>
          </cell>
          <cell r="M617">
            <v>3115</v>
          </cell>
          <cell r="O617">
            <v>9.57</v>
          </cell>
          <cell r="P617">
            <v>8.7799999999999994</v>
          </cell>
        </row>
        <row r="618">
          <cell r="D618" t="str">
            <v>317-4</v>
          </cell>
          <cell r="E618" t="str">
            <v>TENDON, MUSCLE AND OTHER SOFT TISSUE PROCEDURES</v>
          </cell>
          <cell r="G618">
            <v>3.3734072060965414</v>
          </cell>
          <cell r="I618">
            <v>1</v>
          </cell>
          <cell r="J618">
            <v>54</v>
          </cell>
          <cell r="L618">
            <v>788</v>
          </cell>
          <cell r="M618">
            <v>766</v>
          </cell>
          <cell r="O618">
            <v>16.57</v>
          </cell>
          <cell r="P618">
            <v>14.84</v>
          </cell>
        </row>
        <row r="619">
          <cell r="D619" t="str">
            <v>320-1</v>
          </cell>
          <cell r="E619" t="str">
            <v>OTHER MUSCULOSKELETAL SYSTEM AND CONNECTIVE TISSUE PROCEDURES</v>
          </cell>
          <cell r="G619">
            <v>1.0330336235255415</v>
          </cell>
          <cell r="H619" t="str">
            <v/>
          </cell>
          <cell r="I619">
            <v>1</v>
          </cell>
          <cell r="J619">
            <v>8</v>
          </cell>
          <cell r="K619" t="str">
            <v/>
          </cell>
          <cell r="L619">
            <v>11001</v>
          </cell>
          <cell r="M619">
            <v>10859</v>
          </cell>
          <cell r="O619">
            <v>2.2999999999999998</v>
          </cell>
          <cell r="P619">
            <v>2.1800000000000002</v>
          </cell>
        </row>
        <row r="620">
          <cell r="D620" t="str">
            <v>320-2</v>
          </cell>
          <cell r="E620" t="str">
            <v>OTHER MUSCULOSKELETAL SYSTEM AND CONNECTIVE TISSUE PROCEDURES</v>
          </cell>
          <cell r="G620">
            <v>1.4311748249251977</v>
          </cell>
          <cell r="H620" t="str">
            <v/>
          </cell>
          <cell r="I620">
            <v>1</v>
          </cell>
          <cell r="J620">
            <v>13</v>
          </cell>
          <cell r="K620" t="str">
            <v/>
          </cell>
          <cell r="L620">
            <v>10030</v>
          </cell>
          <cell r="M620">
            <v>9830</v>
          </cell>
          <cell r="O620">
            <v>4.43</v>
          </cell>
          <cell r="P620">
            <v>4.12</v>
          </cell>
        </row>
        <row r="621">
          <cell r="D621" t="str">
            <v>320-3</v>
          </cell>
          <cell r="E621" t="str">
            <v>OTHER MUSCULOSKELETAL SYSTEM AND CONNECTIVE TISSUE PROCEDURES</v>
          </cell>
          <cell r="G621">
            <v>2.0848900863827295</v>
          </cell>
          <cell r="H621" t="str">
            <v/>
          </cell>
          <cell r="I621">
            <v>1</v>
          </cell>
          <cell r="J621">
            <v>26</v>
          </cell>
          <cell r="K621" t="str">
            <v/>
          </cell>
          <cell r="L621">
            <v>2461</v>
          </cell>
          <cell r="M621">
            <v>2416</v>
          </cell>
          <cell r="O621">
            <v>8.1199999999999992</v>
          </cell>
          <cell r="P621">
            <v>7.51</v>
          </cell>
        </row>
        <row r="622">
          <cell r="D622" t="str">
            <v>320-4</v>
          </cell>
          <cell r="E622" t="str">
            <v>OTHER MUSCULOSKELETAL SYSTEM AND CONNECTIVE TISSUE PROCEDURES</v>
          </cell>
          <cell r="G622">
            <v>3.5570256795670647</v>
          </cell>
          <cell r="I622">
            <v>2</v>
          </cell>
          <cell r="J622">
            <v>48</v>
          </cell>
          <cell r="L622">
            <v>506</v>
          </cell>
          <cell r="M622">
            <v>489</v>
          </cell>
          <cell r="O622">
            <v>14.27</v>
          </cell>
          <cell r="P622">
            <v>13.51</v>
          </cell>
        </row>
        <row r="623">
          <cell r="D623" t="str">
            <v>321-1</v>
          </cell>
          <cell r="E623" t="str">
            <v>SPINAL FUSION AND OTHER BACK AND NECK PROCEDURES EXCEPT FOR DISC PROCEDURES</v>
          </cell>
          <cell r="G623">
            <v>1.7117466627098388</v>
          </cell>
          <cell r="H623" t="str">
            <v/>
          </cell>
          <cell r="I623">
            <v>1</v>
          </cell>
          <cell r="J623">
            <v>8</v>
          </cell>
          <cell r="K623" t="str">
            <v/>
          </cell>
          <cell r="L623">
            <v>27283</v>
          </cell>
          <cell r="M623">
            <v>26881</v>
          </cell>
          <cell r="O623">
            <v>2.14</v>
          </cell>
          <cell r="P623">
            <v>2</v>
          </cell>
        </row>
        <row r="624">
          <cell r="D624" t="str">
            <v>321-2</v>
          </cell>
          <cell r="E624" t="str">
            <v>SPINAL FUSION AND OTHER BACK AND NECK PROCEDURES EXCEPT FOR DISC PROCEDURES</v>
          </cell>
          <cell r="G624">
            <v>2.0762718303075354</v>
          </cell>
          <cell r="H624" t="str">
            <v/>
          </cell>
          <cell r="I624">
            <v>1</v>
          </cell>
          <cell r="J624">
            <v>13</v>
          </cell>
          <cell r="K624" t="str">
            <v/>
          </cell>
          <cell r="L624">
            <v>24352</v>
          </cell>
          <cell r="M624">
            <v>23914</v>
          </cell>
          <cell r="O624">
            <v>3.75</v>
          </cell>
          <cell r="P624">
            <v>3.5</v>
          </cell>
        </row>
        <row r="625">
          <cell r="D625" t="str">
            <v>321-3</v>
          </cell>
          <cell r="E625" t="str">
            <v>SPINAL FUSION AND OTHER BACK AND NECK PROCEDURES EXCEPT FOR DISC PROCEDURES</v>
          </cell>
          <cell r="G625">
            <v>2.858050413881168</v>
          </cell>
          <cell r="H625" t="str">
            <v/>
          </cell>
          <cell r="I625">
            <v>1</v>
          </cell>
          <cell r="J625">
            <v>25</v>
          </cell>
          <cell r="K625" t="str">
            <v/>
          </cell>
          <cell r="L625">
            <v>5817</v>
          </cell>
          <cell r="M625">
            <v>5707</v>
          </cell>
          <cell r="O625">
            <v>7.99</v>
          </cell>
          <cell r="P625">
            <v>7.42</v>
          </cell>
        </row>
        <row r="626">
          <cell r="D626" t="str">
            <v>321-4</v>
          </cell>
          <cell r="E626" t="str">
            <v>SPINAL FUSION AND OTHER BACK AND NECK PROCEDURES EXCEPT FOR DISC PROCEDURES</v>
          </cell>
          <cell r="G626">
            <v>4.4684438857233548</v>
          </cell>
          <cell r="I626">
            <v>2</v>
          </cell>
          <cell r="J626">
            <v>45</v>
          </cell>
          <cell r="L626">
            <v>1461</v>
          </cell>
          <cell r="M626">
            <v>1421</v>
          </cell>
          <cell r="O626">
            <v>13.95</v>
          </cell>
          <cell r="P626">
            <v>13.03</v>
          </cell>
        </row>
        <row r="627">
          <cell r="D627" t="str">
            <v>322-1</v>
          </cell>
          <cell r="E627" t="str">
            <v>SHOULDER AND ELBOW JOINT REPLACEMENT</v>
          </cell>
          <cell r="G627">
            <v>1.7739510203539564</v>
          </cell>
          <cell r="H627" t="str">
            <v/>
          </cell>
          <cell r="I627">
            <v>1</v>
          </cell>
          <cell r="J627">
            <v>4</v>
          </cell>
          <cell r="K627" t="str">
            <v/>
          </cell>
          <cell r="L627">
            <v>37058</v>
          </cell>
          <cell r="M627">
            <v>36563</v>
          </cell>
          <cell r="O627">
            <v>1.42</v>
          </cell>
          <cell r="P627">
            <v>1.34</v>
          </cell>
        </row>
        <row r="628">
          <cell r="D628" t="str">
            <v>322-2</v>
          </cell>
          <cell r="E628" t="str">
            <v>SHOULDER AND ELBOW JOINT REPLACEMENT</v>
          </cell>
          <cell r="G628">
            <v>1.926158392939743</v>
          </cell>
          <cell r="H628" t="str">
            <v/>
          </cell>
          <cell r="I628">
            <v>1</v>
          </cell>
          <cell r="J628">
            <v>8</v>
          </cell>
          <cell r="K628" t="str">
            <v/>
          </cell>
          <cell r="L628">
            <v>13019</v>
          </cell>
          <cell r="M628">
            <v>12829</v>
          </cell>
          <cell r="O628">
            <v>2.1800000000000002</v>
          </cell>
          <cell r="P628">
            <v>2.04</v>
          </cell>
        </row>
        <row r="629">
          <cell r="D629" t="str">
            <v>322-3</v>
          </cell>
          <cell r="E629" t="str">
            <v>SHOULDER AND ELBOW JOINT REPLACEMENT</v>
          </cell>
          <cell r="G629">
            <v>2.5294166284401132</v>
          </cell>
          <cell r="H629" t="str">
            <v/>
          </cell>
          <cell r="I629">
            <v>1</v>
          </cell>
          <cell r="J629">
            <v>17</v>
          </cell>
          <cell r="K629" t="str">
            <v/>
          </cell>
          <cell r="L629">
            <v>1250</v>
          </cell>
          <cell r="M629">
            <v>1231</v>
          </cell>
          <cell r="O629">
            <v>5.0999999999999996</v>
          </cell>
          <cell r="P629">
            <v>4.8499999999999996</v>
          </cell>
        </row>
        <row r="630">
          <cell r="D630" t="str">
            <v>322-4</v>
          </cell>
          <cell r="E630" t="str">
            <v>SHOULDER AND ELBOW JOINT REPLACEMENT</v>
          </cell>
          <cell r="G630">
            <v>3.3867432683836109</v>
          </cell>
          <cell r="I630">
            <v>1</v>
          </cell>
          <cell r="J630">
            <v>24</v>
          </cell>
          <cell r="L630">
            <v>230</v>
          </cell>
          <cell r="M630">
            <v>224</v>
          </cell>
          <cell r="O630">
            <v>8.93</v>
          </cell>
          <cell r="P630">
            <v>8.23</v>
          </cell>
        </row>
        <row r="631">
          <cell r="D631" t="str">
            <v>323-1</v>
          </cell>
          <cell r="E631" t="str">
            <v>NON-ELECTIVE OR COMPLEX HIP JOINT REPLACEMENT</v>
          </cell>
          <cell r="G631">
            <v>1.6380550047381988</v>
          </cell>
          <cell r="H631" t="str">
            <v/>
          </cell>
          <cell r="I631">
            <v>1</v>
          </cell>
          <cell r="J631">
            <v>9</v>
          </cell>
          <cell r="K631" t="str">
            <v/>
          </cell>
          <cell r="L631">
            <v>15764</v>
          </cell>
          <cell r="M631">
            <v>15511</v>
          </cell>
          <cell r="O631">
            <v>3.69</v>
          </cell>
          <cell r="P631">
            <v>3.55</v>
          </cell>
        </row>
        <row r="632">
          <cell r="D632" t="str">
            <v>323-2</v>
          </cell>
          <cell r="E632" t="str">
            <v>NON-ELECTIVE OR COMPLEX HIP JOINT REPLACEMENT</v>
          </cell>
          <cell r="G632">
            <v>1.8393832589050336</v>
          </cell>
          <cell r="H632" t="str">
            <v/>
          </cell>
          <cell r="I632">
            <v>1</v>
          </cell>
          <cell r="J632">
            <v>12</v>
          </cell>
          <cell r="K632" t="str">
            <v/>
          </cell>
          <cell r="L632">
            <v>30768</v>
          </cell>
          <cell r="M632">
            <v>30258</v>
          </cell>
          <cell r="O632">
            <v>4.66</v>
          </cell>
          <cell r="P632">
            <v>4.45</v>
          </cell>
        </row>
        <row r="633">
          <cell r="D633" t="str">
            <v>323-3</v>
          </cell>
          <cell r="E633" t="str">
            <v>NON-ELECTIVE OR COMPLEX HIP JOINT REPLACEMENT</v>
          </cell>
          <cell r="G633">
            <v>2.4480783071243266</v>
          </cell>
          <cell r="H633" t="str">
            <v/>
          </cell>
          <cell r="I633">
            <v>1</v>
          </cell>
          <cell r="J633">
            <v>20</v>
          </cell>
          <cell r="K633" t="str">
            <v/>
          </cell>
          <cell r="L633">
            <v>13298</v>
          </cell>
          <cell r="M633">
            <v>13046</v>
          </cell>
          <cell r="O633">
            <v>6.82</v>
          </cell>
          <cell r="P633">
            <v>6.38</v>
          </cell>
        </row>
        <row r="634">
          <cell r="D634" t="str">
            <v>323-4</v>
          </cell>
          <cell r="E634" t="str">
            <v>NON-ELECTIVE OR COMPLEX HIP JOINT REPLACEMENT</v>
          </cell>
          <cell r="G634">
            <v>3.4145320794426093</v>
          </cell>
          <cell r="I634">
            <v>3</v>
          </cell>
          <cell r="J634">
            <v>34</v>
          </cell>
          <cell r="L634">
            <v>2954</v>
          </cell>
          <cell r="M634">
            <v>2839</v>
          </cell>
          <cell r="O634">
            <v>11.1</v>
          </cell>
          <cell r="P634">
            <v>10.52</v>
          </cell>
        </row>
        <row r="635">
          <cell r="D635" t="str">
            <v>324-1</v>
          </cell>
          <cell r="E635" t="str">
            <v>ELECTIVE HIP JOINT REPLACEMENT</v>
          </cell>
          <cell r="G635">
            <v>1.4646000350676107</v>
          </cell>
          <cell r="H635" t="str">
            <v/>
          </cell>
          <cell r="I635">
            <v>1</v>
          </cell>
          <cell r="J635">
            <v>4</v>
          </cell>
          <cell r="K635" t="str">
            <v/>
          </cell>
          <cell r="L635">
            <v>115767</v>
          </cell>
          <cell r="M635">
            <v>113971</v>
          </cell>
          <cell r="O635">
            <v>1.64</v>
          </cell>
          <cell r="P635">
            <v>1.54</v>
          </cell>
        </row>
        <row r="636">
          <cell r="D636" t="str">
            <v>324-2</v>
          </cell>
          <cell r="E636" t="str">
            <v>ELECTIVE HIP JOINT REPLACEMENT</v>
          </cell>
          <cell r="G636">
            <v>1.5956266023738921</v>
          </cell>
          <cell r="H636" t="str">
            <v/>
          </cell>
          <cell r="I636">
            <v>1</v>
          </cell>
          <cell r="J636">
            <v>7</v>
          </cell>
          <cell r="K636" t="str">
            <v/>
          </cell>
          <cell r="L636">
            <v>45168</v>
          </cell>
          <cell r="M636">
            <v>44537</v>
          </cell>
          <cell r="O636">
            <v>2.29</v>
          </cell>
          <cell r="P636">
            <v>2.16</v>
          </cell>
        </row>
        <row r="637">
          <cell r="D637" t="str">
            <v>324-3</v>
          </cell>
          <cell r="E637" t="str">
            <v>ELECTIVE HIP JOINT REPLACEMENT</v>
          </cell>
          <cell r="G637">
            <v>2.1535189611593335</v>
          </cell>
          <cell r="H637" t="str">
            <v/>
          </cell>
          <cell r="I637">
            <v>1</v>
          </cell>
          <cell r="J637">
            <v>16</v>
          </cell>
          <cell r="K637" t="str">
            <v/>
          </cell>
          <cell r="L637">
            <v>3548</v>
          </cell>
          <cell r="M637">
            <v>3489</v>
          </cell>
          <cell r="O637">
            <v>4.62</v>
          </cell>
          <cell r="P637">
            <v>4.3099999999999996</v>
          </cell>
        </row>
        <row r="638">
          <cell r="D638" t="str">
            <v>324-4</v>
          </cell>
          <cell r="E638" t="str">
            <v>ELECTIVE HIP JOINT REPLACEMENT</v>
          </cell>
          <cell r="G638">
            <v>3.4176751390120552</v>
          </cell>
          <cell r="I638">
            <v>2</v>
          </cell>
          <cell r="J638">
            <v>28</v>
          </cell>
          <cell r="L638">
            <v>438</v>
          </cell>
          <cell r="M638">
            <v>422</v>
          </cell>
          <cell r="O638">
            <v>9.58</v>
          </cell>
          <cell r="P638">
            <v>9.2100000000000009</v>
          </cell>
        </row>
        <row r="639">
          <cell r="D639" t="str">
            <v>325-1</v>
          </cell>
          <cell r="E639" t="str">
            <v>NON-ELECTIVE OR COMPLEX KNEE JOINT REPLACEMENT</v>
          </cell>
          <cell r="G639">
            <v>2.0354458182518393</v>
          </cell>
          <cell r="H639" t="str">
            <v/>
          </cell>
          <cell r="I639">
            <v>1</v>
          </cell>
          <cell r="J639">
            <v>6</v>
          </cell>
          <cell r="K639" t="str">
            <v/>
          </cell>
          <cell r="L639">
            <v>9247</v>
          </cell>
          <cell r="M639">
            <v>9095</v>
          </cell>
          <cell r="O639">
            <v>2.1</v>
          </cell>
          <cell r="P639">
            <v>1.93</v>
          </cell>
        </row>
        <row r="640">
          <cell r="D640" t="str">
            <v>325-2</v>
          </cell>
          <cell r="E640" t="str">
            <v>NON-ELECTIVE OR COMPLEX KNEE JOINT REPLACEMENT</v>
          </cell>
          <cell r="G640">
            <v>2.3694001733701961</v>
          </cell>
          <cell r="H640" t="str">
            <v/>
          </cell>
          <cell r="I640">
            <v>1</v>
          </cell>
          <cell r="J640">
            <v>12</v>
          </cell>
          <cell r="K640" t="str">
            <v/>
          </cell>
          <cell r="L640">
            <v>10227</v>
          </cell>
          <cell r="M640">
            <v>10028</v>
          </cell>
          <cell r="O640">
            <v>3.85</v>
          </cell>
          <cell r="P640">
            <v>3.57</v>
          </cell>
        </row>
        <row r="641">
          <cell r="D641" t="str">
            <v>325-3</v>
          </cell>
          <cell r="E641" t="str">
            <v>NON-ELECTIVE OR COMPLEX KNEE JOINT REPLACEMENT</v>
          </cell>
          <cell r="G641">
            <v>3.1274411149690855</v>
          </cell>
          <cell r="H641" t="str">
            <v/>
          </cell>
          <cell r="I641">
            <v>1</v>
          </cell>
          <cell r="J641">
            <v>21</v>
          </cell>
          <cell r="K641" t="str">
            <v/>
          </cell>
          <cell r="L641">
            <v>2807</v>
          </cell>
          <cell r="M641">
            <v>2755</v>
          </cell>
          <cell r="O641">
            <v>6.58</v>
          </cell>
          <cell r="P641">
            <v>6.13</v>
          </cell>
        </row>
        <row r="642">
          <cell r="D642" t="str">
            <v>325-4</v>
          </cell>
          <cell r="E642" t="str">
            <v>NON-ELECTIVE OR COMPLEX KNEE JOINT REPLACEMENT</v>
          </cell>
          <cell r="G642">
            <v>4.3534823428612519</v>
          </cell>
          <cell r="I642">
            <v>3</v>
          </cell>
          <cell r="J642">
            <v>34</v>
          </cell>
          <cell r="L642">
            <v>679</v>
          </cell>
          <cell r="M642">
            <v>650</v>
          </cell>
          <cell r="O642">
            <v>12.66</v>
          </cell>
          <cell r="P642">
            <v>11.52</v>
          </cell>
        </row>
        <row r="643">
          <cell r="D643" t="str">
            <v>326-1</v>
          </cell>
          <cell r="E643" t="str">
            <v>ELECTIVE KNEE JOINT REPLACEMENT</v>
          </cell>
          <cell r="G643">
            <v>1.4561057776616575</v>
          </cell>
          <cell r="H643" t="str">
            <v/>
          </cell>
          <cell r="I643">
            <v>1</v>
          </cell>
          <cell r="J643">
            <v>4</v>
          </cell>
          <cell r="K643" t="str">
            <v/>
          </cell>
          <cell r="L643">
            <v>160388</v>
          </cell>
          <cell r="M643">
            <v>157305</v>
          </cell>
          <cell r="O643">
            <v>1.93</v>
          </cell>
          <cell r="P643">
            <v>1.81</v>
          </cell>
        </row>
        <row r="644">
          <cell r="D644" t="str">
            <v>326-2</v>
          </cell>
          <cell r="E644" t="str">
            <v>ELECTIVE KNEE JOINT REPLACEMENT</v>
          </cell>
          <cell r="G644">
            <v>1.5458158333176819</v>
          </cell>
          <cell r="H644" t="str">
            <v/>
          </cell>
          <cell r="I644">
            <v>1</v>
          </cell>
          <cell r="J644">
            <v>6</v>
          </cell>
          <cell r="K644" t="str">
            <v/>
          </cell>
          <cell r="L644">
            <v>55933</v>
          </cell>
          <cell r="M644">
            <v>54818</v>
          </cell>
          <cell r="O644">
            <v>2.4</v>
          </cell>
          <cell r="P644">
            <v>2.2599999999999998</v>
          </cell>
        </row>
        <row r="645">
          <cell r="D645" t="str">
            <v>326-3</v>
          </cell>
          <cell r="E645" t="str">
            <v>ELECTIVE KNEE JOINT REPLACEMENT</v>
          </cell>
          <cell r="G645">
            <v>2.1983482226008602</v>
          </cell>
          <cell r="H645" t="str">
            <v/>
          </cell>
          <cell r="I645">
            <v>1</v>
          </cell>
          <cell r="J645">
            <v>11</v>
          </cell>
          <cell r="K645" t="str">
            <v/>
          </cell>
          <cell r="L645">
            <v>11471</v>
          </cell>
          <cell r="M645">
            <v>11257</v>
          </cell>
          <cell r="O645">
            <v>3.51</v>
          </cell>
          <cell r="P645">
            <v>3.24</v>
          </cell>
        </row>
        <row r="646">
          <cell r="D646" t="str">
            <v>326-4</v>
          </cell>
          <cell r="E646" t="str">
            <v>ELECTIVE KNEE JOINT REPLACEMENT</v>
          </cell>
          <cell r="G646">
            <v>2.8807995877255808</v>
          </cell>
          <cell r="I646">
            <v>2</v>
          </cell>
          <cell r="J646">
            <v>26</v>
          </cell>
          <cell r="L646">
            <v>691</v>
          </cell>
          <cell r="M646">
            <v>666</v>
          </cell>
          <cell r="O646">
            <v>8</v>
          </cell>
          <cell r="P646">
            <v>7.67</v>
          </cell>
        </row>
        <row r="647">
          <cell r="D647" t="str">
            <v>340-1</v>
          </cell>
          <cell r="E647" t="str">
            <v>FRACTURE OF FEMUR</v>
          </cell>
          <cell r="G647">
            <v>0.4565271107296402</v>
          </cell>
          <cell r="H647" t="str">
            <v/>
          </cell>
          <cell r="I647">
            <v>1</v>
          </cell>
          <cell r="J647">
            <v>12</v>
          </cell>
          <cell r="K647" t="str">
            <v/>
          </cell>
          <cell r="L647">
            <v>2786</v>
          </cell>
          <cell r="M647">
            <v>2741</v>
          </cell>
          <cell r="O647">
            <v>3.32</v>
          </cell>
          <cell r="P647">
            <v>3.04</v>
          </cell>
        </row>
        <row r="648">
          <cell r="D648" t="str">
            <v>340-2</v>
          </cell>
          <cell r="E648" t="str">
            <v>FRACTURE OF FEMUR</v>
          </cell>
          <cell r="G648">
            <v>0.56748048554488772</v>
          </cell>
          <cell r="H648" t="str">
            <v/>
          </cell>
          <cell r="I648">
            <v>1</v>
          </cell>
          <cell r="J648">
            <v>14</v>
          </cell>
          <cell r="K648" t="str">
            <v/>
          </cell>
          <cell r="L648">
            <v>5481</v>
          </cell>
          <cell r="M648">
            <v>5379</v>
          </cell>
          <cell r="O648">
            <v>4.01</v>
          </cell>
          <cell r="P648">
            <v>3.7</v>
          </cell>
        </row>
        <row r="649">
          <cell r="D649" t="str">
            <v>340-3</v>
          </cell>
          <cell r="E649" t="str">
            <v>FRACTURE OF FEMUR</v>
          </cell>
          <cell r="G649">
            <v>0.80915476700920907</v>
          </cell>
          <cell r="H649" t="str">
            <v/>
          </cell>
          <cell r="I649">
            <v>1</v>
          </cell>
          <cell r="J649">
            <v>18</v>
          </cell>
          <cell r="K649" t="str">
            <v/>
          </cell>
          <cell r="L649">
            <v>2035</v>
          </cell>
          <cell r="M649">
            <v>1996</v>
          </cell>
          <cell r="O649">
            <v>5.47</v>
          </cell>
          <cell r="P649">
            <v>5.0199999999999996</v>
          </cell>
        </row>
        <row r="650">
          <cell r="D650" t="str">
            <v>340-4</v>
          </cell>
          <cell r="E650" t="str">
            <v>FRACTURE OF FEMUR</v>
          </cell>
          <cell r="G650">
            <v>1.1901741643860051</v>
          </cell>
          <cell r="I650">
            <v>1</v>
          </cell>
          <cell r="J650">
            <v>25</v>
          </cell>
          <cell r="L650">
            <v>657</v>
          </cell>
          <cell r="M650">
            <v>644</v>
          </cell>
          <cell r="O650">
            <v>6.86</v>
          </cell>
          <cell r="P650">
            <v>6.28</v>
          </cell>
        </row>
        <row r="651">
          <cell r="D651" t="str">
            <v>341-1</v>
          </cell>
          <cell r="E651" t="str">
            <v>FRACTURE OF PELVIS OR DISLOCATION OF HIP</v>
          </cell>
          <cell r="G651">
            <v>0.49049421150908329</v>
          </cell>
          <cell r="H651" t="str">
            <v/>
          </cell>
          <cell r="I651">
            <v>1</v>
          </cell>
          <cell r="J651">
            <v>9</v>
          </cell>
          <cell r="K651" t="str">
            <v/>
          </cell>
          <cell r="L651">
            <v>3077</v>
          </cell>
          <cell r="M651">
            <v>3030</v>
          </cell>
          <cell r="O651">
            <v>3.23</v>
          </cell>
          <cell r="P651">
            <v>3.06</v>
          </cell>
        </row>
        <row r="652">
          <cell r="D652" t="str">
            <v>341-2</v>
          </cell>
          <cell r="E652" t="str">
            <v>FRACTURE OF PELVIS OR DISLOCATION OF HIP</v>
          </cell>
          <cell r="G652">
            <v>0.60162727036238195</v>
          </cell>
          <cell r="H652" t="str">
            <v/>
          </cell>
          <cell r="I652">
            <v>1</v>
          </cell>
          <cell r="J652">
            <v>10</v>
          </cell>
          <cell r="K652" t="str">
            <v/>
          </cell>
          <cell r="L652">
            <v>6586</v>
          </cell>
          <cell r="M652">
            <v>6469</v>
          </cell>
          <cell r="O652">
            <v>3.73</v>
          </cell>
          <cell r="P652">
            <v>3.51</v>
          </cell>
        </row>
        <row r="653">
          <cell r="D653" t="str">
            <v>341-3</v>
          </cell>
          <cell r="E653" t="str">
            <v>FRACTURE OF PELVIS OR DISLOCATION OF HIP</v>
          </cell>
          <cell r="G653">
            <v>0.76655409265582397</v>
          </cell>
          <cell r="H653" t="str">
            <v/>
          </cell>
          <cell r="I653">
            <v>1</v>
          </cell>
          <cell r="J653">
            <v>15</v>
          </cell>
          <cell r="K653" t="str">
            <v/>
          </cell>
          <cell r="L653">
            <v>3636</v>
          </cell>
          <cell r="M653">
            <v>3566</v>
          </cell>
          <cell r="O653">
            <v>4.8</v>
          </cell>
          <cell r="P653">
            <v>4.4400000000000004</v>
          </cell>
        </row>
        <row r="654">
          <cell r="D654" t="str">
            <v>341-4</v>
          </cell>
          <cell r="E654" t="str">
            <v>FRACTURE OF PELVIS OR DISLOCATION OF HIP</v>
          </cell>
          <cell r="G654">
            <v>1.4302642940830956</v>
          </cell>
          <cell r="I654">
            <v>2</v>
          </cell>
          <cell r="J654">
            <v>26</v>
          </cell>
          <cell r="L654">
            <v>417</v>
          </cell>
          <cell r="M654">
            <v>405</v>
          </cell>
          <cell r="O654">
            <v>7.89</v>
          </cell>
          <cell r="P654">
            <v>7.57</v>
          </cell>
        </row>
        <row r="655">
          <cell r="D655" t="str">
            <v>342-1</v>
          </cell>
          <cell r="E655" t="str">
            <v>FRACTURES AND DISLOCATIONS EXCEPT FEMUR, PELVIS AND BACK</v>
          </cell>
          <cell r="G655">
            <v>0.49194665353312522</v>
          </cell>
          <cell r="H655" t="str">
            <v/>
          </cell>
          <cell r="I655">
            <v>1</v>
          </cell>
          <cell r="J655">
            <v>8</v>
          </cell>
          <cell r="K655" t="str">
            <v/>
          </cell>
          <cell r="L655">
            <v>8783</v>
          </cell>
          <cell r="M655">
            <v>8616</v>
          </cell>
          <cell r="O655">
            <v>2.66</v>
          </cell>
          <cell r="P655">
            <v>2.4700000000000002</v>
          </cell>
        </row>
        <row r="656">
          <cell r="D656" t="str">
            <v>342-2</v>
          </cell>
          <cell r="E656" t="str">
            <v>FRACTURES AND DISLOCATIONS EXCEPT FEMUR, PELVIS AND BACK</v>
          </cell>
          <cell r="G656">
            <v>0.66261069017735974</v>
          </cell>
          <cell r="H656" t="str">
            <v/>
          </cell>
          <cell r="I656">
            <v>1</v>
          </cell>
          <cell r="J656">
            <v>11</v>
          </cell>
          <cell r="K656" t="str">
            <v/>
          </cell>
          <cell r="L656">
            <v>13950</v>
          </cell>
          <cell r="M656">
            <v>13682</v>
          </cell>
          <cell r="O656">
            <v>3.71</v>
          </cell>
          <cell r="P656">
            <v>3.42</v>
          </cell>
        </row>
        <row r="657">
          <cell r="D657" t="str">
            <v>342-3</v>
          </cell>
          <cell r="E657" t="str">
            <v>FRACTURES AND DISLOCATIONS EXCEPT FEMUR, PELVIS AND BACK</v>
          </cell>
          <cell r="G657">
            <v>0.92352257554812722</v>
          </cell>
          <cell r="H657" t="str">
            <v/>
          </cell>
          <cell r="I657">
            <v>1</v>
          </cell>
          <cell r="J657">
            <v>18</v>
          </cell>
          <cell r="K657" t="str">
            <v/>
          </cell>
          <cell r="L657">
            <v>4588</v>
          </cell>
          <cell r="M657">
            <v>4509</v>
          </cell>
          <cell r="O657">
            <v>5.35</v>
          </cell>
          <cell r="P657">
            <v>4.9400000000000004</v>
          </cell>
        </row>
        <row r="658">
          <cell r="D658" t="str">
            <v>342-4</v>
          </cell>
          <cell r="E658" t="str">
            <v>FRACTURES AND DISLOCATIONS EXCEPT FEMUR, PELVIS AND BACK</v>
          </cell>
          <cell r="G658">
            <v>1.5168870744940333</v>
          </cell>
          <cell r="I658">
            <v>1</v>
          </cell>
          <cell r="J658">
            <v>29</v>
          </cell>
          <cell r="L658">
            <v>757</v>
          </cell>
          <cell r="M658">
            <v>744</v>
          </cell>
          <cell r="O658">
            <v>8.66</v>
          </cell>
          <cell r="P658">
            <v>7.88</v>
          </cell>
        </row>
        <row r="659">
          <cell r="D659" t="str">
            <v>343-1</v>
          </cell>
          <cell r="E659" t="str">
            <v>MUSCULOSKELETAL MALIGNANCY AND PATHOLOGICAL FRACTURE DUE TO MUSCULOSKELETAL MALIGNANCY</v>
          </cell>
          <cell r="G659">
            <v>0.7473036126162228</v>
          </cell>
          <cell r="H659" t="str">
            <v/>
          </cell>
          <cell r="I659">
            <v>1</v>
          </cell>
          <cell r="J659">
            <v>13</v>
          </cell>
          <cell r="K659" t="str">
            <v/>
          </cell>
          <cell r="L659">
            <v>902</v>
          </cell>
          <cell r="M659">
            <v>884</v>
          </cell>
          <cell r="O659">
            <v>3.63</v>
          </cell>
          <cell r="P659">
            <v>3.3</v>
          </cell>
        </row>
        <row r="660">
          <cell r="D660" t="str">
            <v>343-2</v>
          </cell>
          <cell r="E660" t="str">
            <v>MUSCULOSKELETAL MALIGNANCY AND PATHOLOGICAL FRACTURE DUE TO MUSCULOSKELETAL MALIGNANCY</v>
          </cell>
          <cell r="G660">
            <v>0.87833131290621691</v>
          </cell>
          <cell r="H660" t="str">
            <v/>
          </cell>
          <cell r="I660">
            <v>1</v>
          </cell>
          <cell r="J660">
            <v>17</v>
          </cell>
          <cell r="K660" t="str">
            <v/>
          </cell>
          <cell r="L660">
            <v>4367</v>
          </cell>
          <cell r="M660">
            <v>4293</v>
          </cell>
          <cell r="O660">
            <v>4.93</v>
          </cell>
          <cell r="P660">
            <v>4.63</v>
          </cell>
        </row>
        <row r="661">
          <cell r="D661" t="str">
            <v>343-3</v>
          </cell>
          <cell r="E661" t="str">
            <v>MUSCULOSKELETAL MALIGNANCY AND PATHOLOGICAL FRACTURE DUE TO MUSCULOSKELETAL MALIGNANCY</v>
          </cell>
          <cell r="G661">
            <v>1.2835321232904666</v>
          </cell>
          <cell r="H661" t="str">
            <v/>
          </cell>
          <cell r="I661">
            <v>1</v>
          </cell>
          <cell r="J661">
            <v>25</v>
          </cell>
          <cell r="K661" t="str">
            <v/>
          </cell>
          <cell r="L661">
            <v>5305</v>
          </cell>
          <cell r="M661">
            <v>5207</v>
          </cell>
          <cell r="O661">
            <v>7.67</v>
          </cell>
          <cell r="P661">
            <v>7.16</v>
          </cell>
        </row>
        <row r="662">
          <cell r="D662" t="str">
            <v>343-4</v>
          </cell>
          <cell r="E662" t="str">
            <v>MUSCULOSKELETAL MALIGNANCY AND PATHOLOGICAL FRACTURE DUE TO MUSCULOSKELETAL MALIGNANCY</v>
          </cell>
          <cell r="G662">
            <v>2.0783427816779763</v>
          </cell>
          <cell r="I662">
            <v>1</v>
          </cell>
          <cell r="J662">
            <v>42</v>
          </cell>
          <cell r="L662">
            <v>1021</v>
          </cell>
          <cell r="M662">
            <v>1001</v>
          </cell>
          <cell r="O662">
            <v>12.23</v>
          </cell>
          <cell r="P662">
            <v>11.28</v>
          </cell>
        </row>
        <row r="663">
          <cell r="D663" t="str">
            <v>344-1</v>
          </cell>
          <cell r="E663" t="str">
            <v>OSTEOMYELITIS, SEPTIC ARTHRITIS AND OTHER MUSCULOSKELETAL INFECTIONS</v>
          </cell>
          <cell r="G663">
            <v>0.64919295914227704</v>
          </cell>
          <cell r="H663" t="str">
            <v/>
          </cell>
          <cell r="I663">
            <v>1</v>
          </cell>
          <cell r="J663">
            <v>20</v>
          </cell>
          <cell r="K663" t="str">
            <v/>
          </cell>
          <cell r="L663">
            <v>3125</v>
          </cell>
          <cell r="M663">
            <v>3068</v>
          </cell>
          <cell r="O663">
            <v>4.7</v>
          </cell>
          <cell r="P663">
            <v>4.16</v>
          </cell>
        </row>
        <row r="664">
          <cell r="D664" t="str">
            <v>344-2</v>
          </cell>
          <cell r="E664" t="str">
            <v>OSTEOMYELITIS, SEPTIC ARTHRITIS AND OTHER MUSCULOSKELETAL INFECTIONS</v>
          </cell>
          <cell r="G664">
            <v>0.82360748655230209</v>
          </cell>
          <cell r="H664" t="str">
            <v/>
          </cell>
          <cell r="I664">
            <v>1</v>
          </cell>
          <cell r="J664">
            <v>23</v>
          </cell>
          <cell r="K664" t="str">
            <v/>
          </cell>
          <cell r="L664">
            <v>12582</v>
          </cell>
          <cell r="M664">
            <v>12344</v>
          </cell>
          <cell r="O664">
            <v>5.83</v>
          </cell>
          <cell r="P664">
            <v>5.26</v>
          </cell>
        </row>
        <row r="665">
          <cell r="D665" t="str">
            <v>344-3</v>
          </cell>
          <cell r="E665" t="str">
            <v>OSTEOMYELITIS, SEPTIC ARTHRITIS AND OTHER MUSCULOSKELETAL INFECTIONS</v>
          </cell>
          <cell r="G665">
            <v>1.1814073196858701</v>
          </cell>
          <cell r="H665" t="str">
            <v/>
          </cell>
          <cell r="I665">
            <v>1</v>
          </cell>
          <cell r="J665">
            <v>33</v>
          </cell>
          <cell r="K665" t="str">
            <v/>
          </cell>
          <cell r="L665">
            <v>6839</v>
          </cell>
          <cell r="M665">
            <v>6712</v>
          </cell>
          <cell r="O665">
            <v>8.43</v>
          </cell>
          <cell r="P665">
            <v>7.71</v>
          </cell>
        </row>
        <row r="666">
          <cell r="D666" t="str">
            <v>344-4</v>
          </cell>
          <cell r="E666" t="str">
            <v>OSTEOMYELITIS, SEPTIC ARTHRITIS AND OTHER MUSCULOSKELETAL INFECTIONS</v>
          </cell>
          <cell r="G666">
            <v>1.8969938483086144</v>
          </cell>
          <cell r="I666">
            <v>2</v>
          </cell>
          <cell r="J666">
            <v>48</v>
          </cell>
          <cell r="L666">
            <v>1397</v>
          </cell>
          <cell r="M666">
            <v>1349</v>
          </cell>
          <cell r="O666">
            <v>13.63</v>
          </cell>
          <cell r="P666">
            <v>12.58</v>
          </cell>
        </row>
        <row r="667">
          <cell r="D667" t="str">
            <v>346-1</v>
          </cell>
          <cell r="E667" t="str">
            <v>CONNECTIVE TISSUE DISORDERS</v>
          </cell>
          <cell r="G667">
            <v>0.59035755079494545</v>
          </cell>
          <cell r="H667" t="str">
            <v/>
          </cell>
          <cell r="I667">
            <v>1</v>
          </cell>
          <cell r="J667">
            <v>11</v>
          </cell>
          <cell r="K667" t="str">
            <v/>
          </cell>
          <cell r="L667">
            <v>4423</v>
          </cell>
          <cell r="M667">
            <v>4349</v>
          </cell>
          <cell r="O667">
            <v>3.3</v>
          </cell>
          <cell r="P667">
            <v>3.09</v>
          </cell>
        </row>
        <row r="668">
          <cell r="D668" t="str">
            <v>346-2</v>
          </cell>
          <cell r="E668" t="str">
            <v>CONNECTIVE TISSUE DISORDERS</v>
          </cell>
          <cell r="G668">
            <v>0.78616369679478437</v>
          </cell>
          <cell r="H668" t="str">
            <v/>
          </cell>
          <cell r="I668">
            <v>1</v>
          </cell>
          <cell r="J668">
            <v>13</v>
          </cell>
          <cell r="K668" t="str">
            <v/>
          </cell>
          <cell r="L668">
            <v>5653</v>
          </cell>
          <cell r="M668">
            <v>5550</v>
          </cell>
          <cell r="O668">
            <v>4.3600000000000003</v>
          </cell>
          <cell r="P668">
            <v>4.09</v>
          </cell>
        </row>
        <row r="669">
          <cell r="D669" t="str">
            <v>346-3</v>
          </cell>
          <cell r="E669" t="str">
            <v>CONNECTIVE TISSUE DISORDERS</v>
          </cell>
          <cell r="G669">
            <v>1.1998586911132496</v>
          </cell>
          <cell r="H669" t="str">
            <v/>
          </cell>
          <cell r="I669">
            <v>1</v>
          </cell>
          <cell r="J669">
            <v>23</v>
          </cell>
          <cell r="K669" t="str">
            <v/>
          </cell>
          <cell r="L669">
            <v>4039</v>
          </cell>
          <cell r="M669">
            <v>3964</v>
          </cell>
          <cell r="O669">
            <v>7.16</v>
          </cell>
          <cell r="P669">
            <v>6.71</v>
          </cell>
        </row>
        <row r="670">
          <cell r="D670" t="str">
            <v>346-4</v>
          </cell>
          <cell r="E670" t="str">
            <v>CONNECTIVE TISSUE DISORDERS</v>
          </cell>
          <cell r="G670">
            <v>2.4908679236743732</v>
          </cell>
          <cell r="I670">
            <v>2</v>
          </cell>
          <cell r="J670">
            <v>44</v>
          </cell>
          <cell r="L670">
            <v>1350</v>
          </cell>
          <cell r="M670">
            <v>1303</v>
          </cell>
          <cell r="O670">
            <v>13.24</v>
          </cell>
          <cell r="P670">
            <v>12.52</v>
          </cell>
        </row>
        <row r="671">
          <cell r="D671" t="str">
            <v>347-1</v>
          </cell>
          <cell r="E671" t="str">
            <v>OTHER BACK AND NECK DISORDERS, FRACTURES AND INJURIES</v>
          </cell>
          <cell r="G671">
            <v>0.57998357022119729</v>
          </cell>
          <cell r="H671" t="str">
            <v/>
          </cell>
          <cell r="I671">
            <v>1</v>
          </cell>
          <cell r="J671">
            <v>11</v>
          </cell>
          <cell r="K671" t="str">
            <v/>
          </cell>
          <cell r="L671">
            <v>26187</v>
          </cell>
          <cell r="M671">
            <v>25727</v>
          </cell>
          <cell r="O671">
            <v>3.24</v>
          </cell>
          <cell r="P671">
            <v>3.01</v>
          </cell>
        </row>
        <row r="672">
          <cell r="D672" t="str">
            <v>347-2</v>
          </cell>
          <cell r="E672" t="str">
            <v>OTHER BACK AND NECK DISORDERS, FRACTURES AND INJURIES</v>
          </cell>
          <cell r="G672">
            <v>0.73142270657547004</v>
          </cell>
          <cell r="H672" t="str">
            <v/>
          </cell>
          <cell r="I672">
            <v>1</v>
          </cell>
          <cell r="J672">
            <v>14</v>
          </cell>
          <cell r="K672" t="str">
            <v/>
          </cell>
          <cell r="L672">
            <v>27335</v>
          </cell>
          <cell r="M672">
            <v>26855</v>
          </cell>
          <cell r="O672">
            <v>4.12</v>
          </cell>
          <cell r="P672">
            <v>3.82</v>
          </cell>
        </row>
        <row r="673">
          <cell r="D673" t="str">
            <v>347-3</v>
          </cell>
          <cell r="E673" t="str">
            <v>OTHER BACK AND NECK DISORDERS, FRACTURES AND INJURIES</v>
          </cell>
          <cell r="G673">
            <v>0.98982739935703745</v>
          </cell>
          <cell r="H673" t="str">
            <v/>
          </cell>
          <cell r="I673">
            <v>1</v>
          </cell>
          <cell r="J673">
            <v>19</v>
          </cell>
          <cell r="K673" t="str">
            <v/>
          </cell>
          <cell r="L673">
            <v>13742</v>
          </cell>
          <cell r="M673">
            <v>13477</v>
          </cell>
          <cell r="O673">
            <v>5.57</v>
          </cell>
          <cell r="P673">
            <v>5.12</v>
          </cell>
        </row>
        <row r="674">
          <cell r="D674" t="str">
            <v>347-4</v>
          </cell>
          <cell r="E674" t="str">
            <v>OTHER BACK AND NECK DISORDERS, FRACTURES AND INJURIES</v>
          </cell>
          <cell r="G674">
            <v>1.7064368259200835</v>
          </cell>
          <cell r="I674">
            <v>1</v>
          </cell>
          <cell r="J674">
            <v>32</v>
          </cell>
          <cell r="L674">
            <v>1932</v>
          </cell>
          <cell r="M674">
            <v>1897</v>
          </cell>
          <cell r="O674">
            <v>9.4600000000000009</v>
          </cell>
          <cell r="P674">
            <v>8.83</v>
          </cell>
        </row>
        <row r="675">
          <cell r="D675" t="str">
            <v>349-1</v>
          </cell>
          <cell r="E675" t="str">
            <v>MALFUNCTION, REACTION, COMPLICATION OF ORTHOPEDIC DEVICE OR PROCEDURE</v>
          </cell>
          <cell r="G675">
            <v>0.51372759035658155</v>
          </cell>
          <cell r="H675" t="str">
            <v/>
          </cell>
          <cell r="I675">
            <v>1</v>
          </cell>
          <cell r="J675">
            <v>15</v>
          </cell>
          <cell r="K675" t="str">
            <v/>
          </cell>
          <cell r="L675">
            <v>1897</v>
          </cell>
          <cell r="M675">
            <v>1869</v>
          </cell>
          <cell r="O675">
            <v>3.26</v>
          </cell>
          <cell r="P675">
            <v>2.94</v>
          </cell>
        </row>
        <row r="676">
          <cell r="D676" t="str">
            <v>349-2</v>
          </cell>
          <cell r="E676" t="str">
            <v>MALFUNCTION, REACTION, COMPLICATION OF ORTHOPEDIC DEVICE OR PROCEDURE</v>
          </cell>
          <cell r="G676">
            <v>0.72744951597523166</v>
          </cell>
          <cell r="H676" t="str">
            <v/>
          </cell>
          <cell r="I676">
            <v>1</v>
          </cell>
          <cell r="J676">
            <v>20</v>
          </cell>
          <cell r="K676" t="str">
            <v/>
          </cell>
          <cell r="L676">
            <v>6430</v>
          </cell>
          <cell r="M676">
            <v>6310</v>
          </cell>
          <cell r="O676">
            <v>5.32</v>
          </cell>
          <cell r="P676">
            <v>4.8499999999999996</v>
          </cell>
        </row>
        <row r="677">
          <cell r="D677" t="str">
            <v>349-3</v>
          </cell>
          <cell r="E677" t="str">
            <v>MALFUNCTION, REACTION, COMPLICATION OF ORTHOPEDIC DEVICE OR PROCEDURE</v>
          </cell>
          <cell r="G677">
            <v>1.0448634133464332</v>
          </cell>
          <cell r="H677" t="str">
            <v/>
          </cell>
          <cell r="I677">
            <v>1</v>
          </cell>
          <cell r="J677">
            <v>23</v>
          </cell>
          <cell r="K677" t="str">
            <v/>
          </cell>
          <cell r="L677">
            <v>3380</v>
          </cell>
          <cell r="M677">
            <v>3316</v>
          </cell>
          <cell r="O677">
            <v>7.25</v>
          </cell>
          <cell r="P677">
            <v>6.76</v>
          </cell>
        </row>
        <row r="678">
          <cell r="D678" t="str">
            <v>349-4</v>
          </cell>
          <cell r="E678" t="str">
            <v>MALFUNCTION, REACTION, COMPLICATION OF ORTHOPEDIC DEVICE OR PROCEDURE</v>
          </cell>
          <cell r="G678">
            <v>1.858813496554701</v>
          </cell>
          <cell r="I678">
            <v>1</v>
          </cell>
          <cell r="J678">
            <v>41</v>
          </cell>
          <cell r="L678">
            <v>945</v>
          </cell>
          <cell r="M678">
            <v>928</v>
          </cell>
          <cell r="O678">
            <v>11.28</v>
          </cell>
          <cell r="P678">
            <v>10.32</v>
          </cell>
        </row>
        <row r="679">
          <cell r="D679" t="str">
            <v>351-1</v>
          </cell>
          <cell r="E679" t="str">
            <v>OTHER MUSCULOSKELETAL SYSTEM AND CONNECTIVE TISSUE DIAGNOSES</v>
          </cell>
          <cell r="G679">
            <v>0.46410959324778805</v>
          </cell>
          <cell r="H679" t="str">
            <v/>
          </cell>
          <cell r="I679">
            <v>1</v>
          </cell>
          <cell r="J679">
            <v>10</v>
          </cell>
          <cell r="K679" t="str">
            <v/>
          </cell>
          <cell r="L679">
            <v>16371</v>
          </cell>
          <cell r="M679">
            <v>16053</v>
          </cell>
          <cell r="O679">
            <v>2.84</v>
          </cell>
          <cell r="P679">
            <v>2.58</v>
          </cell>
        </row>
        <row r="680">
          <cell r="D680" t="str">
            <v>351-2</v>
          </cell>
          <cell r="E680" t="str">
            <v>OTHER MUSCULOSKELETAL SYSTEM AND CONNECTIVE TISSUE DIAGNOSES</v>
          </cell>
          <cell r="G680">
            <v>0.58841406327705648</v>
          </cell>
          <cell r="H680" t="str">
            <v/>
          </cell>
          <cell r="I680">
            <v>1</v>
          </cell>
          <cell r="J680">
            <v>14</v>
          </cell>
          <cell r="K680" t="str">
            <v/>
          </cell>
          <cell r="L680">
            <v>34674</v>
          </cell>
          <cell r="M680">
            <v>34121</v>
          </cell>
          <cell r="O680">
            <v>3.9</v>
          </cell>
          <cell r="P680">
            <v>3.61</v>
          </cell>
        </row>
        <row r="681">
          <cell r="D681" t="str">
            <v>351-3</v>
          </cell>
          <cell r="E681" t="str">
            <v>OTHER MUSCULOSKELETAL SYSTEM AND CONNECTIVE TISSUE DIAGNOSES</v>
          </cell>
          <cell r="G681">
            <v>0.91093716500274324</v>
          </cell>
          <cell r="H681" t="str">
            <v/>
          </cell>
          <cell r="I681">
            <v>1</v>
          </cell>
          <cell r="J681">
            <v>21</v>
          </cell>
          <cell r="K681" t="str">
            <v/>
          </cell>
          <cell r="L681">
            <v>9941</v>
          </cell>
          <cell r="M681">
            <v>9773</v>
          </cell>
          <cell r="O681">
            <v>5.96</v>
          </cell>
          <cell r="P681">
            <v>5.5</v>
          </cell>
        </row>
        <row r="682">
          <cell r="D682" t="str">
            <v>351-4</v>
          </cell>
          <cell r="E682" t="str">
            <v>OTHER MUSCULOSKELETAL SYSTEM AND CONNECTIVE TISSUE DIAGNOSES</v>
          </cell>
          <cell r="G682">
            <v>1.6001588931008723</v>
          </cell>
          <cell r="I682">
            <v>1</v>
          </cell>
          <cell r="J682">
            <v>34</v>
          </cell>
          <cell r="L682">
            <v>1385</v>
          </cell>
          <cell r="M682">
            <v>1359</v>
          </cell>
          <cell r="O682">
            <v>9.6</v>
          </cell>
          <cell r="P682">
            <v>8.84</v>
          </cell>
        </row>
        <row r="683">
          <cell r="D683" t="str">
            <v>361-1</v>
          </cell>
          <cell r="E683" t="str">
            <v>SKIN GRAFT FOR SKIN AND SUBCUTANEOUS TISSUE DIAGNOSES</v>
          </cell>
          <cell r="G683">
            <v>1.3450320357959813</v>
          </cell>
          <cell r="H683" t="str">
            <v/>
          </cell>
          <cell r="I683">
            <v>1</v>
          </cell>
          <cell r="J683">
            <v>17</v>
          </cell>
          <cell r="K683" t="str">
            <v/>
          </cell>
          <cell r="L683">
            <v>2056</v>
          </cell>
          <cell r="M683">
            <v>2016</v>
          </cell>
          <cell r="O683">
            <v>4.1399999999999997</v>
          </cell>
          <cell r="P683">
            <v>3.69</v>
          </cell>
        </row>
        <row r="684">
          <cell r="D684" t="str">
            <v>361-2</v>
          </cell>
          <cell r="E684" t="str">
            <v>SKIN GRAFT FOR SKIN AND SUBCUTANEOUS TISSUE DIAGNOSES</v>
          </cell>
          <cell r="G684">
            <v>1.6706338459548522</v>
          </cell>
          <cell r="H684" t="str">
            <v/>
          </cell>
          <cell r="I684">
            <v>1</v>
          </cell>
          <cell r="J684">
            <v>30</v>
          </cell>
          <cell r="K684" t="str">
            <v/>
          </cell>
          <cell r="L684">
            <v>2689</v>
          </cell>
          <cell r="M684">
            <v>2640</v>
          </cell>
          <cell r="O684">
            <v>7.43</v>
          </cell>
          <cell r="P684">
            <v>6.84</v>
          </cell>
        </row>
        <row r="685">
          <cell r="D685" t="str">
            <v>361-3</v>
          </cell>
          <cell r="E685" t="str">
            <v>SKIN GRAFT FOR SKIN AND SUBCUTANEOUS TISSUE DIAGNOSES</v>
          </cell>
          <cell r="G685">
            <v>2.5474778574351307</v>
          </cell>
          <cell r="H685" t="str">
            <v/>
          </cell>
          <cell r="I685">
            <v>1</v>
          </cell>
          <cell r="J685">
            <v>59</v>
          </cell>
          <cell r="K685" t="str">
            <v/>
          </cell>
          <cell r="L685">
            <v>1191</v>
          </cell>
          <cell r="M685">
            <v>1168</v>
          </cell>
          <cell r="O685">
            <v>14.39</v>
          </cell>
          <cell r="P685">
            <v>12.89</v>
          </cell>
        </row>
        <row r="686">
          <cell r="D686" t="str">
            <v>361-4</v>
          </cell>
          <cell r="E686" t="str">
            <v>SKIN GRAFT FOR SKIN AND SUBCUTANEOUS TISSUE DIAGNOSES</v>
          </cell>
          <cell r="G686">
            <v>5.1221872142200082</v>
          </cell>
          <cell r="I686">
            <v>4</v>
          </cell>
          <cell r="J686">
            <v>104</v>
          </cell>
          <cell r="L686">
            <v>268</v>
          </cell>
          <cell r="M686">
            <v>259</v>
          </cell>
          <cell r="O686">
            <v>27.03</v>
          </cell>
          <cell r="P686">
            <v>25.32</v>
          </cell>
        </row>
        <row r="687">
          <cell r="D687" t="str">
            <v>362-1</v>
          </cell>
          <cell r="E687" t="str">
            <v>MASTECTOMY PROCEDURES</v>
          </cell>
          <cell r="G687">
            <v>1.2415248517117019</v>
          </cell>
          <cell r="H687" t="str">
            <v/>
          </cell>
          <cell r="I687">
            <v>1</v>
          </cell>
          <cell r="J687">
            <v>5</v>
          </cell>
          <cell r="K687" t="str">
            <v/>
          </cell>
          <cell r="L687">
            <v>4143</v>
          </cell>
          <cell r="M687">
            <v>4078</v>
          </cell>
          <cell r="O687">
            <v>1.8</v>
          </cell>
          <cell r="P687">
            <v>1.68</v>
          </cell>
        </row>
        <row r="688">
          <cell r="D688" t="str">
            <v>362-2</v>
          </cell>
          <cell r="E688" t="str">
            <v>MASTECTOMY PROCEDURES</v>
          </cell>
          <cell r="G688">
            <v>1.7875613105325661</v>
          </cell>
          <cell r="H688" t="str">
            <v/>
          </cell>
          <cell r="I688">
            <v>1</v>
          </cell>
          <cell r="J688">
            <v>6</v>
          </cell>
          <cell r="K688" t="str">
            <v/>
          </cell>
          <cell r="L688">
            <v>5745</v>
          </cell>
          <cell r="M688">
            <v>5631</v>
          </cell>
          <cell r="O688">
            <v>2.21</v>
          </cell>
          <cell r="P688">
            <v>2.06</v>
          </cell>
        </row>
        <row r="689">
          <cell r="D689" t="str">
            <v>362-3</v>
          </cell>
          <cell r="E689" t="str">
            <v>MASTECTOMY PROCEDURES</v>
          </cell>
          <cell r="G689">
            <v>2.1185536880235651</v>
          </cell>
          <cell r="H689" t="str">
            <v/>
          </cell>
          <cell r="I689">
            <v>1</v>
          </cell>
          <cell r="J689">
            <v>26</v>
          </cell>
          <cell r="K689" t="str">
            <v/>
          </cell>
          <cell r="L689">
            <v>194</v>
          </cell>
          <cell r="M689">
            <v>191</v>
          </cell>
          <cell r="O689">
            <v>5.92</v>
          </cell>
          <cell r="P689">
            <v>5.44</v>
          </cell>
        </row>
        <row r="690">
          <cell r="D690" t="str">
            <v>362-4</v>
          </cell>
          <cell r="E690" t="str">
            <v>MASTECTOMY PROCEDURES</v>
          </cell>
          <cell r="G690">
            <v>3.7618720601244271</v>
          </cell>
          <cell r="I690">
            <v>1</v>
          </cell>
          <cell r="J690">
            <v>35</v>
          </cell>
          <cell r="L690">
            <v>29</v>
          </cell>
          <cell r="M690">
            <v>29</v>
          </cell>
          <cell r="O690">
            <v>10.79</v>
          </cell>
          <cell r="P690">
            <v>10.79</v>
          </cell>
        </row>
        <row r="691">
          <cell r="D691" t="str">
            <v>363-1</v>
          </cell>
          <cell r="E691" t="str">
            <v>BREAST PROCEDURES EXCEPT MASTECTOMY</v>
          </cell>
          <cell r="G691">
            <v>1.0243722532007329</v>
          </cell>
          <cell r="H691" t="str">
            <v/>
          </cell>
          <cell r="I691">
            <v>1</v>
          </cell>
          <cell r="J691">
            <v>8</v>
          </cell>
          <cell r="K691" t="str">
            <v/>
          </cell>
          <cell r="L691">
            <v>1935</v>
          </cell>
          <cell r="M691">
            <v>1903</v>
          </cell>
          <cell r="O691">
            <v>2.2599999999999998</v>
          </cell>
          <cell r="P691">
            <v>2.1</v>
          </cell>
        </row>
        <row r="692">
          <cell r="D692" t="str">
            <v>363-2</v>
          </cell>
          <cell r="E692" t="str">
            <v>BREAST PROCEDURES EXCEPT MASTECTOMY</v>
          </cell>
          <cell r="G692">
            <v>1.885644994016386</v>
          </cell>
          <cell r="H692" t="str">
            <v/>
          </cell>
          <cell r="I692">
            <v>1</v>
          </cell>
          <cell r="J692">
            <v>8</v>
          </cell>
          <cell r="K692" t="str">
            <v/>
          </cell>
          <cell r="L692">
            <v>3354</v>
          </cell>
          <cell r="M692">
            <v>3299</v>
          </cell>
          <cell r="O692">
            <v>3.25</v>
          </cell>
          <cell r="P692">
            <v>3.09</v>
          </cell>
        </row>
        <row r="693">
          <cell r="D693" t="str">
            <v>363-3</v>
          </cell>
          <cell r="E693" t="str">
            <v>BREAST PROCEDURES EXCEPT MASTECTOMY</v>
          </cell>
          <cell r="G693">
            <v>2.3932521200852559</v>
          </cell>
          <cell r="H693" t="str">
            <v/>
          </cell>
          <cell r="I693">
            <v>1</v>
          </cell>
          <cell r="J693">
            <v>16</v>
          </cell>
          <cell r="K693" t="str">
            <v/>
          </cell>
          <cell r="L693">
            <v>997</v>
          </cell>
          <cell r="M693">
            <v>982</v>
          </cell>
          <cell r="O693">
            <v>4.72</v>
          </cell>
          <cell r="P693">
            <v>4.4400000000000004</v>
          </cell>
        </row>
        <row r="694">
          <cell r="D694" t="str">
            <v>363-4</v>
          </cell>
          <cell r="E694" t="str">
            <v>BREAST PROCEDURES EXCEPT MASTECTOMY</v>
          </cell>
          <cell r="G694">
            <v>3.0401544744554738</v>
          </cell>
          <cell r="I694">
            <v>1</v>
          </cell>
          <cell r="J694">
            <v>40</v>
          </cell>
          <cell r="L694">
            <v>43</v>
          </cell>
          <cell r="M694">
            <v>43</v>
          </cell>
          <cell r="O694">
            <v>11.53</v>
          </cell>
          <cell r="P694">
            <v>11.53</v>
          </cell>
        </row>
        <row r="695">
          <cell r="D695" t="str">
            <v>364-1</v>
          </cell>
          <cell r="E695" t="str">
            <v>OTHER SKIN, SUBCUTANEOUS TISSUE AND RELATED PROCEDURES</v>
          </cell>
          <cell r="G695">
            <v>0.73319416511786251</v>
          </cell>
          <cell r="H695" t="str">
            <v/>
          </cell>
          <cell r="I695">
            <v>1</v>
          </cell>
          <cell r="J695">
            <v>9</v>
          </cell>
          <cell r="K695" t="str">
            <v/>
          </cell>
          <cell r="L695">
            <v>11375</v>
          </cell>
          <cell r="M695">
            <v>11189</v>
          </cell>
          <cell r="O695">
            <v>3.2</v>
          </cell>
          <cell r="P695">
            <v>3.03</v>
          </cell>
        </row>
        <row r="696">
          <cell r="D696" t="str">
            <v>364-2</v>
          </cell>
          <cell r="E696" t="str">
            <v>OTHER SKIN, SUBCUTANEOUS TISSUE AND RELATED PROCEDURES</v>
          </cell>
          <cell r="G696">
            <v>1.013044475026053</v>
          </cell>
          <cell r="H696" t="str">
            <v/>
          </cell>
          <cell r="I696">
            <v>1</v>
          </cell>
          <cell r="J696">
            <v>15</v>
          </cell>
          <cell r="K696" t="str">
            <v/>
          </cell>
          <cell r="L696">
            <v>14790</v>
          </cell>
          <cell r="M696">
            <v>14501</v>
          </cell>
          <cell r="O696">
            <v>5.1100000000000003</v>
          </cell>
          <cell r="P696">
            <v>4.7699999999999996</v>
          </cell>
        </row>
        <row r="697">
          <cell r="D697" t="str">
            <v>364-3</v>
          </cell>
          <cell r="E697" t="str">
            <v>OTHER SKIN, SUBCUTANEOUS TISSUE AND RELATED PROCEDURES</v>
          </cell>
          <cell r="G697">
            <v>1.6176529367749941</v>
          </cell>
          <cell r="H697" t="str">
            <v/>
          </cell>
          <cell r="I697">
            <v>1</v>
          </cell>
          <cell r="J697">
            <v>31</v>
          </cell>
          <cell r="K697" t="str">
            <v/>
          </cell>
          <cell r="L697">
            <v>5479</v>
          </cell>
          <cell r="M697">
            <v>5381</v>
          </cell>
          <cell r="O697">
            <v>9.01</v>
          </cell>
          <cell r="P697">
            <v>8.26</v>
          </cell>
        </row>
        <row r="698">
          <cell r="D698" t="str">
            <v>364-4</v>
          </cell>
          <cell r="E698" t="str">
            <v>OTHER SKIN, SUBCUTANEOUS TISSUE AND RELATED PROCEDURES</v>
          </cell>
          <cell r="G698">
            <v>2.8914842888103744</v>
          </cell>
          <cell r="I698">
            <v>1</v>
          </cell>
          <cell r="J698">
            <v>55</v>
          </cell>
          <cell r="L698">
            <v>984</v>
          </cell>
          <cell r="M698">
            <v>965</v>
          </cell>
          <cell r="O698">
            <v>15.09</v>
          </cell>
          <cell r="P698">
            <v>13.77</v>
          </cell>
        </row>
        <row r="699">
          <cell r="D699" t="str">
            <v>380-1</v>
          </cell>
          <cell r="E699" t="str">
            <v>SKIN ULCERS</v>
          </cell>
          <cell r="G699">
            <v>0.51321929155169121</v>
          </cell>
          <cell r="H699" t="str">
            <v/>
          </cell>
          <cell r="I699">
            <v>1</v>
          </cell>
          <cell r="J699">
            <v>10</v>
          </cell>
          <cell r="K699" t="str">
            <v/>
          </cell>
          <cell r="L699">
            <v>2552</v>
          </cell>
          <cell r="M699">
            <v>2516</v>
          </cell>
          <cell r="O699">
            <v>3.46</v>
          </cell>
          <cell r="P699">
            <v>3.24</v>
          </cell>
        </row>
        <row r="700">
          <cell r="D700" t="str">
            <v>380-2</v>
          </cell>
          <cell r="E700" t="str">
            <v>SKIN ULCERS</v>
          </cell>
          <cell r="G700">
            <v>0.66823762645555385</v>
          </cell>
          <cell r="H700" t="str">
            <v/>
          </cell>
          <cell r="I700">
            <v>1</v>
          </cell>
          <cell r="J700">
            <v>15</v>
          </cell>
          <cell r="K700" t="str">
            <v/>
          </cell>
          <cell r="L700">
            <v>12299</v>
          </cell>
          <cell r="M700">
            <v>12080</v>
          </cell>
          <cell r="O700">
            <v>4.7300000000000004</v>
          </cell>
          <cell r="P700">
            <v>4.3499999999999996</v>
          </cell>
        </row>
        <row r="701">
          <cell r="D701" t="str">
            <v>380-3</v>
          </cell>
          <cell r="E701" t="str">
            <v>SKIN ULCERS</v>
          </cell>
          <cell r="G701">
            <v>0.96672406867705762</v>
          </cell>
          <cell r="H701" t="str">
            <v/>
          </cell>
          <cell r="I701">
            <v>1</v>
          </cell>
          <cell r="J701">
            <v>25</v>
          </cell>
          <cell r="K701" t="str">
            <v/>
          </cell>
          <cell r="L701">
            <v>5920</v>
          </cell>
          <cell r="M701">
            <v>5814</v>
          </cell>
          <cell r="O701">
            <v>7.25</v>
          </cell>
          <cell r="P701">
            <v>6.5</v>
          </cell>
        </row>
        <row r="702">
          <cell r="D702" t="str">
            <v>380-4</v>
          </cell>
          <cell r="E702" t="str">
            <v>SKIN ULCERS</v>
          </cell>
          <cell r="G702">
            <v>1.6943554236335578</v>
          </cell>
          <cell r="I702">
            <v>2</v>
          </cell>
          <cell r="J702">
            <v>49</v>
          </cell>
          <cell r="L702">
            <v>782</v>
          </cell>
          <cell r="M702">
            <v>754</v>
          </cell>
          <cell r="O702">
            <v>12.57</v>
          </cell>
          <cell r="P702">
            <v>11.14</v>
          </cell>
        </row>
        <row r="703">
          <cell r="D703" t="str">
            <v>381-1</v>
          </cell>
          <cell r="E703" t="str">
            <v>MAJOR SKIN DISORDERS</v>
          </cell>
          <cell r="G703">
            <v>0.36210138830042177</v>
          </cell>
          <cell r="H703" t="str">
            <v/>
          </cell>
          <cell r="I703">
            <v>1</v>
          </cell>
          <cell r="J703">
            <v>9</v>
          </cell>
          <cell r="K703" t="str">
            <v/>
          </cell>
          <cell r="L703">
            <v>1376</v>
          </cell>
          <cell r="M703">
            <v>1352</v>
          </cell>
          <cell r="O703">
            <v>3.02</v>
          </cell>
          <cell r="P703">
            <v>2.82</v>
          </cell>
        </row>
        <row r="704">
          <cell r="D704" t="str">
            <v>381-2</v>
          </cell>
          <cell r="E704" t="str">
            <v>MAJOR SKIN DISORDERS</v>
          </cell>
          <cell r="G704">
            <v>0.59659513039790879</v>
          </cell>
          <cell r="H704" t="str">
            <v/>
          </cell>
          <cell r="I704">
            <v>1</v>
          </cell>
          <cell r="J704">
            <v>15</v>
          </cell>
          <cell r="K704" t="str">
            <v/>
          </cell>
          <cell r="L704">
            <v>1598</v>
          </cell>
          <cell r="M704">
            <v>1567</v>
          </cell>
          <cell r="O704">
            <v>4.76</v>
          </cell>
          <cell r="P704">
            <v>4.41</v>
          </cell>
        </row>
        <row r="705">
          <cell r="D705" t="str">
            <v>381-3</v>
          </cell>
          <cell r="E705" t="str">
            <v>MAJOR SKIN DISORDERS</v>
          </cell>
          <cell r="G705">
            <v>1.1994911294185078</v>
          </cell>
          <cell r="H705" t="str">
            <v/>
          </cell>
          <cell r="I705">
            <v>1</v>
          </cell>
          <cell r="J705">
            <v>26</v>
          </cell>
          <cell r="K705" t="str">
            <v/>
          </cell>
          <cell r="L705">
            <v>613</v>
          </cell>
          <cell r="M705">
            <v>602</v>
          </cell>
          <cell r="O705">
            <v>8.34</v>
          </cell>
          <cell r="P705">
            <v>7.81</v>
          </cell>
        </row>
        <row r="706">
          <cell r="D706" t="str">
            <v>381-4</v>
          </cell>
          <cell r="E706" t="str">
            <v>MAJOR SKIN DISORDERS</v>
          </cell>
          <cell r="G706">
            <v>2.3617963755029501</v>
          </cell>
          <cell r="I706">
            <v>2</v>
          </cell>
          <cell r="J706">
            <v>42</v>
          </cell>
          <cell r="L706">
            <v>189</v>
          </cell>
          <cell r="M706">
            <v>180</v>
          </cell>
          <cell r="O706">
            <v>14.14</v>
          </cell>
          <cell r="P706">
            <v>12.71</v>
          </cell>
        </row>
        <row r="707">
          <cell r="D707" t="str">
            <v>382-1</v>
          </cell>
          <cell r="E707" t="str">
            <v>MALIGNANT BREAST DISORDERS</v>
          </cell>
          <cell r="G707">
            <v>0.57538177282476277</v>
          </cell>
          <cell r="H707" t="str">
            <v/>
          </cell>
          <cell r="I707">
            <v>1</v>
          </cell>
          <cell r="J707">
            <v>11</v>
          </cell>
          <cell r="K707" t="str">
            <v/>
          </cell>
          <cell r="L707">
            <v>297</v>
          </cell>
          <cell r="M707">
            <v>292</v>
          </cell>
          <cell r="O707">
            <v>3.16</v>
          </cell>
          <cell r="P707">
            <v>2.95</v>
          </cell>
        </row>
        <row r="708">
          <cell r="D708" t="str">
            <v>382-2</v>
          </cell>
          <cell r="E708" t="str">
            <v>MALIGNANT BREAST DISORDERS</v>
          </cell>
          <cell r="G708">
            <v>0.67761072629055907</v>
          </cell>
          <cell r="H708" t="str">
            <v/>
          </cell>
          <cell r="I708">
            <v>1</v>
          </cell>
          <cell r="J708">
            <v>13</v>
          </cell>
          <cell r="K708" t="str">
            <v/>
          </cell>
          <cell r="L708">
            <v>1354</v>
          </cell>
          <cell r="M708">
            <v>1330</v>
          </cell>
          <cell r="O708">
            <v>3.97</v>
          </cell>
          <cell r="P708">
            <v>3.72</v>
          </cell>
        </row>
        <row r="709">
          <cell r="D709" t="str">
            <v>382-3</v>
          </cell>
          <cell r="E709" t="str">
            <v>MALIGNANT BREAST DISORDERS</v>
          </cell>
          <cell r="G709">
            <v>0.95967106447072814</v>
          </cell>
          <cell r="H709" t="str">
            <v/>
          </cell>
          <cell r="I709">
            <v>1</v>
          </cell>
          <cell r="J709">
            <v>20</v>
          </cell>
          <cell r="K709" t="str">
            <v/>
          </cell>
          <cell r="L709">
            <v>1548</v>
          </cell>
          <cell r="M709">
            <v>1520</v>
          </cell>
          <cell r="O709">
            <v>6</v>
          </cell>
          <cell r="P709">
            <v>5.57</v>
          </cell>
        </row>
        <row r="710">
          <cell r="D710" t="str">
            <v>382-4</v>
          </cell>
          <cell r="E710" t="str">
            <v>MALIGNANT BREAST DISORDERS</v>
          </cell>
          <cell r="G710">
            <v>1.421302261934241</v>
          </cell>
          <cell r="I710">
            <v>1</v>
          </cell>
          <cell r="J710">
            <v>29</v>
          </cell>
          <cell r="L710">
            <v>544</v>
          </cell>
          <cell r="M710">
            <v>536</v>
          </cell>
          <cell r="O710">
            <v>8.44</v>
          </cell>
          <cell r="P710">
            <v>8.0500000000000007</v>
          </cell>
        </row>
        <row r="711">
          <cell r="D711" t="str">
            <v>383-1</v>
          </cell>
          <cell r="E711" t="str">
            <v>CELLULITIS AND OTHER SKIN INFECTIONS</v>
          </cell>
          <cell r="G711">
            <v>0.42121871533194016</v>
          </cell>
          <cell r="H711" t="str">
            <v/>
          </cell>
          <cell r="I711">
            <v>1</v>
          </cell>
          <cell r="J711">
            <v>8</v>
          </cell>
          <cell r="K711" t="str">
            <v/>
          </cell>
          <cell r="L711">
            <v>54957</v>
          </cell>
          <cell r="M711">
            <v>54299</v>
          </cell>
          <cell r="O711">
            <v>2.83</v>
          </cell>
          <cell r="P711">
            <v>2.72</v>
          </cell>
        </row>
        <row r="712">
          <cell r="D712" t="str">
            <v>383-2</v>
          </cell>
          <cell r="E712" t="str">
            <v>CELLULITIS AND OTHER SKIN INFECTIONS</v>
          </cell>
          <cell r="G712">
            <v>0.57732682780623601</v>
          </cell>
          <cell r="H712" t="str">
            <v/>
          </cell>
          <cell r="I712">
            <v>1</v>
          </cell>
          <cell r="J712">
            <v>11</v>
          </cell>
          <cell r="K712" t="str">
            <v/>
          </cell>
          <cell r="L712">
            <v>76130</v>
          </cell>
          <cell r="M712">
            <v>74681</v>
          </cell>
          <cell r="O712">
            <v>3.97</v>
          </cell>
          <cell r="P712">
            <v>3.73</v>
          </cell>
        </row>
        <row r="713">
          <cell r="D713" t="str">
            <v>383-3</v>
          </cell>
          <cell r="E713" t="str">
            <v>CELLULITIS AND OTHER SKIN INFECTIONS</v>
          </cell>
          <cell r="G713">
            <v>0.85892337434395172</v>
          </cell>
          <cell r="H713" t="str">
            <v/>
          </cell>
          <cell r="I713">
            <v>1</v>
          </cell>
          <cell r="J713">
            <v>17</v>
          </cell>
          <cell r="K713" t="str">
            <v/>
          </cell>
          <cell r="L713">
            <v>23205</v>
          </cell>
          <cell r="M713">
            <v>22742</v>
          </cell>
          <cell r="O713">
            <v>5.8</v>
          </cell>
          <cell r="P713">
            <v>5.41</v>
          </cell>
        </row>
        <row r="714">
          <cell r="D714" t="str">
            <v>383-4</v>
          </cell>
          <cell r="E714" t="str">
            <v>CELLULITIS AND OTHER SKIN INFECTIONS</v>
          </cell>
          <cell r="G714">
            <v>1.5690285164816593</v>
          </cell>
          <cell r="I714">
            <v>2</v>
          </cell>
          <cell r="J714">
            <v>31</v>
          </cell>
          <cell r="L714">
            <v>2650</v>
          </cell>
          <cell r="M714">
            <v>2564</v>
          </cell>
          <cell r="O714">
            <v>9.74</v>
          </cell>
          <cell r="P714">
            <v>9.14</v>
          </cell>
        </row>
        <row r="715">
          <cell r="D715" t="str">
            <v>384-1</v>
          </cell>
          <cell r="E715" t="str">
            <v>CONTUSION, OPEN WOUND AND OTHER TRAUMA TO SKIN AND SUBCUTANEOUS TISSUE</v>
          </cell>
          <cell r="G715">
            <v>0.53875812418924096</v>
          </cell>
          <cell r="H715" t="str">
            <v/>
          </cell>
          <cell r="I715">
            <v>1</v>
          </cell>
          <cell r="J715">
            <v>7</v>
          </cell>
          <cell r="K715" t="str">
            <v/>
          </cell>
          <cell r="L715">
            <v>4101</v>
          </cell>
          <cell r="M715">
            <v>4037</v>
          </cell>
          <cell r="O715">
            <v>2.12</v>
          </cell>
          <cell r="P715">
            <v>1.97</v>
          </cell>
        </row>
        <row r="716">
          <cell r="D716" t="str">
            <v>384-2</v>
          </cell>
          <cell r="E716" t="str">
            <v>CONTUSION, OPEN WOUND AND OTHER TRAUMA TO SKIN AND SUBCUTANEOUS TISSUE</v>
          </cell>
          <cell r="G716">
            <v>0.67530538104179183</v>
          </cell>
          <cell r="H716" t="str">
            <v/>
          </cell>
          <cell r="I716">
            <v>1</v>
          </cell>
          <cell r="J716">
            <v>10</v>
          </cell>
          <cell r="K716" t="str">
            <v/>
          </cell>
          <cell r="L716">
            <v>7472</v>
          </cell>
          <cell r="M716">
            <v>7330</v>
          </cell>
          <cell r="O716">
            <v>3.22</v>
          </cell>
          <cell r="P716">
            <v>2.94</v>
          </cell>
        </row>
        <row r="717">
          <cell r="D717" t="str">
            <v>384-3</v>
          </cell>
          <cell r="E717" t="str">
            <v>CONTUSION, OPEN WOUND AND OTHER TRAUMA TO SKIN AND SUBCUTANEOUS TISSUE</v>
          </cell>
          <cell r="G717">
            <v>0.98386157292603804</v>
          </cell>
          <cell r="H717" t="str">
            <v/>
          </cell>
          <cell r="I717">
            <v>1</v>
          </cell>
          <cell r="J717">
            <v>16</v>
          </cell>
          <cell r="K717" t="str">
            <v/>
          </cell>
          <cell r="L717">
            <v>2634</v>
          </cell>
          <cell r="M717">
            <v>2583</v>
          </cell>
          <cell r="O717">
            <v>5.0199999999999996</v>
          </cell>
          <cell r="P717">
            <v>4.6100000000000003</v>
          </cell>
        </row>
        <row r="718">
          <cell r="D718" t="str">
            <v>384-4</v>
          </cell>
          <cell r="E718" t="str">
            <v>CONTUSION, OPEN WOUND AND OTHER TRAUMA TO SKIN AND SUBCUTANEOUS TISSUE</v>
          </cell>
          <cell r="G718">
            <v>1.649234711661175</v>
          </cell>
          <cell r="I718">
            <v>1</v>
          </cell>
          <cell r="J718">
            <v>37</v>
          </cell>
          <cell r="L718">
            <v>423</v>
          </cell>
          <cell r="M718">
            <v>418</v>
          </cell>
          <cell r="O718">
            <v>7.84</v>
          </cell>
          <cell r="P718">
            <v>7.26</v>
          </cell>
        </row>
        <row r="719">
          <cell r="D719" t="str">
            <v>385-1</v>
          </cell>
          <cell r="E719" t="str">
            <v>OTHER SKIN, SUBCUTANEOUS TISSUE AND BREAST DISORDERS</v>
          </cell>
          <cell r="G719">
            <v>0.41470427346342942</v>
          </cell>
          <cell r="H719" t="str">
            <v/>
          </cell>
          <cell r="I719">
            <v>1</v>
          </cell>
          <cell r="J719">
            <v>8</v>
          </cell>
          <cell r="K719" t="str">
            <v/>
          </cell>
          <cell r="L719">
            <v>7066</v>
          </cell>
          <cell r="M719">
            <v>6963</v>
          </cell>
          <cell r="O719">
            <v>2.61</v>
          </cell>
          <cell r="P719">
            <v>2.4500000000000002</v>
          </cell>
        </row>
        <row r="720">
          <cell r="D720" t="str">
            <v>385-2</v>
          </cell>
          <cell r="E720" t="str">
            <v>OTHER SKIN, SUBCUTANEOUS TISSUE AND BREAST DISORDERS</v>
          </cell>
          <cell r="G720">
            <v>0.54698510148458956</v>
          </cell>
          <cell r="H720" t="str">
            <v/>
          </cell>
          <cell r="I720">
            <v>1</v>
          </cell>
          <cell r="J720">
            <v>12</v>
          </cell>
          <cell r="K720" t="str">
            <v/>
          </cell>
          <cell r="L720">
            <v>6244</v>
          </cell>
          <cell r="M720">
            <v>6125</v>
          </cell>
          <cell r="O720">
            <v>3.72</v>
          </cell>
          <cell r="P720">
            <v>3.44</v>
          </cell>
        </row>
        <row r="721">
          <cell r="D721" t="str">
            <v>385-3</v>
          </cell>
          <cell r="E721" t="str">
            <v>OTHER SKIN, SUBCUTANEOUS TISSUE AND BREAST DISORDERS</v>
          </cell>
          <cell r="G721">
            <v>0.84926870142087052</v>
          </cell>
          <cell r="H721" t="str">
            <v/>
          </cell>
          <cell r="I721">
            <v>1</v>
          </cell>
          <cell r="J721">
            <v>20</v>
          </cell>
          <cell r="K721" t="str">
            <v/>
          </cell>
          <cell r="L721">
            <v>2244</v>
          </cell>
          <cell r="M721">
            <v>2209</v>
          </cell>
          <cell r="O721">
            <v>5.88</v>
          </cell>
          <cell r="P721">
            <v>5.49</v>
          </cell>
        </row>
        <row r="722">
          <cell r="D722" t="str">
            <v>385-4</v>
          </cell>
          <cell r="E722" t="str">
            <v>OTHER SKIN, SUBCUTANEOUS TISSUE AND BREAST DISORDERS</v>
          </cell>
          <cell r="G722">
            <v>1.7039046227106081</v>
          </cell>
          <cell r="I722">
            <v>1</v>
          </cell>
          <cell r="J722">
            <v>40</v>
          </cell>
          <cell r="L722">
            <v>284</v>
          </cell>
          <cell r="M722">
            <v>279</v>
          </cell>
          <cell r="O722">
            <v>11.64</v>
          </cell>
          <cell r="P722">
            <v>10.52</v>
          </cell>
        </row>
        <row r="723">
          <cell r="D723" t="str">
            <v>401-1</v>
          </cell>
          <cell r="E723" t="str">
            <v>ADRENAL PROCEDURES</v>
          </cell>
          <cell r="G723">
            <v>1.2730785104207076</v>
          </cell>
          <cell r="H723" t="str">
            <v/>
          </cell>
          <cell r="I723">
            <v>1</v>
          </cell>
          <cell r="J723">
            <v>10</v>
          </cell>
          <cell r="K723" t="str">
            <v/>
          </cell>
          <cell r="L723">
            <v>2012</v>
          </cell>
          <cell r="M723">
            <v>1978</v>
          </cell>
          <cell r="O723">
            <v>2.59</v>
          </cell>
          <cell r="P723">
            <v>2.36</v>
          </cell>
        </row>
        <row r="724">
          <cell r="D724" t="str">
            <v>401-2</v>
          </cell>
          <cell r="E724" t="str">
            <v>ADRENAL PROCEDURES</v>
          </cell>
          <cell r="G724">
            <v>2.2434248850577294</v>
          </cell>
          <cell r="H724" t="str">
            <v/>
          </cell>
          <cell r="I724">
            <v>1</v>
          </cell>
          <cell r="J724">
            <v>20</v>
          </cell>
          <cell r="K724" t="str">
            <v/>
          </cell>
          <cell r="L724">
            <v>60</v>
          </cell>
          <cell r="M724">
            <v>59</v>
          </cell>
          <cell r="O724">
            <v>6.92</v>
          </cell>
          <cell r="P724">
            <v>6.49</v>
          </cell>
        </row>
        <row r="725">
          <cell r="D725" t="str">
            <v>401-3</v>
          </cell>
          <cell r="E725" t="str">
            <v>ADRENAL PROCEDURES</v>
          </cell>
          <cell r="G725">
            <v>2.8152579845214216</v>
          </cell>
          <cell r="H725" t="str">
            <v/>
          </cell>
          <cell r="I725">
            <v>1</v>
          </cell>
          <cell r="J725">
            <v>33</v>
          </cell>
          <cell r="K725" t="str">
            <v/>
          </cell>
          <cell r="L725">
            <v>162</v>
          </cell>
          <cell r="M725">
            <v>159</v>
          </cell>
          <cell r="O725">
            <v>9.2799999999999994</v>
          </cell>
          <cell r="P725">
            <v>8.6199999999999992</v>
          </cell>
        </row>
        <row r="726">
          <cell r="D726" t="str">
            <v>401-4</v>
          </cell>
          <cell r="E726" t="str">
            <v>ADRENAL PROCEDURES</v>
          </cell>
          <cell r="G726">
            <v>4.7268503967809421</v>
          </cell>
          <cell r="I726">
            <v>1</v>
          </cell>
          <cell r="J726">
            <v>64</v>
          </cell>
          <cell r="L726">
            <v>41</v>
          </cell>
          <cell r="M726">
            <v>41</v>
          </cell>
          <cell r="O726">
            <v>15.93</v>
          </cell>
          <cell r="P726">
            <v>15.93</v>
          </cell>
        </row>
        <row r="727">
          <cell r="D727" t="str">
            <v>403-1</v>
          </cell>
          <cell r="E727" t="str">
            <v>PROCEDURES FOR OBESITY</v>
          </cell>
          <cell r="G727">
            <v>1.1062670011039504</v>
          </cell>
          <cell r="H727" t="str">
            <v/>
          </cell>
          <cell r="I727">
            <v>1</v>
          </cell>
          <cell r="J727">
            <v>3</v>
          </cell>
          <cell r="K727" t="str">
            <v/>
          </cell>
          <cell r="L727">
            <v>58407</v>
          </cell>
          <cell r="M727">
            <v>57324</v>
          </cell>
          <cell r="O727">
            <v>1.56</v>
          </cell>
          <cell r="P727">
            <v>1.44</v>
          </cell>
        </row>
        <row r="728">
          <cell r="D728" t="str">
            <v>403-2</v>
          </cell>
          <cell r="E728" t="str">
            <v>PROCEDURES FOR OBESITY</v>
          </cell>
          <cell r="G728">
            <v>1.2843558940615802</v>
          </cell>
          <cell r="H728" t="str">
            <v/>
          </cell>
          <cell r="I728">
            <v>1</v>
          </cell>
          <cell r="J728">
            <v>6</v>
          </cell>
          <cell r="K728" t="str">
            <v/>
          </cell>
          <cell r="L728">
            <v>11327</v>
          </cell>
          <cell r="M728">
            <v>11167</v>
          </cell>
          <cell r="O728">
            <v>1.95</v>
          </cell>
          <cell r="P728">
            <v>1.83</v>
          </cell>
        </row>
        <row r="729">
          <cell r="D729" t="str">
            <v>403-3</v>
          </cell>
          <cell r="E729" t="str">
            <v>PROCEDURES FOR OBESITY</v>
          </cell>
          <cell r="G729">
            <v>1.8321988434363079</v>
          </cell>
          <cell r="H729" t="str">
            <v/>
          </cell>
          <cell r="I729">
            <v>1</v>
          </cell>
          <cell r="J729">
            <v>21</v>
          </cell>
          <cell r="K729" t="str">
            <v/>
          </cell>
          <cell r="L729">
            <v>713</v>
          </cell>
          <cell r="M729">
            <v>702</v>
          </cell>
          <cell r="O729">
            <v>4.42</v>
          </cell>
          <cell r="P729">
            <v>4.0199999999999996</v>
          </cell>
        </row>
        <row r="730">
          <cell r="D730" t="str">
            <v>403-4</v>
          </cell>
          <cell r="E730" t="str">
            <v>PROCEDURES FOR OBESITY</v>
          </cell>
          <cell r="G730">
            <v>3.7423095716078998</v>
          </cell>
          <cell r="I730">
            <v>1</v>
          </cell>
          <cell r="J730">
            <v>71</v>
          </cell>
          <cell r="L730">
            <v>188</v>
          </cell>
          <cell r="M730">
            <v>184</v>
          </cell>
          <cell r="O730">
            <v>13.61</v>
          </cell>
          <cell r="P730">
            <v>11.67</v>
          </cell>
        </row>
        <row r="731">
          <cell r="D731" t="str">
            <v>404-1</v>
          </cell>
          <cell r="E731" t="str">
            <v>THYROID, PARATHYROID AND THYROGLOSSAL PROCEDURES</v>
          </cell>
          <cell r="G731">
            <v>0.90706269529615202</v>
          </cell>
          <cell r="H731" t="str">
            <v/>
          </cell>
          <cell r="I731">
            <v>1</v>
          </cell>
          <cell r="J731">
            <v>6</v>
          </cell>
          <cell r="K731" t="str">
            <v/>
          </cell>
          <cell r="L731">
            <v>3205</v>
          </cell>
          <cell r="M731">
            <v>3158</v>
          </cell>
          <cell r="O731">
            <v>1.56</v>
          </cell>
          <cell r="P731">
            <v>1.45</v>
          </cell>
        </row>
        <row r="732">
          <cell r="D732" t="str">
            <v>404-2</v>
          </cell>
          <cell r="E732" t="str">
            <v>THYROID, PARATHYROID AND THYROGLOSSAL PROCEDURES</v>
          </cell>
          <cell r="G732">
            <v>1.3307210074885671</v>
          </cell>
          <cell r="H732" t="str">
            <v/>
          </cell>
          <cell r="I732">
            <v>1</v>
          </cell>
          <cell r="J732">
            <v>12</v>
          </cell>
          <cell r="K732" t="str">
            <v/>
          </cell>
          <cell r="L732">
            <v>2647</v>
          </cell>
          <cell r="M732">
            <v>2603</v>
          </cell>
          <cell r="O732">
            <v>3.06</v>
          </cell>
          <cell r="P732">
            <v>2.82</v>
          </cell>
        </row>
        <row r="733">
          <cell r="D733" t="str">
            <v>404-3</v>
          </cell>
          <cell r="E733" t="str">
            <v>THYROID, PARATHYROID AND THYROGLOSSAL PROCEDURES</v>
          </cell>
          <cell r="G733">
            <v>2.2330986922895928</v>
          </cell>
          <cell r="H733" t="str">
            <v/>
          </cell>
          <cell r="I733">
            <v>1</v>
          </cell>
          <cell r="J733">
            <v>28</v>
          </cell>
          <cell r="K733" t="str">
            <v/>
          </cell>
          <cell r="L733">
            <v>586</v>
          </cell>
          <cell r="M733">
            <v>577</v>
          </cell>
          <cell r="O733">
            <v>7.48</v>
          </cell>
          <cell r="P733">
            <v>7.03</v>
          </cell>
        </row>
        <row r="734">
          <cell r="D734" t="str">
            <v>404-4</v>
          </cell>
          <cell r="E734" t="str">
            <v>THYROID, PARATHYROID AND THYROGLOSSAL PROCEDURES</v>
          </cell>
          <cell r="G734">
            <v>4.6451503166887989</v>
          </cell>
          <cell r="I734">
            <v>2</v>
          </cell>
          <cell r="J734">
            <v>53</v>
          </cell>
          <cell r="L734">
            <v>151</v>
          </cell>
          <cell r="M734">
            <v>146</v>
          </cell>
          <cell r="O734">
            <v>17.559999999999999</v>
          </cell>
          <cell r="P734">
            <v>17.21</v>
          </cell>
        </row>
        <row r="735">
          <cell r="D735" t="str">
            <v>405-1</v>
          </cell>
          <cell r="E735" t="str">
            <v>OTHER PROCEDURES FOR ENDOCRINE, NUTRITIONAL AND METABOLIC DISORDERS</v>
          </cell>
          <cell r="G735">
            <v>1.2755072570593029</v>
          </cell>
          <cell r="H735" t="str">
            <v/>
          </cell>
          <cell r="I735">
            <v>1</v>
          </cell>
          <cell r="J735">
            <v>12</v>
          </cell>
          <cell r="K735" t="str">
            <v/>
          </cell>
          <cell r="L735">
            <v>362</v>
          </cell>
          <cell r="M735">
            <v>357</v>
          </cell>
          <cell r="O735">
            <v>3.49</v>
          </cell>
          <cell r="P735">
            <v>3.3</v>
          </cell>
        </row>
        <row r="736">
          <cell r="D736" t="str">
            <v>405-2</v>
          </cell>
          <cell r="E736" t="str">
            <v>OTHER PROCEDURES FOR ENDOCRINE, NUTRITIONAL AND METABOLIC DISORDERS</v>
          </cell>
          <cell r="G736">
            <v>1.4381600639053167</v>
          </cell>
          <cell r="H736" t="str">
            <v/>
          </cell>
          <cell r="I736">
            <v>1</v>
          </cell>
          <cell r="J736">
            <v>20</v>
          </cell>
          <cell r="K736" t="str">
            <v/>
          </cell>
          <cell r="L736">
            <v>1073</v>
          </cell>
          <cell r="M736">
            <v>1054</v>
          </cell>
          <cell r="O736">
            <v>6.14</v>
          </cell>
          <cell r="P736">
            <v>5.43</v>
          </cell>
        </row>
        <row r="737">
          <cell r="D737" t="str">
            <v>405-3</v>
          </cell>
          <cell r="E737" t="str">
            <v>OTHER PROCEDURES FOR ENDOCRINE, NUTRITIONAL AND METABOLIC DISORDERS</v>
          </cell>
          <cell r="G737">
            <v>2.184448584611641</v>
          </cell>
          <cell r="H737" t="str">
            <v/>
          </cell>
          <cell r="I737">
            <v>1</v>
          </cell>
          <cell r="J737">
            <v>41</v>
          </cell>
          <cell r="K737" t="str">
            <v/>
          </cell>
          <cell r="L737">
            <v>1286</v>
          </cell>
          <cell r="M737">
            <v>1261</v>
          </cell>
          <cell r="O737">
            <v>10.31</v>
          </cell>
          <cell r="P737">
            <v>9.15</v>
          </cell>
        </row>
        <row r="738">
          <cell r="D738" t="str">
            <v>405-4</v>
          </cell>
          <cell r="E738" t="str">
            <v>OTHER PROCEDURES FOR ENDOCRINE, NUTRITIONAL AND METABOLIC DISORDERS</v>
          </cell>
          <cell r="G738">
            <v>4.33480998385373</v>
          </cell>
          <cell r="I738">
            <v>2</v>
          </cell>
          <cell r="J738">
            <v>83</v>
          </cell>
          <cell r="L738">
            <v>411</v>
          </cell>
          <cell r="M738">
            <v>401</v>
          </cell>
          <cell r="O738">
            <v>20</v>
          </cell>
          <cell r="P738">
            <v>17.71</v>
          </cell>
        </row>
        <row r="739">
          <cell r="D739" t="str">
            <v>420-1</v>
          </cell>
          <cell r="E739" t="str">
            <v>DIABETES</v>
          </cell>
          <cell r="G739">
            <v>0.42350789726383409</v>
          </cell>
          <cell r="H739" t="str">
            <v/>
          </cell>
          <cell r="I739">
            <v>1</v>
          </cell>
          <cell r="J739">
            <v>8</v>
          </cell>
          <cell r="K739" t="str">
            <v/>
          </cell>
          <cell r="L739">
            <v>21092</v>
          </cell>
          <cell r="M739">
            <v>20745</v>
          </cell>
          <cell r="O739">
            <v>2.6</v>
          </cell>
          <cell r="P739">
            <v>2.41</v>
          </cell>
        </row>
        <row r="740">
          <cell r="D740" t="str">
            <v>420-2</v>
          </cell>
          <cell r="E740" t="str">
            <v>DIABETES</v>
          </cell>
          <cell r="G740">
            <v>0.54420717810128094</v>
          </cell>
          <cell r="H740" t="str">
            <v/>
          </cell>
          <cell r="I740">
            <v>1</v>
          </cell>
          <cell r="J740">
            <v>8</v>
          </cell>
          <cell r="K740" t="str">
            <v/>
          </cell>
          <cell r="L740">
            <v>79533</v>
          </cell>
          <cell r="M740">
            <v>78300</v>
          </cell>
          <cell r="O740">
            <v>2.75</v>
          </cell>
          <cell r="P740">
            <v>2.59</v>
          </cell>
        </row>
        <row r="741">
          <cell r="D741" t="str">
            <v>420-3</v>
          </cell>
          <cell r="E741" t="str">
            <v>DIABETES</v>
          </cell>
          <cell r="G741">
            <v>0.80461744003801661</v>
          </cell>
          <cell r="H741" t="str">
            <v/>
          </cell>
          <cell r="I741">
            <v>1</v>
          </cell>
          <cell r="J741">
            <v>14</v>
          </cell>
          <cell r="K741" t="str">
            <v/>
          </cell>
          <cell r="L741">
            <v>30848</v>
          </cell>
          <cell r="M741">
            <v>30265</v>
          </cell>
          <cell r="O741">
            <v>4.43</v>
          </cell>
          <cell r="P741">
            <v>4.0999999999999996</v>
          </cell>
        </row>
        <row r="742">
          <cell r="D742" t="str">
            <v>420-4</v>
          </cell>
          <cell r="E742" t="str">
            <v>DIABETES</v>
          </cell>
          <cell r="G742">
            <v>1.573431246253767</v>
          </cell>
          <cell r="I742">
            <v>1</v>
          </cell>
          <cell r="J742">
            <v>29</v>
          </cell>
          <cell r="L742">
            <v>5274</v>
          </cell>
          <cell r="M742">
            <v>5177</v>
          </cell>
          <cell r="O742">
            <v>8.01</v>
          </cell>
          <cell r="P742">
            <v>7.38</v>
          </cell>
        </row>
        <row r="743">
          <cell r="D743" t="str">
            <v>421-1</v>
          </cell>
          <cell r="E743" t="str">
            <v>MALNUTRITION, FAILURE TO THRIVE AND OTHER NUTRITIONAL DISORDERS</v>
          </cell>
          <cell r="G743">
            <v>0.38811517504401272</v>
          </cell>
          <cell r="H743" t="str">
            <v/>
          </cell>
          <cell r="I743">
            <v>1</v>
          </cell>
          <cell r="J743">
            <v>15</v>
          </cell>
          <cell r="K743" t="str">
            <v/>
          </cell>
          <cell r="L743">
            <v>3295</v>
          </cell>
          <cell r="M743">
            <v>3236</v>
          </cell>
          <cell r="O743">
            <v>3.56</v>
          </cell>
          <cell r="P743">
            <v>3.2</v>
          </cell>
        </row>
        <row r="744">
          <cell r="D744" t="str">
            <v>421-2</v>
          </cell>
          <cell r="E744" t="str">
            <v>MALNUTRITION, FAILURE TO THRIVE AND OTHER NUTRITIONAL DISORDERS</v>
          </cell>
          <cell r="G744">
            <v>0.58045296791003609</v>
          </cell>
          <cell r="H744" t="str">
            <v/>
          </cell>
          <cell r="I744">
            <v>1</v>
          </cell>
          <cell r="J744">
            <v>20</v>
          </cell>
          <cell r="K744" t="str">
            <v/>
          </cell>
          <cell r="L744">
            <v>6445</v>
          </cell>
          <cell r="M744">
            <v>6327</v>
          </cell>
          <cell r="O744">
            <v>5.08</v>
          </cell>
          <cell r="P744">
            <v>4.54</v>
          </cell>
        </row>
        <row r="745">
          <cell r="D745" t="str">
            <v>421-3</v>
          </cell>
          <cell r="E745" t="str">
            <v>MALNUTRITION, FAILURE TO THRIVE AND OTHER NUTRITIONAL DISORDERS</v>
          </cell>
          <cell r="G745">
            <v>0.87969744467560496</v>
          </cell>
          <cell r="H745" t="str">
            <v/>
          </cell>
          <cell r="I745">
            <v>1</v>
          </cell>
          <cell r="J745">
            <v>28</v>
          </cell>
          <cell r="K745" t="str">
            <v/>
          </cell>
          <cell r="L745">
            <v>7718</v>
          </cell>
          <cell r="M745">
            <v>7571</v>
          </cell>
          <cell r="O745">
            <v>7.24</v>
          </cell>
          <cell r="P745">
            <v>6.46</v>
          </cell>
        </row>
        <row r="746">
          <cell r="D746" t="str">
            <v>421-4</v>
          </cell>
          <cell r="E746" t="str">
            <v>MALNUTRITION, FAILURE TO THRIVE AND OTHER NUTRITIONAL DISORDERS</v>
          </cell>
          <cell r="G746">
            <v>1.6966889788258701</v>
          </cell>
          <cell r="I746">
            <v>1</v>
          </cell>
          <cell r="J746">
            <v>50</v>
          </cell>
          <cell r="L746">
            <v>1295</v>
          </cell>
          <cell r="M746">
            <v>1270</v>
          </cell>
          <cell r="O746">
            <v>12.14</v>
          </cell>
          <cell r="P746">
            <v>10.88</v>
          </cell>
        </row>
        <row r="747">
          <cell r="D747" t="str">
            <v>422-1</v>
          </cell>
          <cell r="E747" t="str">
            <v>HYPOVOLEMIA AND RELATED ELECTROLYTE DISORDERS</v>
          </cell>
          <cell r="G747">
            <v>0.32886927269585231</v>
          </cell>
          <cell r="H747" t="str">
            <v/>
          </cell>
          <cell r="I747">
            <v>1</v>
          </cell>
          <cell r="J747">
            <v>6</v>
          </cell>
          <cell r="K747" t="str">
            <v/>
          </cell>
          <cell r="L747">
            <v>5998</v>
          </cell>
          <cell r="M747">
            <v>5913</v>
          </cell>
          <cell r="O747">
            <v>2.0699999999999998</v>
          </cell>
          <cell r="P747">
            <v>1.96</v>
          </cell>
        </row>
        <row r="748">
          <cell r="D748" t="str">
            <v>422-2</v>
          </cell>
          <cell r="E748" t="str">
            <v>HYPOVOLEMIA AND RELATED ELECTROLYTE DISORDERS</v>
          </cell>
          <cell r="G748">
            <v>0.48950997463358198</v>
          </cell>
          <cell r="H748" t="str">
            <v/>
          </cell>
          <cell r="I748">
            <v>1</v>
          </cell>
          <cell r="J748">
            <v>9</v>
          </cell>
          <cell r="K748" t="str">
            <v/>
          </cell>
          <cell r="L748">
            <v>21236</v>
          </cell>
          <cell r="M748">
            <v>20878</v>
          </cell>
          <cell r="O748">
            <v>2.89</v>
          </cell>
          <cell r="P748">
            <v>2.7</v>
          </cell>
        </row>
        <row r="749">
          <cell r="D749" t="str">
            <v>422-3</v>
          </cell>
          <cell r="E749" t="str">
            <v>HYPOVOLEMIA AND RELATED ELECTROLYTE DISORDERS</v>
          </cell>
          <cell r="G749">
            <v>0.71252596715874339</v>
          </cell>
          <cell r="H749" t="str">
            <v/>
          </cell>
          <cell r="I749">
            <v>1</v>
          </cell>
          <cell r="J749">
            <v>15</v>
          </cell>
          <cell r="K749" t="str">
            <v/>
          </cell>
          <cell r="L749">
            <v>10078</v>
          </cell>
          <cell r="M749">
            <v>9896</v>
          </cell>
          <cell r="O749">
            <v>4.51</v>
          </cell>
          <cell r="P749">
            <v>4.18</v>
          </cell>
        </row>
        <row r="750">
          <cell r="D750" t="str">
            <v>422-4</v>
          </cell>
          <cell r="E750" t="str">
            <v>HYPOVOLEMIA AND RELATED ELECTROLYTE DISORDERS</v>
          </cell>
          <cell r="G750">
            <v>1.2456034418283368</v>
          </cell>
          <cell r="I750">
            <v>1</v>
          </cell>
          <cell r="J750">
            <v>26</v>
          </cell>
          <cell r="L750">
            <v>1215</v>
          </cell>
          <cell r="M750">
            <v>1194</v>
          </cell>
          <cell r="O750">
            <v>7.66</v>
          </cell>
          <cell r="P750">
            <v>7.26</v>
          </cell>
        </row>
        <row r="751">
          <cell r="D751" t="str">
            <v>423-1</v>
          </cell>
          <cell r="E751" t="str">
            <v>INBORN ERRORS OF METABOLISM</v>
          </cell>
          <cell r="G751">
            <v>0.49891558623556714</v>
          </cell>
          <cell r="H751" t="str">
            <v/>
          </cell>
          <cell r="I751">
            <v>1</v>
          </cell>
          <cell r="J751">
            <v>9</v>
          </cell>
          <cell r="K751" t="str">
            <v/>
          </cell>
          <cell r="L751">
            <v>710</v>
          </cell>
          <cell r="M751">
            <v>696</v>
          </cell>
          <cell r="O751">
            <v>2.63</v>
          </cell>
          <cell r="P751">
            <v>2.42</v>
          </cell>
        </row>
        <row r="752">
          <cell r="D752" t="str">
            <v>423-2</v>
          </cell>
          <cell r="E752" t="str">
            <v>INBORN ERRORS OF METABOLISM</v>
          </cell>
          <cell r="G752">
            <v>0.65357477835644862</v>
          </cell>
          <cell r="H752" t="str">
            <v/>
          </cell>
          <cell r="I752">
            <v>1</v>
          </cell>
          <cell r="J752">
            <v>12</v>
          </cell>
          <cell r="K752" t="str">
            <v/>
          </cell>
          <cell r="L752">
            <v>1608</v>
          </cell>
          <cell r="M752">
            <v>1578</v>
          </cell>
          <cell r="O752">
            <v>3.62</v>
          </cell>
          <cell r="P752">
            <v>3.31</v>
          </cell>
        </row>
        <row r="753">
          <cell r="D753" t="str">
            <v>423-3</v>
          </cell>
          <cell r="E753" t="str">
            <v>INBORN ERRORS OF METABOLISM</v>
          </cell>
          <cell r="G753">
            <v>1.0266295752202943</v>
          </cell>
          <cell r="H753" t="str">
            <v/>
          </cell>
          <cell r="I753">
            <v>1</v>
          </cell>
          <cell r="J753">
            <v>23</v>
          </cell>
          <cell r="K753" t="str">
            <v/>
          </cell>
          <cell r="L753">
            <v>984</v>
          </cell>
          <cell r="M753">
            <v>965</v>
          </cell>
          <cell r="O753">
            <v>5.8</v>
          </cell>
          <cell r="P753">
            <v>5.19</v>
          </cell>
        </row>
        <row r="754">
          <cell r="D754" t="str">
            <v>423-4</v>
          </cell>
          <cell r="E754" t="str">
            <v>INBORN ERRORS OF METABOLISM</v>
          </cell>
          <cell r="G754">
            <v>2.2210244953077272</v>
          </cell>
          <cell r="I754">
            <v>1</v>
          </cell>
          <cell r="J754">
            <v>42</v>
          </cell>
          <cell r="L754">
            <v>163</v>
          </cell>
          <cell r="M754">
            <v>153</v>
          </cell>
          <cell r="O754">
            <v>12.99</v>
          </cell>
          <cell r="P754">
            <v>9.65</v>
          </cell>
        </row>
        <row r="755">
          <cell r="D755" t="str">
            <v>424-1</v>
          </cell>
          <cell r="E755" t="str">
            <v>OTHER ENDOCRINE DISORDERS</v>
          </cell>
          <cell r="G755">
            <v>0.47550180803209202</v>
          </cell>
          <cell r="H755" t="str">
            <v/>
          </cell>
          <cell r="I755">
            <v>1</v>
          </cell>
          <cell r="J755">
            <v>10</v>
          </cell>
          <cell r="K755" t="str">
            <v/>
          </cell>
          <cell r="L755">
            <v>3327</v>
          </cell>
          <cell r="M755">
            <v>3269</v>
          </cell>
          <cell r="O755">
            <v>2.87</v>
          </cell>
          <cell r="P755">
            <v>2.64</v>
          </cell>
        </row>
        <row r="756">
          <cell r="D756" t="str">
            <v>424-2</v>
          </cell>
          <cell r="E756" t="str">
            <v>OTHER ENDOCRINE DISORDERS</v>
          </cell>
          <cell r="G756">
            <v>0.66172299640471322</v>
          </cell>
          <cell r="H756" t="str">
            <v/>
          </cell>
          <cell r="I756">
            <v>1</v>
          </cell>
          <cell r="J756">
            <v>16</v>
          </cell>
          <cell r="K756" t="str">
            <v/>
          </cell>
          <cell r="L756">
            <v>4527</v>
          </cell>
          <cell r="M756">
            <v>4446</v>
          </cell>
          <cell r="O756">
            <v>4.25</v>
          </cell>
          <cell r="P756">
            <v>3.94</v>
          </cell>
        </row>
        <row r="757">
          <cell r="D757" t="str">
            <v>424-3</v>
          </cell>
          <cell r="E757" t="str">
            <v>OTHER ENDOCRINE DISORDERS</v>
          </cell>
          <cell r="G757">
            <v>0.97299798209247357</v>
          </cell>
          <cell r="H757" t="str">
            <v/>
          </cell>
          <cell r="I757">
            <v>1</v>
          </cell>
          <cell r="J757">
            <v>22</v>
          </cell>
          <cell r="K757" t="str">
            <v/>
          </cell>
          <cell r="L757">
            <v>3120</v>
          </cell>
          <cell r="M757">
            <v>3060</v>
          </cell>
          <cell r="O757">
            <v>6</v>
          </cell>
          <cell r="P757">
            <v>5.49</v>
          </cell>
        </row>
        <row r="758">
          <cell r="D758" t="str">
            <v>424-4</v>
          </cell>
          <cell r="E758" t="str">
            <v>OTHER ENDOCRINE DISORDERS</v>
          </cell>
          <cell r="G758">
            <v>1.7197327757213332</v>
          </cell>
          <cell r="I758">
            <v>1</v>
          </cell>
          <cell r="J758">
            <v>32</v>
          </cell>
          <cell r="L758">
            <v>622</v>
          </cell>
          <cell r="M758">
            <v>610</v>
          </cell>
          <cell r="O758">
            <v>9.58</v>
          </cell>
          <cell r="P758">
            <v>8.91</v>
          </cell>
        </row>
        <row r="759">
          <cell r="D759" t="str">
            <v>425-1</v>
          </cell>
          <cell r="E759" t="str">
            <v>OTHER NON-HYPOVOLEMIC ELECTROLYTE DISORDERS</v>
          </cell>
          <cell r="G759">
            <v>0.4227534759787217</v>
          </cell>
          <cell r="H759" t="str">
            <v/>
          </cell>
          <cell r="I759">
            <v>1</v>
          </cell>
          <cell r="J759">
            <v>7</v>
          </cell>
          <cell r="K759" t="str">
            <v/>
          </cell>
          <cell r="L759">
            <v>4363</v>
          </cell>
          <cell r="M759">
            <v>4291</v>
          </cell>
          <cell r="O759">
            <v>2.31</v>
          </cell>
          <cell r="P759">
            <v>2.16</v>
          </cell>
        </row>
        <row r="760">
          <cell r="D760" t="str">
            <v>425-2</v>
          </cell>
          <cell r="E760" t="str">
            <v>OTHER NON-HYPOVOLEMIC ELECTROLYTE DISORDERS</v>
          </cell>
          <cell r="G760">
            <v>0.51774953265798151</v>
          </cell>
          <cell r="H760" t="str">
            <v/>
          </cell>
          <cell r="I760">
            <v>1</v>
          </cell>
          <cell r="J760">
            <v>9</v>
          </cell>
          <cell r="K760" t="str">
            <v/>
          </cell>
          <cell r="L760">
            <v>19047</v>
          </cell>
          <cell r="M760">
            <v>18704</v>
          </cell>
          <cell r="O760">
            <v>2.82</v>
          </cell>
          <cell r="P760">
            <v>2.62</v>
          </cell>
        </row>
        <row r="761">
          <cell r="D761" t="str">
            <v>425-3</v>
          </cell>
          <cell r="E761" t="str">
            <v>OTHER NON-HYPOVOLEMIC ELECTROLYTE DISORDERS</v>
          </cell>
          <cell r="G761">
            <v>0.70067533206272758</v>
          </cell>
          <cell r="H761" t="str">
            <v/>
          </cell>
          <cell r="I761">
            <v>1</v>
          </cell>
          <cell r="J761">
            <v>14</v>
          </cell>
          <cell r="K761" t="str">
            <v/>
          </cell>
          <cell r="L761">
            <v>21477</v>
          </cell>
          <cell r="M761">
            <v>21060</v>
          </cell>
          <cell r="O761">
            <v>3.94</v>
          </cell>
          <cell r="P761">
            <v>3.6</v>
          </cell>
        </row>
        <row r="762">
          <cell r="D762" t="str">
            <v>425-4</v>
          </cell>
          <cell r="E762" t="str">
            <v>OTHER NON-HYPOVOLEMIC ELECTROLYTE DISORDERS</v>
          </cell>
          <cell r="G762">
            <v>1.3852646264438429</v>
          </cell>
          <cell r="I762">
            <v>1</v>
          </cell>
          <cell r="J762">
            <v>31</v>
          </cell>
          <cell r="L762">
            <v>2716</v>
          </cell>
          <cell r="M762">
            <v>2662</v>
          </cell>
          <cell r="O762">
            <v>7.37</v>
          </cell>
          <cell r="P762">
            <v>6.63</v>
          </cell>
        </row>
        <row r="763">
          <cell r="D763" t="str">
            <v>426-1</v>
          </cell>
          <cell r="E763" t="str">
            <v>NON-HYPOVOLEMIC SODIUM DISORDERS</v>
          </cell>
          <cell r="G763">
            <v>0.45133067128455534</v>
          </cell>
          <cell r="H763" t="str">
            <v/>
          </cell>
          <cell r="I763">
            <v>1</v>
          </cell>
          <cell r="J763">
            <v>7</v>
          </cell>
          <cell r="K763" t="str">
            <v/>
          </cell>
          <cell r="L763">
            <v>12772</v>
          </cell>
          <cell r="M763">
            <v>12544</v>
          </cell>
          <cell r="O763">
            <v>2.67</v>
          </cell>
          <cell r="P763">
            <v>2.54</v>
          </cell>
        </row>
        <row r="764">
          <cell r="D764" t="str">
            <v>426-2</v>
          </cell>
          <cell r="E764" t="str">
            <v>NON-HYPOVOLEMIC SODIUM DISORDERS</v>
          </cell>
          <cell r="G764">
            <v>0.59776906177406941</v>
          </cell>
          <cell r="H764" t="str">
            <v/>
          </cell>
          <cell r="I764">
            <v>1</v>
          </cell>
          <cell r="J764">
            <v>11</v>
          </cell>
          <cell r="K764" t="str">
            <v/>
          </cell>
          <cell r="L764">
            <v>26802</v>
          </cell>
          <cell r="M764">
            <v>26408</v>
          </cell>
          <cell r="O764">
            <v>3.68</v>
          </cell>
          <cell r="P764">
            <v>3.49</v>
          </cell>
        </row>
        <row r="765">
          <cell r="D765" t="str">
            <v>426-3</v>
          </cell>
          <cell r="E765" t="str">
            <v>NON-HYPOVOLEMIC SODIUM DISORDERS</v>
          </cell>
          <cell r="G765">
            <v>0.87376969678050309</v>
          </cell>
          <cell r="H765" t="str">
            <v/>
          </cell>
          <cell r="I765">
            <v>1</v>
          </cell>
          <cell r="J765">
            <v>17</v>
          </cell>
          <cell r="K765" t="str">
            <v/>
          </cell>
          <cell r="L765">
            <v>14104</v>
          </cell>
          <cell r="M765">
            <v>13866</v>
          </cell>
          <cell r="O765">
            <v>5.56</v>
          </cell>
          <cell r="P765">
            <v>5.22</v>
          </cell>
        </row>
        <row r="766">
          <cell r="D766" t="str">
            <v>426-4</v>
          </cell>
          <cell r="E766" t="str">
            <v>NON-HYPOVOLEMIC SODIUM DISORDERS</v>
          </cell>
          <cell r="G766">
            <v>1.5491896267817189</v>
          </cell>
          <cell r="I766">
            <v>1</v>
          </cell>
          <cell r="J766">
            <v>30</v>
          </cell>
          <cell r="L766">
            <v>2730</v>
          </cell>
          <cell r="M766">
            <v>2678</v>
          </cell>
          <cell r="O766">
            <v>9</v>
          </cell>
          <cell r="P766">
            <v>8.35</v>
          </cell>
        </row>
        <row r="767">
          <cell r="D767" t="str">
            <v>427-1</v>
          </cell>
          <cell r="E767" t="str">
            <v>THYROID DISORDERS</v>
          </cell>
          <cell r="G767">
            <v>0.44061017171979094</v>
          </cell>
          <cell r="H767" t="str">
            <v/>
          </cell>
          <cell r="I767">
            <v>1</v>
          </cell>
          <cell r="J767">
            <v>7</v>
          </cell>
          <cell r="K767" t="str">
            <v/>
          </cell>
          <cell r="L767">
            <v>1827</v>
          </cell>
          <cell r="M767">
            <v>1803</v>
          </cell>
          <cell r="O767">
            <v>2.31</v>
          </cell>
          <cell r="P767">
            <v>2.19</v>
          </cell>
        </row>
        <row r="768">
          <cell r="D768" t="str">
            <v>427-2</v>
          </cell>
          <cell r="E768" t="str">
            <v>THYROID DISORDERS</v>
          </cell>
          <cell r="G768">
            <v>0.60776550574236599</v>
          </cell>
          <cell r="H768" t="str">
            <v/>
          </cell>
          <cell r="I768">
            <v>1</v>
          </cell>
          <cell r="J768">
            <v>11</v>
          </cell>
          <cell r="K768" t="str">
            <v/>
          </cell>
          <cell r="L768">
            <v>2751</v>
          </cell>
          <cell r="M768">
            <v>2697</v>
          </cell>
          <cell r="O768">
            <v>3.48</v>
          </cell>
          <cell r="P768">
            <v>3.23</v>
          </cell>
        </row>
        <row r="769">
          <cell r="D769" t="str">
            <v>427-3</v>
          </cell>
          <cell r="E769" t="str">
            <v>THYROID DISORDERS</v>
          </cell>
          <cell r="G769">
            <v>0.96811622083783477</v>
          </cell>
          <cell r="H769" t="str">
            <v/>
          </cell>
          <cell r="I769">
            <v>1</v>
          </cell>
          <cell r="J769">
            <v>20</v>
          </cell>
          <cell r="K769" t="str">
            <v/>
          </cell>
          <cell r="L769">
            <v>1323</v>
          </cell>
          <cell r="M769">
            <v>1297</v>
          </cell>
          <cell r="O769">
            <v>6.22</v>
          </cell>
          <cell r="P769">
            <v>5.73</v>
          </cell>
        </row>
        <row r="770">
          <cell r="D770" t="str">
            <v>427-4</v>
          </cell>
          <cell r="E770" t="str">
            <v>THYROID DISORDERS</v>
          </cell>
          <cell r="G770">
            <v>1.6908250429751257</v>
          </cell>
          <cell r="I770">
            <v>1</v>
          </cell>
          <cell r="J770">
            <v>29</v>
          </cell>
          <cell r="L770">
            <v>314</v>
          </cell>
          <cell r="M770">
            <v>308</v>
          </cell>
          <cell r="O770">
            <v>9.6199999999999992</v>
          </cell>
          <cell r="P770">
            <v>8.9</v>
          </cell>
        </row>
        <row r="771">
          <cell r="D771" t="str">
            <v>440-1</v>
          </cell>
          <cell r="E771" t="str">
            <v>KIDNEY TRANSPLANT</v>
          </cell>
          <cell r="G771">
            <v>4.2574481678927665</v>
          </cell>
          <cell r="H771" t="str">
            <v/>
          </cell>
          <cell r="I771">
            <v>2</v>
          </cell>
          <cell r="J771">
            <v>9</v>
          </cell>
          <cell r="K771" t="str">
            <v/>
          </cell>
          <cell r="L771">
            <v>624</v>
          </cell>
          <cell r="M771">
            <v>614</v>
          </cell>
          <cell r="O771">
            <v>4.24</v>
          </cell>
          <cell r="P771">
            <v>4.1500000000000004</v>
          </cell>
        </row>
        <row r="772">
          <cell r="D772" t="str">
            <v>440-2</v>
          </cell>
          <cell r="E772" t="str">
            <v>KIDNEY TRANSPLANT</v>
          </cell>
          <cell r="G772">
            <v>4.7679283904419281</v>
          </cell>
          <cell r="H772" t="str">
            <v/>
          </cell>
          <cell r="I772">
            <v>2</v>
          </cell>
          <cell r="J772">
            <v>11</v>
          </cell>
          <cell r="K772" t="str">
            <v/>
          </cell>
          <cell r="L772">
            <v>3812</v>
          </cell>
          <cell r="M772">
            <v>3736</v>
          </cell>
          <cell r="O772">
            <v>4.78</v>
          </cell>
          <cell r="P772">
            <v>4.58</v>
          </cell>
        </row>
        <row r="773">
          <cell r="D773" t="str">
            <v>440-3</v>
          </cell>
          <cell r="E773" t="str">
            <v>KIDNEY TRANSPLANT</v>
          </cell>
          <cell r="G773">
            <v>5.5592392015939707</v>
          </cell>
          <cell r="H773" t="str">
            <v/>
          </cell>
          <cell r="I773">
            <v>2</v>
          </cell>
          <cell r="J773">
            <v>19</v>
          </cell>
          <cell r="K773" t="str">
            <v/>
          </cell>
          <cell r="L773">
            <v>3106</v>
          </cell>
          <cell r="M773">
            <v>3046</v>
          </cell>
          <cell r="O773">
            <v>6.79</v>
          </cell>
          <cell r="P773">
            <v>6.42</v>
          </cell>
        </row>
        <row r="774">
          <cell r="D774" t="str">
            <v>440-4</v>
          </cell>
          <cell r="E774" t="str">
            <v>KIDNEY TRANSPLANT</v>
          </cell>
          <cell r="G774">
            <v>8.4337737735264149</v>
          </cell>
          <cell r="I774">
            <v>3</v>
          </cell>
          <cell r="J774">
            <v>45</v>
          </cell>
          <cell r="L774">
            <v>331</v>
          </cell>
          <cell r="M774">
            <v>318</v>
          </cell>
          <cell r="O774">
            <v>16.239999999999998</v>
          </cell>
          <cell r="P774">
            <v>14.34</v>
          </cell>
        </row>
        <row r="775">
          <cell r="D775" t="str">
            <v>441-1</v>
          </cell>
          <cell r="E775" t="str">
            <v>MAJOR BLADDER PROCEDURES</v>
          </cell>
          <cell r="G775">
            <v>1.4499096601296599</v>
          </cell>
          <cell r="H775" t="str">
            <v/>
          </cell>
          <cell r="I775">
            <v>1</v>
          </cell>
          <cell r="J775">
            <v>10</v>
          </cell>
          <cell r="K775" t="str">
            <v/>
          </cell>
          <cell r="L775">
            <v>225</v>
          </cell>
          <cell r="M775">
            <v>222</v>
          </cell>
          <cell r="O775">
            <v>3.76</v>
          </cell>
          <cell r="P775">
            <v>3.66</v>
          </cell>
        </row>
        <row r="776">
          <cell r="D776" t="str">
            <v>441-2</v>
          </cell>
          <cell r="E776" t="str">
            <v>MAJOR BLADDER PROCEDURES</v>
          </cell>
          <cell r="G776">
            <v>2.2064591495104851</v>
          </cell>
          <cell r="H776" t="str">
            <v/>
          </cell>
          <cell r="I776">
            <v>1</v>
          </cell>
          <cell r="J776">
            <v>15</v>
          </cell>
          <cell r="K776" t="str">
            <v/>
          </cell>
          <cell r="L776">
            <v>2041</v>
          </cell>
          <cell r="M776">
            <v>2011</v>
          </cell>
          <cell r="O776">
            <v>5.74</v>
          </cell>
          <cell r="P776">
            <v>5.48</v>
          </cell>
        </row>
        <row r="777">
          <cell r="D777" t="str">
            <v>441-3</v>
          </cell>
          <cell r="E777" t="str">
            <v>MAJOR BLADDER PROCEDURES</v>
          </cell>
          <cell r="G777">
            <v>2.8851395535772162</v>
          </cell>
          <cell r="H777" t="str">
            <v/>
          </cell>
          <cell r="I777">
            <v>2</v>
          </cell>
          <cell r="J777">
            <v>24</v>
          </cell>
          <cell r="K777" t="str">
            <v/>
          </cell>
          <cell r="L777">
            <v>3005</v>
          </cell>
          <cell r="M777">
            <v>2927</v>
          </cell>
          <cell r="O777">
            <v>8.24</v>
          </cell>
          <cell r="P777">
            <v>7.78</v>
          </cell>
        </row>
        <row r="778">
          <cell r="D778" t="str">
            <v>441-4</v>
          </cell>
          <cell r="E778" t="str">
            <v>MAJOR BLADDER PROCEDURES</v>
          </cell>
          <cell r="G778">
            <v>5.6841654033811313</v>
          </cell>
          <cell r="I778">
            <v>4</v>
          </cell>
          <cell r="J778">
            <v>65</v>
          </cell>
          <cell r="L778">
            <v>440</v>
          </cell>
          <cell r="M778">
            <v>427</v>
          </cell>
          <cell r="O778">
            <v>20.67</v>
          </cell>
          <cell r="P778">
            <v>19.72</v>
          </cell>
        </row>
        <row r="779">
          <cell r="D779" t="str">
            <v>442-1</v>
          </cell>
          <cell r="E779" t="str">
            <v>KIDNEY AND URINARY TRACT PROCEDURES FOR MALIGNANCY</v>
          </cell>
          <cell r="G779">
            <v>1.3561736621106495</v>
          </cell>
          <cell r="H779" t="str">
            <v/>
          </cell>
          <cell r="I779">
            <v>1</v>
          </cell>
          <cell r="J779">
            <v>7</v>
          </cell>
          <cell r="K779" t="str">
            <v/>
          </cell>
          <cell r="L779">
            <v>7740</v>
          </cell>
          <cell r="M779">
            <v>7633</v>
          </cell>
          <cell r="O779">
            <v>2.52</v>
          </cell>
          <cell r="P779">
            <v>2.41</v>
          </cell>
        </row>
        <row r="780">
          <cell r="D780" t="str">
            <v>442-2</v>
          </cell>
          <cell r="E780" t="str">
            <v>KIDNEY AND URINARY TRACT PROCEDURES FOR MALIGNANCY</v>
          </cell>
          <cell r="G780">
            <v>1.5748994066235071</v>
          </cell>
          <cell r="H780" t="str">
            <v/>
          </cell>
          <cell r="I780">
            <v>1</v>
          </cell>
          <cell r="J780">
            <v>10</v>
          </cell>
          <cell r="K780" t="str">
            <v/>
          </cell>
          <cell r="L780">
            <v>7177</v>
          </cell>
          <cell r="M780">
            <v>7047</v>
          </cell>
          <cell r="O780">
            <v>3.43</v>
          </cell>
          <cell r="P780">
            <v>3.23</v>
          </cell>
        </row>
        <row r="781">
          <cell r="D781" t="str">
            <v>442-3</v>
          </cell>
          <cell r="E781" t="str">
            <v>KIDNEY AND URINARY TRACT PROCEDURES FOR MALIGNANCY</v>
          </cell>
          <cell r="G781">
            <v>2.2880572084848305</v>
          </cell>
          <cell r="H781" t="str">
            <v/>
          </cell>
          <cell r="I781">
            <v>1</v>
          </cell>
          <cell r="J781">
            <v>22</v>
          </cell>
          <cell r="K781" t="str">
            <v/>
          </cell>
          <cell r="L781">
            <v>2049</v>
          </cell>
          <cell r="M781">
            <v>2015</v>
          </cell>
          <cell r="O781">
            <v>6.67</v>
          </cell>
          <cell r="P781">
            <v>6.28</v>
          </cell>
        </row>
        <row r="782">
          <cell r="D782" t="str">
            <v>442-4</v>
          </cell>
          <cell r="E782" t="str">
            <v>KIDNEY AND URINARY TRACT PROCEDURES FOR MALIGNANCY</v>
          </cell>
          <cell r="G782">
            <v>4.0086262288197618</v>
          </cell>
          <cell r="I782">
            <v>2</v>
          </cell>
          <cell r="J782">
            <v>45</v>
          </cell>
          <cell r="L782">
            <v>695</v>
          </cell>
          <cell r="M782">
            <v>676</v>
          </cell>
          <cell r="O782">
            <v>13.22</v>
          </cell>
          <cell r="P782">
            <v>12.47</v>
          </cell>
        </row>
        <row r="783">
          <cell r="D783" t="str">
            <v>443-1</v>
          </cell>
          <cell r="E783" t="str">
            <v>KIDNEY AND URINARY TRACT PROCEDURES FOR NON-MALIGNANCY</v>
          </cell>
          <cell r="G783">
            <v>1.1416136638180263</v>
          </cell>
          <cell r="H783" t="str">
            <v/>
          </cell>
          <cell r="I783">
            <v>1</v>
          </cell>
          <cell r="J783">
            <v>7</v>
          </cell>
          <cell r="K783" t="str">
            <v/>
          </cell>
          <cell r="L783">
            <v>9485</v>
          </cell>
          <cell r="M783">
            <v>9342</v>
          </cell>
          <cell r="O783">
            <v>2.19</v>
          </cell>
          <cell r="P783">
            <v>2.0699999999999998</v>
          </cell>
        </row>
        <row r="784">
          <cell r="D784" t="str">
            <v>443-2</v>
          </cell>
          <cell r="E784" t="str">
            <v>KIDNEY AND URINARY TRACT PROCEDURES FOR NON-MALIGNANCY</v>
          </cell>
          <cell r="G784">
            <v>1.3218322672923808</v>
          </cell>
          <cell r="H784" t="str">
            <v/>
          </cell>
          <cell r="I784">
            <v>1</v>
          </cell>
          <cell r="J784">
            <v>11</v>
          </cell>
          <cell r="K784" t="str">
            <v/>
          </cell>
          <cell r="L784">
            <v>8172</v>
          </cell>
          <cell r="M784">
            <v>8015</v>
          </cell>
          <cell r="O784">
            <v>3.21</v>
          </cell>
          <cell r="P784">
            <v>2.95</v>
          </cell>
        </row>
        <row r="785">
          <cell r="D785" t="str">
            <v>443-3</v>
          </cell>
          <cell r="E785" t="str">
            <v>KIDNEY AND URINARY TRACT PROCEDURES FOR NON-MALIGNANCY</v>
          </cell>
          <cell r="G785">
            <v>1.943790613785755</v>
          </cell>
          <cell r="H785" t="str">
            <v/>
          </cell>
          <cell r="I785">
            <v>1</v>
          </cell>
          <cell r="J785">
            <v>25</v>
          </cell>
          <cell r="K785" t="str">
            <v/>
          </cell>
          <cell r="L785">
            <v>2770</v>
          </cell>
          <cell r="M785">
            <v>2718</v>
          </cell>
          <cell r="O785">
            <v>7.39</v>
          </cell>
          <cell r="P785">
            <v>6.86</v>
          </cell>
        </row>
        <row r="786">
          <cell r="D786" t="str">
            <v>443-4</v>
          </cell>
          <cell r="E786" t="str">
            <v>KIDNEY AND URINARY TRACT PROCEDURES FOR NON-MALIGNANCY</v>
          </cell>
          <cell r="G786">
            <v>3.2574693298199331</v>
          </cell>
          <cell r="I786">
            <v>2</v>
          </cell>
          <cell r="J786">
            <v>47</v>
          </cell>
          <cell r="L786">
            <v>767</v>
          </cell>
          <cell r="M786">
            <v>742</v>
          </cell>
          <cell r="O786">
            <v>14.32</v>
          </cell>
          <cell r="P786">
            <v>12.97</v>
          </cell>
        </row>
        <row r="787">
          <cell r="D787" t="str">
            <v>444-1</v>
          </cell>
          <cell r="E787" t="str">
            <v>RENAL DIALYSIS ACCESS DEVICE PROCEDURES</v>
          </cell>
          <cell r="G787">
            <v>0.89787585425204064</v>
          </cell>
          <cell r="H787" t="str">
            <v/>
          </cell>
          <cell r="I787">
            <v>1</v>
          </cell>
          <cell r="J787">
            <v>9</v>
          </cell>
          <cell r="K787" t="str">
            <v/>
          </cell>
          <cell r="L787">
            <v>223</v>
          </cell>
          <cell r="M787">
            <v>219</v>
          </cell>
          <cell r="O787">
            <v>2.4700000000000002</v>
          </cell>
          <cell r="P787">
            <v>2.31</v>
          </cell>
        </row>
        <row r="788">
          <cell r="D788" t="str">
            <v>444-2</v>
          </cell>
          <cell r="E788" t="str">
            <v>RENAL DIALYSIS ACCESS DEVICE PROCEDURES</v>
          </cell>
          <cell r="G788">
            <v>1.3389137449800359</v>
          </cell>
          <cell r="H788" t="str">
            <v/>
          </cell>
          <cell r="I788">
            <v>1</v>
          </cell>
          <cell r="J788">
            <v>16</v>
          </cell>
          <cell r="K788" t="str">
            <v/>
          </cell>
          <cell r="L788">
            <v>1479</v>
          </cell>
          <cell r="M788">
            <v>1451</v>
          </cell>
          <cell r="O788">
            <v>5.13</v>
          </cell>
          <cell r="P788">
            <v>4.71</v>
          </cell>
        </row>
        <row r="789">
          <cell r="D789" t="str">
            <v>444-3</v>
          </cell>
          <cell r="E789" t="str">
            <v>RENAL DIALYSIS ACCESS DEVICE PROCEDURES</v>
          </cell>
          <cell r="G789">
            <v>1.9754047076676713</v>
          </cell>
          <cell r="H789" t="str">
            <v/>
          </cell>
          <cell r="I789">
            <v>1</v>
          </cell>
          <cell r="J789">
            <v>32</v>
          </cell>
          <cell r="K789" t="str">
            <v/>
          </cell>
          <cell r="L789">
            <v>3400</v>
          </cell>
          <cell r="M789">
            <v>3338</v>
          </cell>
          <cell r="O789">
            <v>9.3000000000000007</v>
          </cell>
          <cell r="P789">
            <v>8.51</v>
          </cell>
        </row>
        <row r="790">
          <cell r="D790" t="str">
            <v>444-4</v>
          </cell>
          <cell r="E790" t="str">
            <v>RENAL DIALYSIS ACCESS DEVICE PROCEDURES</v>
          </cell>
          <cell r="G790">
            <v>3.3757117306683</v>
          </cell>
          <cell r="I790">
            <v>2</v>
          </cell>
          <cell r="J790">
            <v>69</v>
          </cell>
          <cell r="L790">
            <v>823</v>
          </cell>
          <cell r="M790">
            <v>802</v>
          </cell>
          <cell r="O790">
            <v>16.170000000000002</v>
          </cell>
          <cell r="P790">
            <v>14.88</v>
          </cell>
        </row>
        <row r="791">
          <cell r="D791" t="str">
            <v>445-1</v>
          </cell>
          <cell r="E791" t="str">
            <v>OTHER BLADDER PROCEDURES</v>
          </cell>
          <cell r="G791">
            <v>0.93406689820383804</v>
          </cell>
          <cell r="H791" t="str">
            <v/>
          </cell>
          <cell r="I791">
            <v>1</v>
          </cell>
          <cell r="J791">
            <v>7</v>
          </cell>
          <cell r="K791" t="str">
            <v/>
          </cell>
          <cell r="L791">
            <v>1315</v>
          </cell>
          <cell r="M791">
            <v>1293</v>
          </cell>
          <cell r="O791">
            <v>2.2000000000000002</v>
          </cell>
          <cell r="P791">
            <v>2.0499999999999998</v>
          </cell>
        </row>
        <row r="792">
          <cell r="D792" t="str">
            <v>445-2</v>
          </cell>
          <cell r="E792" t="str">
            <v>OTHER BLADDER PROCEDURES</v>
          </cell>
          <cell r="G792">
            <v>1.1885041187936414</v>
          </cell>
          <cell r="H792" t="str">
            <v/>
          </cell>
          <cell r="I792">
            <v>1</v>
          </cell>
          <cell r="J792">
            <v>13</v>
          </cell>
          <cell r="K792" t="str">
            <v/>
          </cell>
          <cell r="L792">
            <v>1599</v>
          </cell>
          <cell r="M792">
            <v>1569</v>
          </cell>
          <cell r="O792">
            <v>3.95</v>
          </cell>
          <cell r="P792">
            <v>3.69</v>
          </cell>
        </row>
        <row r="793">
          <cell r="D793" t="str">
            <v>445-3</v>
          </cell>
          <cell r="E793" t="str">
            <v>OTHER BLADDER PROCEDURES</v>
          </cell>
          <cell r="G793">
            <v>1.6691204906294748</v>
          </cell>
          <cell r="H793" t="str">
            <v/>
          </cell>
          <cell r="I793">
            <v>1</v>
          </cell>
          <cell r="J793">
            <v>27</v>
          </cell>
          <cell r="K793" t="str">
            <v/>
          </cell>
          <cell r="L793">
            <v>904</v>
          </cell>
          <cell r="M793">
            <v>886</v>
          </cell>
          <cell r="O793">
            <v>8.1300000000000008</v>
          </cell>
          <cell r="P793">
            <v>7.61</v>
          </cell>
        </row>
        <row r="794">
          <cell r="D794" t="str">
            <v>445-4</v>
          </cell>
          <cell r="E794" t="str">
            <v>OTHER BLADDER PROCEDURES</v>
          </cell>
          <cell r="G794">
            <v>3.116866581408908</v>
          </cell>
          <cell r="I794">
            <v>2</v>
          </cell>
          <cell r="J794">
            <v>51</v>
          </cell>
          <cell r="L794">
            <v>203</v>
          </cell>
          <cell r="M794">
            <v>199</v>
          </cell>
          <cell r="O794">
            <v>15.3</v>
          </cell>
          <cell r="P794">
            <v>14.87</v>
          </cell>
        </row>
        <row r="795">
          <cell r="D795" t="str">
            <v>446-1</v>
          </cell>
          <cell r="E795" t="str">
            <v>URETHRAL AND TRANSURETHRAL PROCEDURES</v>
          </cell>
          <cell r="G795">
            <v>0.80850421031181108</v>
          </cell>
          <cell r="H795" t="str">
            <v/>
          </cell>
          <cell r="I795">
            <v>1</v>
          </cell>
          <cell r="J795">
            <v>6</v>
          </cell>
          <cell r="K795" t="str">
            <v/>
          </cell>
          <cell r="L795">
            <v>7065</v>
          </cell>
          <cell r="M795">
            <v>6970</v>
          </cell>
          <cell r="O795">
            <v>1.98</v>
          </cell>
          <cell r="P795">
            <v>1.88</v>
          </cell>
        </row>
        <row r="796">
          <cell r="D796" t="str">
            <v>446-2</v>
          </cell>
          <cell r="E796" t="str">
            <v>URETHRAL AND TRANSURETHRAL PROCEDURES</v>
          </cell>
          <cell r="G796">
            <v>0.98453164715279773</v>
          </cell>
          <cell r="H796" t="str">
            <v/>
          </cell>
          <cell r="I796">
            <v>1</v>
          </cell>
          <cell r="J796">
            <v>11</v>
          </cell>
          <cell r="K796" t="str">
            <v/>
          </cell>
          <cell r="L796">
            <v>9589</v>
          </cell>
          <cell r="M796">
            <v>9445</v>
          </cell>
          <cell r="O796">
            <v>3.18</v>
          </cell>
          <cell r="P796">
            <v>2.99</v>
          </cell>
        </row>
        <row r="797">
          <cell r="D797" t="str">
            <v>446-3</v>
          </cell>
          <cell r="E797" t="str">
            <v>URETHRAL AND TRANSURETHRAL PROCEDURES</v>
          </cell>
          <cell r="G797">
            <v>1.5476451341329385</v>
          </cell>
          <cell r="H797" t="str">
            <v/>
          </cell>
          <cell r="I797">
            <v>1</v>
          </cell>
          <cell r="J797">
            <v>22</v>
          </cell>
          <cell r="K797" t="str">
            <v/>
          </cell>
          <cell r="L797">
            <v>3106</v>
          </cell>
          <cell r="M797">
            <v>3048</v>
          </cell>
          <cell r="O797">
            <v>7.13</v>
          </cell>
          <cell r="P797">
            <v>6.65</v>
          </cell>
        </row>
        <row r="798">
          <cell r="D798" t="str">
            <v>446-4</v>
          </cell>
          <cell r="E798" t="str">
            <v>URETHRAL AND TRANSURETHRAL PROCEDURES</v>
          </cell>
          <cell r="G798">
            <v>2.5649816764314202</v>
          </cell>
          <cell r="I798">
            <v>2</v>
          </cell>
          <cell r="J798">
            <v>46</v>
          </cell>
          <cell r="L798">
            <v>629</v>
          </cell>
          <cell r="M798">
            <v>607</v>
          </cell>
          <cell r="O798">
            <v>12.52</v>
          </cell>
          <cell r="P798">
            <v>11.67</v>
          </cell>
        </row>
        <row r="799">
          <cell r="D799" t="str">
            <v>447-1</v>
          </cell>
          <cell r="E799" t="str">
            <v>OTHER KIDNEY, URINARY TRACT AND RELATED PROCEDURES</v>
          </cell>
          <cell r="G799">
            <v>1.2184697293070303</v>
          </cell>
          <cell r="H799" t="str">
            <v/>
          </cell>
          <cell r="I799">
            <v>1</v>
          </cell>
          <cell r="J799">
            <v>8</v>
          </cell>
          <cell r="K799" t="str">
            <v/>
          </cell>
          <cell r="L799">
            <v>191</v>
          </cell>
          <cell r="M799">
            <v>190</v>
          </cell>
          <cell r="O799">
            <v>2.91</v>
          </cell>
          <cell r="P799">
            <v>2.85</v>
          </cell>
        </row>
        <row r="800">
          <cell r="D800" t="str">
            <v>447-2</v>
          </cell>
          <cell r="E800" t="str">
            <v>OTHER KIDNEY, URINARY TRACT AND RELATED PROCEDURES</v>
          </cell>
          <cell r="G800">
            <v>1.4752668199852139</v>
          </cell>
          <cell r="H800" t="str">
            <v/>
          </cell>
          <cell r="I800">
            <v>1</v>
          </cell>
          <cell r="J800">
            <v>14</v>
          </cell>
          <cell r="K800" t="str">
            <v/>
          </cell>
          <cell r="L800">
            <v>924</v>
          </cell>
          <cell r="M800">
            <v>911</v>
          </cell>
          <cell r="O800">
            <v>4.4800000000000004</v>
          </cell>
          <cell r="P800">
            <v>4.28</v>
          </cell>
        </row>
        <row r="801">
          <cell r="D801" t="str">
            <v>447-3</v>
          </cell>
          <cell r="E801" t="str">
            <v>OTHER KIDNEY, URINARY TRACT AND RELATED PROCEDURES</v>
          </cell>
          <cell r="G801">
            <v>2.0591796140535545</v>
          </cell>
          <cell r="H801" t="str">
            <v/>
          </cell>
          <cell r="I801">
            <v>1</v>
          </cell>
          <cell r="J801">
            <v>28</v>
          </cell>
          <cell r="K801" t="str">
            <v/>
          </cell>
          <cell r="L801">
            <v>1488</v>
          </cell>
          <cell r="M801">
            <v>1462</v>
          </cell>
          <cell r="O801">
            <v>8.43</v>
          </cell>
          <cell r="P801">
            <v>7.85</v>
          </cell>
        </row>
        <row r="802">
          <cell r="D802" t="str">
            <v>447-4</v>
          </cell>
          <cell r="E802" t="str">
            <v>OTHER KIDNEY, URINARY TRACT AND RELATED PROCEDURES</v>
          </cell>
          <cell r="G802">
            <v>4.1979368438095737</v>
          </cell>
          <cell r="I802">
            <v>2</v>
          </cell>
          <cell r="J802">
            <v>65</v>
          </cell>
          <cell r="L802">
            <v>548</v>
          </cell>
          <cell r="M802">
            <v>533</v>
          </cell>
          <cell r="O802">
            <v>17.45</v>
          </cell>
          <cell r="P802">
            <v>16.52</v>
          </cell>
        </row>
        <row r="803">
          <cell r="D803" t="str">
            <v>461-1</v>
          </cell>
          <cell r="E803" t="str">
            <v>KIDNEY AND URINARY TRACT MALIGNANCY</v>
          </cell>
          <cell r="G803">
            <v>0.60168208969258841</v>
          </cell>
          <cell r="H803" t="str">
            <v/>
          </cell>
          <cell r="I803">
            <v>1</v>
          </cell>
          <cell r="J803">
            <v>8</v>
          </cell>
          <cell r="K803" t="str">
            <v/>
          </cell>
          <cell r="L803">
            <v>573</v>
          </cell>
          <cell r="M803">
            <v>563</v>
          </cell>
          <cell r="O803">
            <v>2.41</v>
          </cell>
          <cell r="P803">
            <v>2.27</v>
          </cell>
        </row>
        <row r="804">
          <cell r="D804" t="str">
            <v>461-2</v>
          </cell>
          <cell r="E804" t="str">
            <v>KIDNEY AND URINARY TRACT MALIGNANCY</v>
          </cell>
          <cell r="G804">
            <v>0.72574360309436381</v>
          </cell>
          <cell r="H804" t="str">
            <v/>
          </cell>
          <cell r="I804">
            <v>1</v>
          </cell>
          <cell r="J804">
            <v>12</v>
          </cell>
          <cell r="K804" t="str">
            <v/>
          </cell>
          <cell r="L804">
            <v>2087</v>
          </cell>
          <cell r="M804">
            <v>2047</v>
          </cell>
          <cell r="O804">
            <v>3.94</v>
          </cell>
          <cell r="P804">
            <v>3.65</v>
          </cell>
        </row>
        <row r="805">
          <cell r="D805" t="str">
            <v>461-3</v>
          </cell>
          <cell r="E805" t="str">
            <v>KIDNEY AND URINARY TRACT MALIGNANCY</v>
          </cell>
          <cell r="G805">
            <v>1.0502629542892203</v>
          </cell>
          <cell r="H805" t="str">
            <v/>
          </cell>
          <cell r="I805">
            <v>1</v>
          </cell>
          <cell r="J805">
            <v>21</v>
          </cell>
          <cell r="K805" t="str">
            <v/>
          </cell>
          <cell r="L805">
            <v>2017</v>
          </cell>
          <cell r="M805">
            <v>1983</v>
          </cell>
          <cell r="O805">
            <v>6.48</v>
          </cell>
          <cell r="P805">
            <v>6.06</v>
          </cell>
        </row>
        <row r="806">
          <cell r="D806" t="str">
            <v>461-4</v>
          </cell>
          <cell r="E806" t="str">
            <v>KIDNEY AND URINARY TRACT MALIGNANCY</v>
          </cell>
          <cell r="G806">
            <v>1.5203857531727809</v>
          </cell>
          <cell r="I806">
            <v>1</v>
          </cell>
          <cell r="J806">
            <v>35</v>
          </cell>
          <cell r="L806">
            <v>432</v>
          </cell>
          <cell r="M806">
            <v>426</v>
          </cell>
          <cell r="O806">
            <v>9.81</v>
          </cell>
          <cell r="P806">
            <v>9.31</v>
          </cell>
        </row>
        <row r="807">
          <cell r="D807" t="str">
            <v>462-1</v>
          </cell>
          <cell r="E807" t="str">
            <v>NEPHRITIS AND NEPHROSIS</v>
          </cell>
          <cell r="G807">
            <v>0.41149983123061495</v>
          </cell>
          <cell r="H807" t="str">
            <v/>
          </cell>
          <cell r="I807">
            <v>1</v>
          </cell>
          <cell r="J807">
            <v>8</v>
          </cell>
          <cell r="K807" t="str">
            <v/>
          </cell>
          <cell r="L807">
            <v>604</v>
          </cell>
          <cell r="M807">
            <v>596</v>
          </cell>
          <cell r="O807">
            <v>2.4700000000000002</v>
          </cell>
          <cell r="P807">
            <v>2.36</v>
          </cell>
        </row>
        <row r="808">
          <cell r="D808" t="str">
            <v>462-2</v>
          </cell>
          <cell r="E808" t="str">
            <v>NEPHRITIS AND NEPHROSIS</v>
          </cell>
          <cell r="G808">
            <v>0.60088687907760441</v>
          </cell>
          <cell r="H808" t="str">
            <v/>
          </cell>
          <cell r="I808">
            <v>1</v>
          </cell>
          <cell r="J808">
            <v>13</v>
          </cell>
          <cell r="K808" t="str">
            <v/>
          </cell>
          <cell r="L808">
            <v>2089</v>
          </cell>
          <cell r="M808">
            <v>2061</v>
          </cell>
          <cell r="O808">
            <v>4.0599999999999996</v>
          </cell>
          <cell r="P808">
            <v>3.85</v>
          </cell>
        </row>
        <row r="809">
          <cell r="D809" t="str">
            <v>462-3</v>
          </cell>
          <cell r="E809" t="str">
            <v>NEPHRITIS AND NEPHROSIS</v>
          </cell>
          <cell r="G809">
            <v>1.1151987455458787</v>
          </cell>
          <cell r="H809" t="str">
            <v/>
          </cell>
          <cell r="I809">
            <v>1</v>
          </cell>
          <cell r="J809">
            <v>26</v>
          </cell>
          <cell r="K809" t="str">
            <v/>
          </cell>
          <cell r="L809">
            <v>1407</v>
          </cell>
          <cell r="M809">
            <v>1380</v>
          </cell>
          <cell r="O809">
            <v>7.66</v>
          </cell>
          <cell r="P809">
            <v>7.17</v>
          </cell>
        </row>
        <row r="810">
          <cell r="D810" t="str">
            <v>462-4</v>
          </cell>
          <cell r="E810" t="str">
            <v>NEPHRITIS AND NEPHROSIS</v>
          </cell>
          <cell r="G810">
            <v>2.5031323729729325</v>
          </cell>
          <cell r="I810">
            <v>2</v>
          </cell>
          <cell r="J810">
            <v>50</v>
          </cell>
          <cell r="L810">
            <v>198</v>
          </cell>
          <cell r="M810">
            <v>194</v>
          </cell>
          <cell r="O810">
            <v>14.64</v>
          </cell>
          <cell r="P810">
            <v>13.59</v>
          </cell>
        </row>
        <row r="811">
          <cell r="D811" t="str">
            <v>463-1</v>
          </cell>
          <cell r="E811" t="str">
            <v>KIDNEY AND URINARY TRACT INFECTIONS</v>
          </cell>
          <cell r="G811">
            <v>0.45875961866991249</v>
          </cell>
          <cell r="H811" t="str">
            <v/>
          </cell>
          <cell r="I811">
            <v>1</v>
          </cell>
          <cell r="J811">
            <v>7</v>
          </cell>
          <cell r="K811" t="str">
            <v/>
          </cell>
          <cell r="L811">
            <v>36962</v>
          </cell>
          <cell r="M811">
            <v>36253</v>
          </cell>
          <cell r="O811">
            <v>2.66</v>
          </cell>
          <cell r="P811">
            <v>2.5</v>
          </cell>
        </row>
        <row r="812">
          <cell r="D812" t="str">
            <v>463-2</v>
          </cell>
          <cell r="E812" t="str">
            <v>KIDNEY AND URINARY TRACT INFECTIONS</v>
          </cell>
          <cell r="G812">
            <v>0.57661976032879081</v>
          </cell>
          <cell r="H812" t="str">
            <v/>
          </cell>
          <cell r="I812">
            <v>1</v>
          </cell>
          <cell r="J812">
            <v>10</v>
          </cell>
          <cell r="K812" t="str">
            <v/>
          </cell>
          <cell r="L812">
            <v>94816</v>
          </cell>
          <cell r="M812">
            <v>93088</v>
          </cell>
          <cell r="O812">
            <v>3.53</v>
          </cell>
          <cell r="P812">
            <v>3.31</v>
          </cell>
        </row>
        <row r="813">
          <cell r="D813" t="str">
            <v>463-3</v>
          </cell>
          <cell r="E813" t="str">
            <v>KIDNEY AND URINARY TRACT INFECTIONS</v>
          </cell>
          <cell r="G813">
            <v>0.77427755563401313</v>
          </cell>
          <cell r="H813" t="str">
            <v/>
          </cell>
          <cell r="I813">
            <v>1</v>
          </cell>
          <cell r="J813">
            <v>16</v>
          </cell>
          <cell r="K813" t="str">
            <v/>
          </cell>
          <cell r="L813">
            <v>43846</v>
          </cell>
          <cell r="M813">
            <v>43087</v>
          </cell>
          <cell r="O813">
            <v>5.07</v>
          </cell>
          <cell r="P813">
            <v>4.72</v>
          </cell>
        </row>
        <row r="814">
          <cell r="D814" t="str">
            <v>463-4</v>
          </cell>
          <cell r="E814" t="str">
            <v>KIDNEY AND URINARY TRACT INFECTIONS</v>
          </cell>
          <cell r="G814">
            <v>1.2045775996714316</v>
          </cell>
          <cell r="I814">
            <v>1</v>
          </cell>
          <cell r="J814">
            <v>26</v>
          </cell>
          <cell r="L814">
            <v>4767</v>
          </cell>
          <cell r="M814">
            <v>4680</v>
          </cell>
          <cell r="O814">
            <v>7.74</v>
          </cell>
          <cell r="P814">
            <v>7.2</v>
          </cell>
        </row>
        <row r="815">
          <cell r="D815" t="str">
            <v>465-1</v>
          </cell>
          <cell r="E815" t="str">
            <v>URINARY STONES AND ACQUIRED UPPER URINARY TRACT OBSTRUCTION</v>
          </cell>
          <cell r="G815">
            <v>0.48330252301495458</v>
          </cell>
          <cell r="H815" t="str">
            <v/>
          </cell>
          <cell r="I815">
            <v>1</v>
          </cell>
          <cell r="J815">
            <v>6</v>
          </cell>
          <cell r="K815" t="str">
            <v/>
          </cell>
          <cell r="L815">
            <v>2897</v>
          </cell>
          <cell r="M815">
            <v>2863</v>
          </cell>
          <cell r="O815">
            <v>1.85</v>
          </cell>
          <cell r="P815">
            <v>1.77</v>
          </cell>
        </row>
        <row r="816">
          <cell r="D816" t="str">
            <v>465-2</v>
          </cell>
          <cell r="E816" t="str">
            <v>URINARY STONES AND ACQUIRED UPPER URINARY TRACT OBSTRUCTION</v>
          </cell>
          <cell r="G816">
            <v>0.59379184182681533</v>
          </cell>
          <cell r="H816" t="str">
            <v/>
          </cell>
          <cell r="I816">
            <v>1</v>
          </cell>
          <cell r="J816">
            <v>7</v>
          </cell>
          <cell r="K816" t="str">
            <v/>
          </cell>
          <cell r="L816">
            <v>20714</v>
          </cell>
          <cell r="M816">
            <v>20395</v>
          </cell>
          <cell r="O816">
            <v>2.1800000000000002</v>
          </cell>
          <cell r="P816">
            <v>2.0499999999999998</v>
          </cell>
        </row>
        <row r="817">
          <cell r="D817" t="str">
            <v>465-3</v>
          </cell>
          <cell r="E817" t="str">
            <v>URINARY STONES AND ACQUIRED UPPER URINARY TRACT OBSTRUCTION</v>
          </cell>
          <cell r="G817">
            <v>0.98270014775316827</v>
          </cell>
          <cell r="H817" t="str">
            <v/>
          </cell>
          <cell r="I817">
            <v>1</v>
          </cell>
          <cell r="J817">
            <v>16</v>
          </cell>
          <cell r="K817" t="str">
            <v/>
          </cell>
          <cell r="L817">
            <v>2440</v>
          </cell>
          <cell r="M817">
            <v>2398</v>
          </cell>
          <cell r="O817">
            <v>4.88</v>
          </cell>
          <cell r="P817">
            <v>4.55</v>
          </cell>
        </row>
        <row r="818">
          <cell r="D818" t="str">
            <v>465-4</v>
          </cell>
          <cell r="E818" t="str">
            <v>URINARY STONES AND ACQUIRED UPPER URINARY TRACT OBSTRUCTION</v>
          </cell>
          <cell r="G818">
            <v>1.7070406032383054</v>
          </cell>
          <cell r="I818">
            <v>1</v>
          </cell>
          <cell r="J818">
            <v>26</v>
          </cell>
          <cell r="L818">
            <v>347</v>
          </cell>
          <cell r="M818">
            <v>342</v>
          </cell>
          <cell r="O818">
            <v>8.1999999999999993</v>
          </cell>
          <cell r="P818">
            <v>7.8</v>
          </cell>
        </row>
        <row r="819">
          <cell r="D819" t="str">
            <v>466-1</v>
          </cell>
          <cell r="E819" t="str">
            <v>MALFUNCTION, REACTION, COMPLICATION OF GENITOURINARY DEVICE OR PROCEDURE</v>
          </cell>
          <cell r="G819">
            <v>0.41470488972455377</v>
          </cell>
          <cell r="H819" t="str">
            <v/>
          </cell>
          <cell r="I819">
            <v>1</v>
          </cell>
          <cell r="J819">
            <v>7</v>
          </cell>
          <cell r="K819" t="str">
            <v/>
          </cell>
          <cell r="L819">
            <v>795</v>
          </cell>
          <cell r="M819">
            <v>782</v>
          </cell>
          <cell r="O819">
            <v>2.54</v>
          </cell>
          <cell r="P819">
            <v>2.38</v>
          </cell>
        </row>
        <row r="820">
          <cell r="D820" t="str">
            <v>466-2</v>
          </cell>
          <cell r="E820" t="str">
            <v>MALFUNCTION, REACTION, COMPLICATION OF GENITOURINARY DEVICE OR PROCEDURE</v>
          </cell>
          <cell r="G820">
            <v>0.5939630822652614</v>
          </cell>
          <cell r="H820" t="str">
            <v/>
          </cell>
          <cell r="I820">
            <v>1</v>
          </cell>
          <cell r="J820">
            <v>10</v>
          </cell>
          <cell r="K820" t="str">
            <v/>
          </cell>
          <cell r="L820">
            <v>19404</v>
          </cell>
          <cell r="M820">
            <v>19021</v>
          </cell>
          <cell r="O820">
            <v>3.67</v>
          </cell>
          <cell r="P820">
            <v>3.44</v>
          </cell>
        </row>
        <row r="821">
          <cell r="D821" t="str">
            <v>466-3</v>
          </cell>
          <cell r="E821" t="str">
            <v>MALFUNCTION, REACTION, COMPLICATION OF GENITOURINARY DEVICE OR PROCEDURE</v>
          </cell>
          <cell r="G821">
            <v>0.84409777033993105</v>
          </cell>
          <cell r="H821" t="str">
            <v/>
          </cell>
          <cell r="I821">
            <v>1</v>
          </cell>
          <cell r="J821">
            <v>16</v>
          </cell>
          <cell r="K821" t="str">
            <v/>
          </cell>
          <cell r="L821">
            <v>37318</v>
          </cell>
          <cell r="M821">
            <v>36698</v>
          </cell>
          <cell r="O821">
            <v>5.19</v>
          </cell>
          <cell r="P821">
            <v>4.9000000000000004</v>
          </cell>
        </row>
        <row r="822">
          <cell r="D822" t="str">
            <v>466-4</v>
          </cell>
          <cell r="E822" t="str">
            <v>MALFUNCTION, REACTION, COMPLICATION OF GENITOURINARY DEVICE OR PROCEDURE</v>
          </cell>
          <cell r="G822">
            <v>1.4133816414858058</v>
          </cell>
          <cell r="I822">
            <v>1</v>
          </cell>
          <cell r="J822">
            <v>27</v>
          </cell>
          <cell r="L822">
            <v>18982</v>
          </cell>
          <cell r="M822">
            <v>18638</v>
          </cell>
          <cell r="O822">
            <v>8.1999999999999993</v>
          </cell>
          <cell r="P822">
            <v>7.6</v>
          </cell>
        </row>
        <row r="823">
          <cell r="D823" t="str">
            <v>468-1</v>
          </cell>
          <cell r="E823" t="str">
            <v>OTHER KIDNEY AND URINARY TRACT DIAGNOSES, SIGNS AND SYMPTOMS</v>
          </cell>
          <cell r="G823">
            <v>0.44764342972621662</v>
          </cell>
          <cell r="H823" t="str">
            <v/>
          </cell>
          <cell r="I823">
            <v>1</v>
          </cell>
          <cell r="J823">
            <v>8</v>
          </cell>
          <cell r="K823" t="str">
            <v/>
          </cell>
          <cell r="L823">
            <v>6107</v>
          </cell>
          <cell r="M823">
            <v>6033</v>
          </cell>
          <cell r="O823">
            <v>2.5099999999999998</v>
          </cell>
          <cell r="P823">
            <v>2.4</v>
          </cell>
        </row>
        <row r="824">
          <cell r="D824" t="str">
            <v>468-2</v>
          </cell>
          <cell r="E824" t="str">
            <v>OTHER KIDNEY AND URINARY TRACT DIAGNOSES, SIGNS AND SYMPTOMS</v>
          </cell>
          <cell r="G824">
            <v>0.61557781658396293</v>
          </cell>
          <cell r="H824" t="str">
            <v/>
          </cell>
          <cell r="I824">
            <v>1</v>
          </cell>
          <cell r="J824">
            <v>11</v>
          </cell>
          <cell r="K824" t="str">
            <v/>
          </cell>
          <cell r="L824">
            <v>6942</v>
          </cell>
          <cell r="M824">
            <v>6814</v>
          </cell>
          <cell r="O824">
            <v>3.47</v>
          </cell>
          <cell r="P824">
            <v>3.22</v>
          </cell>
        </row>
        <row r="825">
          <cell r="D825" t="str">
            <v>468-3</v>
          </cell>
          <cell r="E825" t="str">
            <v>OTHER KIDNEY AND URINARY TRACT DIAGNOSES, SIGNS AND SYMPTOMS</v>
          </cell>
          <cell r="G825">
            <v>0.87891759542181425</v>
          </cell>
          <cell r="H825" t="str">
            <v/>
          </cell>
          <cell r="I825">
            <v>1</v>
          </cell>
          <cell r="J825">
            <v>17</v>
          </cell>
          <cell r="K825" t="str">
            <v/>
          </cell>
          <cell r="L825">
            <v>5529</v>
          </cell>
          <cell r="M825">
            <v>5424</v>
          </cell>
          <cell r="O825">
            <v>5.26</v>
          </cell>
          <cell r="P825">
            <v>4.8899999999999997</v>
          </cell>
        </row>
        <row r="826">
          <cell r="D826" t="str">
            <v>468-4</v>
          </cell>
          <cell r="E826" t="str">
            <v>OTHER KIDNEY AND URINARY TRACT DIAGNOSES, SIGNS AND SYMPTOMS</v>
          </cell>
          <cell r="G826">
            <v>1.5406199602708237</v>
          </cell>
          <cell r="I826">
            <v>1</v>
          </cell>
          <cell r="J826">
            <v>28</v>
          </cell>
          <cell r="L826">
            <v>782</v>
          </cell>
          <cell r="M826">
            <v>768</v>
          </cell>
          <cell r="O826">
            <v>8.8699999999999992</v>
          </cell>
          <cell r="P826">
            <v>8.23</v>
          </cell>
        </row>
        <row r="827">
          <cell r="D827" t="str">
            <v>469-1</v>
          </cell>
          <cell r="E827" t="str">
            <v>ACUTE KIDNEY INJURY</v>
          </cell>
          <cell r="G827">
            <v>0.45277844447399934</v>
          </cell>
          <cell r="H827" t="str">
            <v/>
          </cell>
          <cell r="I827">
            <v>1</v>
          </cell>
          <cell r="J827">
            <v>7</v>
          </cell>
          <cell r="K827" t="str">
            <v/>
          </cell>
          <cell r="L827">
            <v>16793</v>
          </cell>
          <cell r="M827">
            <v>16508</v>
          </cell>
          <cell r="O827">
            <v>2.59</v>
          </cell>
          <cell r="P827">
            <v>2.4500000000000002</v>
          </cell>
        </row>
        <row r="828">
          <cell r="D828" t="str">
            <v>469-2</v>
          </cell>
          <cell r="E828" t="str">
            <v>ACUTE KIDNEY INJURY</v>
          </cell>
          <cell r="G828">
            <v>0.58715026730789721</v>
          </cell>
          <cell r="H828" t="str">
            <v/>
          </cell>
          <cell r="I828">
            <v>1</v>
          </cell>
          <cell r="J828">
            <v>11</v>
          </cell>
          <cell r="K828" t="str">
            <v/>
          </cell>
          <cell r="L828">
            <v>94107</v>
          </cell>
          <cell r="M828">
            <v>92490</v>
          </cell>
          <cell r="O828">
            <v>3.6</v>
          </cell>
          <cell r="P828">
            <v>3.39</v>
          </cell>
        </row>
        <row r="829">
          <cell r="D829" t="str">
            <v>469-3</v>
          </cell>
          <cell r="E829" t="str">
            <v>ACUTE KIDNEY INJURY</v>
          </cell>
          <cell r="G829">
            <v>0.91648428537559612</v>
          </cell>
          <cell r="H829" t="str">
            <v/>
          </cell>
          <cell r="I829">
            <v>1</v>
          </cell>
          <cell r="J829">
            <v>19</v>
          </cell>
          <cell r="K829" t="str">
            <v/>
          </cell>
          <cell r="L829">
            <v>73627</v>
          </cell>
          <cell r="M829">
            <v>72377</v>
          </cell>
          <cell r="O829">
            <v>5.89</v>
          </cell>
          <cell r="P829">
            <v>5.53</v>
          </cell>
        </row>
        <row r="830">
          <cell r="D830" t="str">
            <v>469-4</v>
          </cell>
          <cell r="E830" t="str">
            <v>ACUTE KIDNEY INJURY</v>
          </cell>
          <cell r="G830">
            <v>1.7146766860530025</v>
          </cell>
          <cell r="I830">
            <v>1</v>
          </cell>
          <cell r="J830">
            <v>32</v>
          </cell>
          <cell r="L830">
            <v>14230</v>
          </cell>
          <cell r="M830">
            <v>13966</v>
          </cell>
          <cell r="O830">
            <v>9.85</v>
          </cell>
          <cell r="P830">
            <v>9.2100000000000009</v>
          </cell>
        </row>
        <row r="831">
          <cell r="D831" t="str">
            <v>470-1</v>
          </cell>
          <cell r="E831" t="str">
            <v>CHRONIC KIDNEY DISEASE</v>
          </cell>
          <cell r="G831">
            <v>0.37856407388358881</v>
          </cell>
          <cell r="H831" t="str">
            <v/>
          </cell>
          <cell r="I831">
            <v>1</v>
          </cell>
          <cell r="J831">
            <v>9</v>
          </cell>
          <cell r="K831" t="str">
            <v/>
          </cell>
          <cell r="L831">
            <v>477</v>
          </cell>
          <cell r="M831">
            <v>472</v>
          </cell>
          <cell r="O831">
            <v>2.4700000000000002</v>
          </cell>
          <cell r="P831">
            <v>2.2799999999999998</v>
          </cell>
        </row>
        <row r="832">
          <cell r="D832" t="str">
            <v>470-2</v>
          </cell>
          <cell r="E832" t="str">
            <v>CHRONIC KIDNEY DISEASE</v>
          </cell>
          <cell r="G832">
            <v>0.51560666140224787</v>
          </cell>
          <cell r="H832" t="str">
            <v/>
          </cell>
          <cell r="I832">
            <v>1</v>
          </cell>
          <cell r="J832">
            <v>11</v>
          </cell>
          <cell r="K832" t="str">
            <v/>
          </cell>
          <cell r="L832">
            <v>7706</v>
          </cell>
          <cell r="M832">
            <v>7582</v>
          </cell>
          <cell r="O832">
            <v>3.12</v>
          </cell>
          <cell r="P832">
            <v>2.88</v>
          </cell>
        </row>
        <row r="833">
          <cell r="D833" t="str">
            <v>470-3</v>
          </cell>
          <cell r="E833" t="str">
            <v>CHRONIC KIDNEY DISEASE</v>
          </cell>
          <cell r="G833">
            <v>0.85195151173387196</v>
          </cell>
          <cell r="H833" t="str">
            <v/>
          </cell>
          <cell r="I833">
            <v>1</v>
          </cell>
          <cell r="J833">
            <v>17</v>
          </cell>
          <cell r="K833" t="str">
            <v/>
          </cell>
          <cell r="L833">
            <v>9027</v>
          </cell>
          <cell r="M833">
            <v>8855</v>
          </cell>
          <cell r="O833">
            <v>5.0599999999999996</v>
          </cell>
          <cell r="P833">
            <v>4.66</v>
          </cell>
        </row>
        <row r="834">
          <cell r="D834" t="str">
            <v>470-4</v>
          </cell>
          <cell r="E834" t="str">
            <v>CHRONIC KIDNEY DISEASE</v>
          </cell>
          <cell r="G834">
            <v>1.4922608786520659</v>
          </cell>
          <cell r="I834">
            <v>1</v>
          </cell>
          <cell r="J834">
            <v>32</v>
          </cell>
          <cell r="L834">
            <v>848</v>
          </cell>
          <cell r="M834">
            <v>832</v>
          </cell>
          <cell r="O834">
            <v>8.6999999999999993</v>
          </cell>
          <cell r="P834">
            <v>7.94</v>
          </cell>
        </row>
        <row r="835">
          <cell r="D835" t="str">
            <v>480-1</v>
          </cell>
          <cell r="E835" t="str">
            <v>MAJOR MALE PELVIC PROCEDURES</v>
          </cell>
          <cell r="G835">
            <v>1.2751060775022816</v>
          </cell>
          <cell r="H835" t="str">
            <v/>
          </cell>
          <cell r="I835">
            <v>1</v>
          </cell>
          <cell r="J835">
            <v>5</v>
          </cell>
          <cell r="K835" t="str">
            <v/>
          </cell>
          <cell r="L835">
            <v>8388</v>
          </cell>
          <cell r="M835">
            <v>8258</v>
          </cell>
          <cell r="O835">
            <v>1.61</v>
          </cell>
          <cell r="P835">
            <v>1.52</v>
          </cell>
        </row>
        <row r="836">
          <cell r="D836" t="str">
            <v>480-2</v>
          </cell>
          <cell r="E836" t="str">
            <v>MAJOR MALE PELVIC PROCEDURES</v>
          </cell>
          <cell r="G836">
            <v>1.4655214790949815</v>
          </cell>
          <cell r="H836" t="str">
            <v/>
          </cell>
          <cell r="I836">
            <v>1</v>
          </cell>
          <cell r="J836">
            <v>8</v>
          </cell>
          <cell r="K836" t="str">
            <v/>
          </cell>
          <cell r="L836">
            <v>3111</v>
          </cell>
          <cell r="M836">
            <v>3057</v>
          </cell>
          <cell r="O836">
            <v>2.17</v>
          </cell>
          <cell r="P836">
            <v>1.99</v>
          </cell>
        </row>
        <row r="837">
          <cell r="D837" t="str">
            <v>480-3</v>
          </cell>
          <cell r="E837" t="str">
            <v>MAJOR MALE PELVIC PROCEDURES</v>
          </cell>
          <cell r="G837">
            <v>2.1854911361121645</v>
          </cell>
          <cell r="H837" t="str">
            <v/>
          </cell>
          <cell r="I837">
            <v>1</v>
          </cell>
          <cell r="J837">
            <v>20</v>
          </cell>
          <cell r="K837" t="str">
            <v/>
          </cell>
          <cell r="L837">
            <v>253</v>
          </cell>
          <cell r="M837">
            <v>248</v>
          </cell>
          <cell r="O837">
            <v>5.95</v>
          </cell>
          <cell r="P837">
            <v>5.52</v>
          </cell>
        </row>
        <row r="838">
          <cell r="D838" t="str">
            <v>480-4</v>
          </cell>
          <cell r="E838" t="str">
            <v>MAJOR MALE PELVIC PROCEDURES</v>
          </cell>
          <cell r="G838">
            <v>3.5894883379408209</v>
          </cell>
          <cell r="I838">
            <v>2</v>
          </cell>
          <cell r="J838">
            <v>28</v>
          </cell>
          <cell r="L838">
            <v>70</v>
          </cell>
          <cell r="M838">
            <v>68</v>
          </cell>
          <cell r="O838">
            <v>11.97</v>
          </cell>
          <cell r="P838">
            <v>11.84</v>
          </cell>
        </row>
        <row r="839">
          <cell r="D839" t="str">
            <v>482-1</v>
          </cell>
          <cell r="E839" t="str">
            <v>TRANSURETHRAL PROSTATECTOMY</v>
          </cell>
          <cell r="G839">
            <v>0.70204406085824322</v>
          </cell>
          <cell r="H839" t="str">
            <v/>
          </cell>
          <cell r="I839">
            <v>1</v>
          </cell>
          <cell r="J839">
            <v>6</v>
          </cell>
          <cell r="K839" t="str">
            <v/>
          </cell>
          <cell r="L839">
            <v>1799</v>
          </cell>
          <cell r="M839">
            <v>1770</v>
          </cell>
          <cell r="O839">
            <v>1.89</v>
          </cell>
          <cell r="P839">
            <v>1.78</v>
          </cell>
        </row>
        <row r="840">
          <cell r="D840" t="str">
            <v>482-2</v>
          </cell>
          <cell r="E840" t="str">
            <v>TRANSURETHRAL PROSTATECTOMY</v>
          </cell>
          <cell r="G840">
            <v>0.85850548707490049</v>
          </cell>
          <cell r="H840" t="str">
            <v/>
          </cell>
          <cell r="I840">
            <v>1</v>
          </cell>
          <cell r="J840">
            <v>11</v>
          </cell>
          <cell r="K840" t="str">
            <v/>
          </cell>
          <cell r="L840">
            <v>3317</v>
          </cell>
          <cell r="M840">
            <v>3262</v>
          </cell>
          <cell r="O840">
            <v>3.03</v>
          </cell>
          <cell r="P840">
            <v>2.81</v>
          </cell>
        </row>
        <row r="841">
          <cell r="D841" t="str">
            <v>482-3</v>
          </cell>
          <cell r="E841" t="str">
            <v>TRANSURETHRAL PROSTATECTOMY</v>
          </cell>
          <cell r="G841">
            <v>1.5613992405131767</v>
          </cell>
          <cell r="H841" t="str">
            <v/>
          </cell>
          <cell r="I841">
            <v>1</v>
          </cell>
          <cell r="J841">
            <v>23</v>
          </cell>
          <cell r="K841" t="str">
            <v/>
          </cell>
          <cell r="L841">
            <v>678</v>
          </cell>
          <cell r="M841">
            <v>665</v>
          </cell>
          <cell r="O841">
            <v>7.21</v>
          </cell>
          <cell r="P841">
            <v>6.74</v>
          </cell>
        </row>
        <row r="842">
          <cell r="D842" t="str">
            <v>482-4</v>
          </cell>
          <cell r="E842" t="str">
            <v>TRANSURETHRAL PROSTATECTOMY</v>
          </cell>
          <cell r="G842">
            <v>2.5982823058445521</v>
          </cell>
          <cell r="I842">
            <v>2</v>
          </cell>
          <cell r="J842">
            <v>41</v>
          </cell>
          <cell r="L842">
            <v>112</v>
          </cell>
          <cell r="M842">
            <v>108</v>
          </cell>
          <cell r="O842">
            <v>12.63</v>
          </cell>
          <cell r="P842">
            <v>10.56</v>
          </cell>
        </row>
        <row r="843">
          <cell r="D843" t="str">
            <v>483-1</v>
          </cell>
          <cell r="E843" t="str">
            <v>PENIS, TESTES AND SCROTAL PROCEDURES</v>
          </cell>
          <cell r="G843">
            <v>0.90411755055313681</v>
          </cell>
          <cell r="H843" t="str">
            <v/>
          </cell>
          <cell r="I843">
            <v>1</v>
          </cell>
          <cell r="J843">
            <v>8</v>
          </cell>
          <cell r="K843" t="str">
            <v/>
          </cell>
          <cell r="L843">
            <v>2149</v>
          </cell>
          <cell r="M843">
            <v>2111</v>
          </cell>
          <cell r="O843">
            <v>2.11</v>
          </cell>
          <cell r="P843">
            <v>1.94</v>
          </cell>
        </row>
        <row r="844">
          <cell r="D844" t="str">
            <v>483-2</v>
          </cell>
          <cell r="E844" t="str">
            <v>PENIS, TESTES AND SCROTAL PROCEDURES</v>
          </cell>
          <cell r="G844">
            <v>1.2075651336768765</v>
          </cell>
          <cell r="H844" t="str">
            <v/>
          </cell>
          <cell r="I844">
            <v>1</v>
          </cell>
          <cell r="J844">
            <v>17</v>
          </cell>
          <cell r="K844" t="str">
            <v/>
          </cell>
          <cell r="L844">
            <v>1081</v>
          </cell>
          <cell r="M844">
            <v>1060</v>
          </cell>
          <cell r="O844">
            <v>4.38</v>
          </cell>
          <cell r="P844">
            <v>3.95</v>
          </cell>
        </row>
        <row r="845">
          <cell r="D845" t="str">
            <v>483-3</v>
          </cell>
          <cell r="E845" t="str">
            <v>PENIS, TESTES AND SCROTAL PROCEDURES</v>
          </cell>
          <cell r="G845">
            <v>1.8149505671263657</v>
          </cell>
          <cell r="H845" t="str">
            <v/>
          </cell>
          <cell r="I845">
            <v>1</v>
          </cell>
          <cell r="J845">
            <v>25</v>
          </cell>
          <cell r="K845" t="str">
            <v/>
          </cell>
          <cell r="L845">
            <v>315</v>
          </cell>
          <cell r="M845">
            <v>309</v>
          </cell>
          <cell r="O845">
            <v>8.19</v>
          </cell>
          <cell r="P845">
            <v>7.64</v>
          </cell>
        </row>
        <row r="846">
          <cell r="D846" t="str">
            <v>483-4</v>
          </cell>
          <cell r="E846" t="str">
            <v>PENIS, TESTES AND SCROTAL PROCEDURES</v>
          </cell>
          <cell r="G846">
            <v>3.2754684751042968</v>
          </cell>
          <cell r="I846">
            <v>2</v>
          </cell>
          <cell r="J846">
            <v>69</v>
          </cell>
          <cell r="L846">
            <v>91</v>
          </cell>
          <cell r="M846">
            <v>89</v>
          </cell>
          <cell r="O846">
            <v>16.66</v>
          </cell>
          <cell r="P846">
            <v>15.92</v>
          </cell>
        </row>
        <row r="847">
          <cell r="D847" t="str">
            <v>484-1</v>
          </cell>
          <cell r="E847" t="str">
            <v>OTHER MALE REPRODUCTIVE SYSTEM AND RELATED PROCEDURES</v>
          </cell>
          <cell r="G847">
            <v>1.0777282243678423</v>
          </cell>
          <cell r="H847" t="str">
            <v/>
          </cell>
          <cell r="I847">
            <v>1</v>
          </cell>
          <cell r="J847">
            <v>6</v>
          </cell>
          <cell r="K847" t="str">
            <v/>
          </cell>
          <cell r="L847">
            <v>536</v>
          </cell>
          <cell r="M847">
            <v>523</v>
          </cell>
          <cell r="O847">
            <v>1.3940827641623141</v>
          </cell>
          <cell r="P847">
            <v>1.2779092004821213</v>
          </cell>
        </row>
        <row r="848">
          <cell r="D848" t="str">
            <v>484-2</v>
          </cell>
          <cell r="E848" t="str">
            <v>OTHER MALE REPRODUCTIVE SYSTEM AND RELATED PROCEDURES</v>
          </cell>
          <cell r="G848">
            <v>1.3773428310059928</v>
          </cell>
          <cell r="H848" t="str">
            <v/>
          </cell>
          <cell r="I848">
            <v>1</v>
          </cell>
          <cell r="J848">
            <v>6</v>
          </cell>
          <cell r="K848" t="str">
            <v/>
          </cell>
          <cell r="L848">
            <v>5987</v>
          </cell>
          <cell r="M848">
            <v>5879</v>
          </cell>
          <cell r="O848">
            <v>1.68</v>
          </cell>
          <cell r="P848">
            <v>1.54</v>
          </cell>
        </row>
        <row r="849">
          <cell r="D849" t="str">
            <v>484-3</v>
          </cell>
          <cell r="E849" t="str">
            <v>OTHER MALE REPRODUCTIVE SYSTEM AND RELATED PROCEDURES</v>
          </cell>
          <cell r="G849">
            <v>1.6516884049875469</v>
          </cell>
          <cell r="H849" t="str">
            <v/>
          </cell>
          <cell r="I849">
            <v>1</v>
          </cell>
          <cell r="J849">
            <v>16</v>
          </cell>
          <cell r="K849" t="str">
            <v/>
          </cell>
          <cell r="L849">
            <v>1520</v>
          </cell>
          <cell r="M849">
            <v>1496</v>
          </cell>
          <cell r="O849">
            <v>3.66</v>
          </cell>
          <cell r="P849">
            <v>3.28</v>
          </cell>
        </row>
        <row r="850">
          <cell r="D850" t="str">
            <v>484-4</v>
          </cell>
          <cell r="E850" t="str">
            <v>OTHER MALE REPRODUCTIVE SYSTEM AND RELATED PROCEDURES</v>
          </cell>
          <cell r="G850">
            <v>3.6407438390450535</v>
          </cell>
          <cell r="I850">
            <v>1</v>
          </cell>
          <cell r="J850">
            <v>39</v>
          </cell>
          <cell r="L850">
            <v>71</v>
          </cell>
          <cell r="M850">
            <v>70</v>
          </cell>
          <cell r="O850">
            <v>12.39</v>
          </cell>
          <cell r="P850">
            <v>11.1</v>
          </cell>
        </row>
        <row r="851">
          <cell r="D851" t="str">
            <v>500-1</v>
          </cell>
          <cell r="E851" t="str">
            <v>MALIGNANCY, MALE REPRODUCTIVE SYSTEM</v>
          </cell>
          <cell r="G851">
            <v>0.48320883897879791</v>
          </cell>
          <cell r="H851" t="str">
            <v/>
          </cell>
          <cell r="I851">
            <v>1</v>
          </cell>
          <cell r="J851">
            <v>9</v>
          </cell>
          <cell r="K851" t="str">
            <v/>
          </cell>
          <cell r="L851">
            <v>162</v>
          </cell>
          <cell r="M851">
            <v>159</v>
          </cell>
          <cell r="O851">
            <v>2.14</v>
          </cell>
          <cell r="P851">
            <v>1.96</v>
          </cell>
        </row>
        <row r="852">
          <cell r="D852" t="str">
            <v>500-2</v>
          </cell>
          <cell r="E852" t="str">
            <v>MALIGNANCY, MALE REPRODUCTIVE SYSTEM</v>
          </cell>
          <cell r="G852">
            <v>0.66216795086215019</v>
          </cell>
          <cell r="H852" t="str">
            <v/>
          </cell>
          <cell r="I852">
            <v>1</v>
          </cell>
          <cell r="J852">
            <v>14</v>
          </cell>
          <cell r="K852" t="str">
            <v/>
          </cell>
          <cell r="L852">
            <v>972</v>
          </cell>
          <cell r="M852">
            <v>956</v>
          </cell>
          <cell r="O852">
            <v>4.24</v>
          </cell>
          <cell r="P852">
            <v>3.86</v>
          </cell>
        </row>
        <row r="853">
          <cell r="D853" t="str">
            <v>500-3</v>
          </cell>
          <cell r="E853" t="str">
            <v>MALIGNANCY, MALE REPRODUCTIVE SYSTEM</v>
          </cell>
          <cell r="G853">
            <v>1.0205069515484322</v>
          </cell>
          <cell r="H853" t="str">
            <v/>
          </cell>
          <cell r="I853">
            <v>1</v>
          </cell>
          <cell r="J853">
            <v>22</v>
          </cell>
          <cell r="K853" t="str">
            <v/>
          </cell>
          <cell r="L853">
            <v>1027</v>
          </cell>
          <cell r="M853">
            <v>1007</v>
          </cell>
          <cell r="O853">
            <v>6.7</v>
          </cell>
          <cell r="P853">
            <v>6.15</v>
          </cell>
        </row>
        <row r="854">
          <cell r="D854" t="str">
            <v>500-4</v>
          </cell>
          <cell r="E854" t="str">
            <v>MALIGNANCY, MALE REPRODUCTIVE SYSTEM</v>
          </cell>
          <cell r="G854">
            <v>1.8139147283647783</v>
          </cell>
          <cell r="I854">
            <v>1</v>
          </cell>
          <cell r="J854">
            <v>38</v>
          </cell>
          <cell r="L854">
            <v>181</v>
          </cell>
          <cell r="M854">
            <v>173</v>
          </cell>
          <cell r="O854">
            <v>11.91</v>
          </cell>
          <cell r="P854">
            <v>9.84</v>
          </cell>
        </row>
        <row r="855">
          <cell r="D855" t="str">
            <v>501-1</v>
          </cell>
          <cell r="E855" t="str">
            <v>MALE REPRODUCTIVE SYSTEM DIAGNOSES EXCEPT MALIGNANCY</v>
          </cell>
          <cell r="G855">
            <v>0.43957459158558831</v>
          </cell>
          <cell r="H855" t="str">
            <v/>
          </cell>
          <cell r="I855">
            <v>1</v>
          </cell>
          <cell r="J855">
            <v>7</v>
          </cell>
          <cell r="K855" t="str">
            <v/>
          </cell>
          <cell r="L855">
            <v>3775</v>
          </cell>
          <cell r="M855">
            <v>3701</v>
          </cell>
          <cell r="O855">
            <v>2.64</v>
          </cell>
          <cell r="P855">
            <v>2.48</v>
          </cell>
        </row>
        <row r="856">
          <cell r="D856" t="str">
            <v>501-2</v>
          </cell>
          <cell r="E856" t="str">
            <v>MALE REPRODUCTIVE SYSTEM DIAGNOSES EXCEPT MALIGNANCY</v>
          </cell>
          <cell r="G856">
            <v>0.58993693334888841</v>
          </cell>
          <cell r="H856" t="str">
            <v/>
          </cell>
          <cell r="I856">
            <v>1</v>
          </cell>
          <cell r="J856">
            <v>11</v>
          </cell>
          <cell r="K856" t="str">
            <v/>
          </cell>
          <cell r="L856">
            <v>6023</v>
          </cell>
          <cell r="M856">
            <v>5942</v>
          </cell>
          <cell r="O856">
            <v>3.54</v>
          </cell>
          <cell r="P856">
            <v>3.38</v>
          </cell>
        </row>
        <row r="857">
          <cell r="D857" t="str">
            <v>501-3</v>
          </cell>
          <cell r="E857" t="str">
            <v>MALE REPRODUCTIVE SYSTEM DIAGNOSES EXCEPT MALIGNANCY</v>
          </cell>
          <cell r="G857">
            <v>0.86605827808580593</v>
          </cell>
          <cell r="H857" t="str">
            <v/>
          </cell>
          <cell r="I857">
            <v>1</v>
          </cell>
          <cell r="J857">
            <v>19</v>
          </cell>
          <cell r="K857" t="str">
            <v/>
          </cell>
          <cell r="L857">
            <v>1913</v>
          </cell>
          <cell r="M857">
            <v>1882</v>
          </cell>
          <cell r="O857">
            <v>5.67</v>
          </cell>
          <cell r="P857">
            <v>5.28</v>
          </cell>
        </row>
        <row r="858">
          <cell r="D858" t="str">
            <v>501-4</v>
          </cell>
          <cell r="E858" t="str">
            <v>MALE REPRODUCTIVE SYSTEM DIAGNOSES EXCEPT MALIGNANCY</v>
          </cell>
          <cell r="G858">
            <v>1.7678735394049747</v>
          </cell>
          <cell r="I858">
            <v>2</v>
          </cell>
          <cell r="J858">
            <v>31</v>
          </cell>
          <cell r="L858">
            <v>202</v>
          </cell>
          <cell r="M858">
            <v>196</v>
          </cell>
          <cell r="O858">
            <v>11.19</v>
          </cell>
          <cell r="P858">
            <v>10.42</v>
          </cell>
        </row>
        <row r="859">
          <cell r="D859" t="str">
            <v>510-1</v>
          </cell>
          <cell r="E859" t="str">
            <v>PELVIC EVISCERATION, RADICAL HYSTERECTOMY AND OTHER RADICAL GYNECOLOGICAL PROCEDURES</v>
          </cell>
          <cell r="G859">
            <v>1.3149001454859259</v>
          </cell>
          <cell r="H859" t="str">
            <v/>
          </cell>
          <cell r="I859">
            <v>1</v>
          </cell>
          <cell r="J859">
            <v>7</v>
          </cell>
          <cell r="K859" t="str">
            <v/>
          </cell>
          <cell r="L859">
            <v>837</v>
          </cell>
          <cell r="M859">
            <v>825</v>
          </cell>
          <cell r="O859">
            <v>2.44</v>
          </cell>
          <cell r="P859">
            <v>2.34</v>
          </cell>
        </row>
        <row r="860">
          <cell r="D860" t="str">
            <v>510-2</v>
          </cell>
          <cell r="E860" t="str">
            <v>PELVIC EVISCERATION, RADICAL HYSTERECTOMY AND OTHER RADICAL GYNECOLOGICAL PROCEDURES</v>
          </cell>
          <cell r="G860">
            <v>1.5386973195301801</v>
          </cell>
          <cell r="H860" t="str">
            <v/>
          </cell>
          <cell r="I860">
            <v>1</v>
          </cell>
          <cell r="J860">
            <v>12</v>
          </cell>
          <cell r="K860" t="str">
            <v/>
          </cell>
          <cell r="L860">
            <v>980</v>
          </cell>
          <cell r="M860">
            <v>963</v>
          </cell>
          <cell r="O860">
            <v>3.65</v>
          </cell>
          <cell r="P860">
            <v>3.4</v>
          </cell>
        </row>
        <row r="861">
          <cell r="D861" t="str">
            <v>510-3</v>
          </cell>
          <cell r="E861" t="str">
            <v>PELVIC EVISCERATION, RADICAL HYSTERECTOMY AND OTHER RADICAL GYNECOLOGICAL PROCEDURES</v>
          </cell>
          <cell r="G861">
            <v>2.3452365948735574</v>
          </cell>
          <cell r="H861" t="str">
            <v/>
          </cell>
          <cell r="I861">
            <v>1</v>
          </cell>
          <cell r="J861">
            <v>34</v>
          </cell>
          <cell r="K861" t="str">
            <v/>
          </cell>
          <cell r="L861">
            <v>226</v>
          </cell>
          <cell r="M861">
            <v>222</v>
          </cell>
          <cell r="O861">
            <v>7.42</v>
          </cell>
          <cell r="P861">
            <v>6.82</v>
          </cell>
        </row>
        <row r="862">
          <cell r="D862" t="str">
            <v>510-4</v>
          </cell>
          <cell r="E862" t="str">
            <v>PELVIC EVISCERATION, RADICAL HYSTERECTOMY AND OTHER RADICAL GYNECOLOGICAL PROCEDURES</v>
          </cell>
          <cell r="G862">
            <v>4.8247226755327572</v>
          </cell>
          <cell r="I862">
            <v>2</v>
          </cell>
          <cell r="J862">
            <v>48</v>
          </cell>
          <cell r="L862">
            <v>48</v>
          </cell>
          <cell r="M862">
            <v>48</v>
          </cell>
          <cell r="O862">
            <v>15.42</v>
          </cell>
          <cell r="P862">
            <v>15.42</v>
          </cell>
        </row>
        <row r="863">
          <cell r="D863" t="str">
            <v>511-1</v>
          </cell>
          <cell r="E863" t="str">
            <v>UTERINE AND ADNEXA PROCEDURES FOR OVARIAN AND ADNEXAL MALIGNANCY</v>
          </cell>
          <cell r="G863">
            <v>1.3221884869981639</v>
          </cell>
          <cell r="H863" t="str">
            <v/>
          </cell>
          <cell r="I863">
            <v>1</v>
          </cell>
          <cell r="J863">
            <v>8</v>
          </cell>
          <cell r="K863" t="str">
            <v/>
          </cell>
          <cell r="L863">
            <v>1337</v>
          </cell>
          <cell r="M863">
            <v>1317</v>
          </cell>
          <cell r="O863">
            <v>3.24</v>
          </cell>
          <cell r="P863">
            <v>3.12</v>
          </cell>
        </row>
        <row r="864">
          <cell r="D864" t="str">
            <v>511-2</v>
          </cell>
          <cell r="E864" t="str">
            <v>UTERINE AND ADNEXA PROCEDURES FOR OVARIAN AND ADNEXAL MALIGNANCY</v>
          </cell>
          <cell r="G864">
            <v>1.6056727360570893</v>
          </cell>
          <cell r="H864" t="str">
            <v/>
          </cell>
          <cell r="I864">
            <v>1</v>
          </cell>
          <cell r="J864">
            <v>11</v>
          </cell>
          <cell r="K864" t="str">
            <v/>
          </cell>
          <cell r="L864">
            <v>2760</v>
          </cell>
          <cell r="M864">
            <v>2705</v>
          </cell>
          <cell r="O864">
            <v>4.47</v>
          </cell>
          <cell r="P864">
            <v>4.26</v>
          </cell>
        </row>
        <row r="865">
          <cell r="D865" t="str">
            <v>511-3</v>
          </cell>
          <cell r="E865" t="str">
            <v>UTERINE AND ADNEXA PROCEDURES FOR OVARIAN AND ADNEXAL MALIGNANCY</v>
          </cell>
          <cell r="G865">
            <v>2.3648136566523115</v>
          </cell>
          <cell r="H865" t="str">
            <v/>
          </cell>
          <cell r="I865">
            <v>2</v>
          </cell>
          <cell r="J865">
            <v>21</v>
          </cell>
          <cell r="K865" t="str">
            <v/>
          </cell>
          <cell r="L865">
            <v>1001</v>
          </cell>
          <cell r="M865">
            <v>971</v>
          </cell>
          <cell r="O865">
            <v>7.75</v>
          </cell>
          <cell r="P865">
            <v>7.46</v>
          </cell>
        </row>
        <row r="866">
          <cell r="D866" t="str">
            <v>511-4</v>
          </cell>
          <cell r="E866" t="str">
            <v>UTERINE AND ADNEXA PROCEDURES FOR OVARIAN AND ADNEXAL MALIGNANCY</v>
          </cell>
          <cell r="G866">
            <v>4.3554436545154314</v>
          </cell>
          <cell r="I866">
            <v>2</v>
          </cell>
          <cell r="J866">
            <v>50</v>
          </cell>
          <cell r="L866">
            <v>241</v>
          </cell>
          <cell r="M866">
            <v>235</v>
          </cell>
          <cell r="O866">
            <v>15.6</v>
          </cell>
          <cell r="P866">
            <v>14.99</v>
          </cell>
        </row>
        <row r="867">
          <cell r="D867" t="str">
            <v>512-1</v>
          </cell>
          <cell r="E867" t="str">
            <v>UTERINE AND ADNEXA PROCEDURES FOR NON-OVARIAN AND NON-ADNEXAL MALIGNANCY</v>
          </cell>
          <cell r="G867">
            <v>1.212363481213087</v>
          </cell>
          <cell r="H867" t="str">
            <v/>
          </cell>
          <cell r="I867">
            <v>1</v>
          </cell>
          <cell r="J867">
            <v>6</v>
          </cell>
          <cell r="K867" t="str">
            <v/>
          </cell>
          <cell r="L867">
            <v>2187</v>
          </cell>
          <cell r="M867">
            <v>2151</v>
          </cell>
          <cell r="O867">
            <v>2.1800000000000002</v>
          </cell>
          <cell r="P867">
            <v>2.08</v>
          </cell>
        </row>
        <row r="868">
          <cell r="D868" t="str">
            <v>512-2</v>
          </cell>
          <cell r="E868" t="str">
            <v>UTERINE AND ADNEXA PROCEDURES FOR NON-OVARIAN AND NON-ADNEXAL MALIGNANCY</v>
          </cell>
          <cell r="G868">
            <v>1.4343850750520903</v>
          </cell>
          <cell r="H868" t="str">
            <v/>
          </cell>
          <cell r="I868">
            <v>1</v>
          </cell>
          <cell r="J868">
            <v>10</v>
          </cell>
          <cell r="K868" t="str">
            <v/>
          </cell>
          <cell r="L868">
            <v>3029</v>
          </cell>
          <cell r="M868">
            <v>2974</v>
          </cell>
          <cell r="O868">
            <v>3.17</v>
          </cell>
          <cell r="P868">
            <v>2.96</v>
          </cell>
        </row>
        <row r="869">
          <cell r="D869" t="str">
            <v>512-3</v>
          </cell>
          <cell r="E869" t="str">
            <v>UTERINE AND ADNEXA PROCEDURES FOR NON-OVARIAN AND NON-ADNEXAL MALIGNANCY</v>
          </cell>
          <cell r="G869">
            <v>2.2573691447547941</v>
          </cell>
          <cell r="H869" t="str">
            <v/>
          </cell>
          <cell r="I869">
            <v>1</v>
          </cell>
          <cell r="J869">
            <v>28</v>
          </cell>
          <cell r="K869" t="str">
            <v/>
          </cell>
          <cell r="L869">
            <v>691</v>
          </cell>
          <cell r="M869">
            <v>678</v>
          </cell>
          <cell r="O869">
            <v>7.71</v>
          </cell>
          <cell r="P869">
            <v>7.07</v>
          </cell>
        </row>
        <row r="870">
          <cell r="D870" t="str">
            <v>512-4</v>
          </cell>
          <cell r="E870" t="str">
            <v>UTERINE AND ADNEXA PROCEDURES FOR NON-OVARIAN AND NON-ADNEXAL MALIGNANCY</v>
          </cell>
          <cell r="G870">
            <v>3.8675487177265921</v>
          </cell>
          <cell r="I870">
            <v>1</v>
          </cell>
          <cell r="J870">
            <v>45</v>
          </cell>
          <cell r="L870">
            <v>184</v>
          </cell>
          <cell r="M870">
            <v>181</v>
          </cell>
          <cell r="O870">
            <v>13.45</v>
          </cell>
          <cell r="P870">
            <v>12.45</v>
          </cell>
        </row>
        <row r="871">
          <cell r="D871" t="str">
            <v>513-1</v>
          </cell>
          <cell r="E871" t="str">
            <v>UTERINE AND ADNEXA PROCEDURES FOR NON-MALIGNANCY EXCEPT LEIOMYOMA</v>
          </cell>
          <cell r="G871">
            <v>0.93676946944770323</v>
          </cell>
          <cell r="H871" t="str">
            <v/>
          </cell>
          <cell r="I871">
            <v>1</v>
          </cell>
          <cell r="J871">
            <v>5</v>
          </cell>
          <cell r="K871" t="str">
            <v/>
          </cell>
          <cell r="L871">
            <v>18850</v>
          </cell>
          <cell r="M871">
            <v>18523</v>
          </cell>
          <cell r="O871">
            <v>1.96</v>
          </cell>
          <cell r="P871">
            <v>1.86</v>
          </cell>
        </row>
        <row r="872">
          <cell r="D872" t="str">
            <v>513-2</v>
          </cell>
          <cell r="E872" t="str">
            <v>UTERINE AND ADNEXA PROCEDURES FOR NON-MALIGNANCY EXCEPT LEIOMYOMA</v>
          </cell>
          <cell r="G872">
            <v>1.1277424197825432</v>
          </cell>
          <cell r="H872" t="str">
            <v/>
          </cell>
          <cell r="I872">
            <v>1</v>
          </cell>
          <cell r="J872">
            <v>9</v>
          </cell>
          <cell r="K872" t="str">
            <v/>
          </cell>
          <cell r="L872">
            <v>9855</v>
          </cell>
          <cell r="M872">
            <v>9699</v>
          </cell>
          <cell r="O872">
            <v>2.69</v>
          </cell>
          <cell r="P872">
            <v>2.5299999999999998</v>
          </cell>
        </row>
        <row r="873">
          <cell r="D873" t="str">
            <v>513-3</v>
          </cell>
          <cell r="E873" t="str">
            <v>UTERINE AND ADNEXA PROCEDURES FOR NON-MALIGNANCY EXCEPT LEIOMYOMA</v>
          </cell>
          <cell r="G873">
            <v>1.7915703365823477</v>
          </cell>
          <cell r="H873" t="str">
            <v/>
          </cell>
          <cell r="I873">
            <v>1</v>
          </cell>
          <cell r="J873">
            <v>21</v>
          </cell>
          <cell r="K873" t="str">
            <v/>
          </cell>
          <cell r="L873">
            <v>1179</v>
          </cell>
          <cell r="M873">
            <v>1159</v>
          </cell>
          <cell r="O873">
            <v>5.85</v>
          </cell>
          <cell r="P873">
            <v>5.47</v>
          </cell>
        </row>
        <row r="874">
          <cell r="D874" t="str">
            <v>513-4</v>
          </cell>
          <cell r="E874" t="str">
            <v>UTERINE AND ADNEXA PROCEDURES FOR NON-MALIGNANCY EXCEPT LEIOMYOMA</v>
          </cell>
          <cell r="G874">
            <v>2.9076006474985596</v>
          </cell>
          <cell r="I874">
            <v>1</v>
          </cell>
          <cell r="J874">
            <v>46</v>
          </cell>
          <cell r="L874">
            <v>230</v>
          </cell>
          <cell r="M874">
            <v>229</v>
          </cell>
          <cell r="O874">
            <v>10.52</v>
          </cell>
          <cell r="P874">
            <v>10.25</v>
          </cell>
        </row>
        <row r="875">
          <cell r="D875" t="str">
            <v>514-1</v>
          </cell>
          <cell r="E875" t="str">
            <v>FEMALE REPRODUCTIVE SYSTEM RECONSTRUCTIVE PROCEDURES</v>
          </cell>
          <cell r="G875">
            <v>0.77576245417767076</v>
          </cell>
          <cell r="H875" t="str">
            <v/>
          </cell>
          <cell r="I875">
            <v>1</v>
          </cell>
          <cell r="J875">
            <v>6</v>
          </cell>
          <cell r="K875" t="str">
            <v/>
          </cell>
          <cell r="L875">
            <v>1077</v>
          </cell>
          <cell r="M875">
            <v>1057</v>
          </cell>
          <cell r="O875">
            <v>1.57</v>
          </cell>
          <cell r="P875">
            <v>1.39</v>
          </cell>
        </row>
        <row r="876">
          <cell r="D876" t="str">
            <v>514-2</v>
          </cell>
          <cell r="E876" t="str">
            <v>FEMALE REPRODUCTIVE SYSTEM RECONSTRUCTIVE PROCEDURES</v>
          </cell>
          <cell r="G876">
            <v>1.1507961724651401</v>
          </cell>
          <cell r="H876" t="str">
            <v/>
          </cell>
          <cell r="I876">
            <v>1</v>
          </cell>
          <cell r="J876">
            <v>8</v>
          </cell>
          <cell r="K876" t="str">
            <v/>
          </cell>
          <cell r="L876">
            <v>1254</v>
          </cell>
          <cell r="M876">
            <v>1233</v>
          </cell>
          <cell r="O876">
            <v>2.0499999999999998</v>
          </cell>
          <cell r="P876">
            <v>1.87</v>
          </cell>
        </row>
        <row r="877">
          <cell r="D877" t="str">
            <v>514-3</v>
          </cell>
          <cell r="E877" t="str">
            <v>FEMALE REPRODUCTIVE SYSTEM RECONSTRUCTIVE PROCEDURES</v>
          </cell>
          <cell r="G877">
            <v>2.221308040259665</v>
          </cell>
          <cell r="H877" t="str">
            <v/>
          </cell>
          <cell r="I877">
            <v>1</v>
          </cell>
          <cell r="J877">
            <v>22</v>
          </cell>
          <cell r="K877" t="str">
            <v/>
          </cell>
          <cell r="L877">
            <v>63</v>
          </cell>
          <cell r="M877">
            <v>62</v>
          </cell>
          <cell r="O877">
            <v>7.32</v>
          </cell>
          <cell r="P877">
            <v>6.9</v>
          </cell>
        </row>
        <row r="878">
          <cell r="D878" t="str">
            <v>514-4</v>
          </cell>
          <cell r="E878" t="str">
            <v>FEMALE REPRODUCTIVE SYSTEM RECONSTRUCTIVE PROCEDURES</v>
          </cell>
          <cell r="G878">
            <v>3.7126364048866982</v>
          </cell>
          <cell r="I878">
            <v>1</v>
          </cell>
          <cell r="J878">
            <v>72</v>
          </cell>
          <cell r="L878">
            <v>22</v>
          </cell>
          <cell r="M878">
            <v>22</v>
          </cell>
          <cell r="O878">
            <v>14.5</v>
          </cell>
          <cell r="P878">
            <v>14.5</v>
          </cell>
        </row>
        <row r="879">
          <cell r="D879" t="str">
            <v>517-1</v>
          </cell>
          <cell r="E879" t="str">
            <v>DILATION AND CURETTAGE FOR NON-OBSTETRIC DIAGNOSES</v>
          </cell>
          <cell r="G879">
            <v>0.65519784494805744</v>
          </cell>
          <cell r="H879" t="str">
            <v/>
          </cell>
          <cell r="I879">
            <v>1</v>
          </cell>
          <cell r="J879">
            <v>7</v>
          </cell>
          <cell r="K879" t="str">
            <v/>
          </cell>
          <cell r="L879">
            <v>533</v>
          </cell>
          <cell r="M879">
            <v>527</v>
          </cell>
          <cell r="O879">
            <v>2.0699999999999998</v>
          </cell>
          <cell r="P879">
            <v>1.98</v>
          </cell>
        </row>
        <row r="880">
          <cell r="D880" t="str">
            <v>517-2</v>
          </cell>
          <cell r="E880" t="str">
            <v>DILATION AND CURETTAGE FOR NON-OBSTETRIC DIAGNOSES</v>
          </cell>
          <cell r="G880">
            <v>0.83169137587290476</v>
          </cell>
          <cell r="H880" t="str">
            <v/>
          </cell>
          <cell r="I880">
            <v>1</v>
          </cell>
          <cell r="J880">
            <v>11</v>
          </cell>
          <cell r="K880" t="str">
            <v/>
          </cell>
          <cell r="L880">
            <v>1133</v>
          </cell>
          <cell r="M880">
            <v>1116</v>
          </cell>
          <cell r="O880">
            <v>3.09</v>
          </cell>
          <cell r="P880">
            <v>2.92</v>
          </cell>
        </row>
        <row r="881">
          <cell r="D881" t="str">
            <v>517-3</v>
          </cell>
          <cell r="E881" t="str">
            <v>DILATION AND CURETTAGE FOR NON-OBSTETRIC DIAGNOSES</v>
          </cell>
          <cell r="G881">
            <v>1.3959414632406193</v>
          </cell>
          <cell r="H881" t="str">
            <v/>
          </cell>
          <cell r="I881">
            <v>1</v>
          </cell>
          <cell r="J881">
            <v>24</v>
          </cell>
          <cell r="K881" t="str">
            <v/>
          </cell>
          <cell r="L881">
            <v>458</v>
          </cell>
          <cell r="M881">
            <v>450</v>
          </cell>
          <cell r="O881">
            <v>6.54</v>
          </cell>
          <cell r="P881">
            <v>6.11</v>
          </cell>
        </row>
        <row r="882">
          <cell r="D882" t="str">
            <v>517-4</v>
          </cell>
          <cell r="E882" t="str">
            <v>DILATION AND CURETTAGE FOR NON-OBSTETRIC DIAGNOSES</v>
          </cell>
          <cell r="G882">
            <v>2.4553623313143316</v>
          </cell>
          <cell r="I882">
            <v>1</v>
          </cell>
          <cell r="J882">
            <v>36</v>
          </cell>
          <cell r="L882">
            <v>61</v>
          </cell>
          <cell r="M882">
            <v>61</v>
          </cell>
          <cell r="O882">
            <v>11.61</v>
          </cell>
          <cell r="P882">
            <v>11.61</v>
          </cell>
        </row>
        <row r="883">
          <cell r="D883" t="str">
            <v>518-1</v>
          </cell>
          <cell r="E883" t="str">
            <v>OTHER FEMALE REPRODUCTIVE SYSTEM AND RELATED PROCEDURES</v>
          </cell>
          <cell r="G883">
            <v>0.79574078929633552</v>
          </cell>
          <cell r="H883" t="str">
            <v/>
          </cell>
          <cell r="I883">
            <v>1</v>
          </cell>
          <cell r="J883">
            <v>7</v>
          </cell>
          <cell r="K883" t="str">
            <v/>
          </cell>
          <cell r="L883">
            <v>2078</v>
          </cell>
          <cell r="M883">
            <v>2051</v>
          </cell>
          <cell r="O883">
            <v>2.1800000000000002</v>
          </cell>
          <cell r="P883">
            <v>2.0699999999999998</v>
          </cell>
        </row>
        <row r="884">
          <cell r="D884" t="str">
            <v>518-2</v>
          </cell>
          <cell r="E884" t="str">
            <v>OTHER FEMALE REPRODUCTIVE SYSTEM AND RELATED PROCEDURES</v>
          </cell>
          <cell r="G884">
            <v>1.1549321840639146</v>
          </cell>
          <cell r="H884" t="str">
            <v/>
          </cell>
          <cell r="I884">
            <v>1</v>
          </cell>
          <cell r="J884">
            <v>13</v>
          </cell>
          <cell r="K884" t="str">
            <v/>
          </cell>
          <cell r="L884">
            <v>1843</v>
          </cell>
          <cell r="M884">
            <v>1811</v>
          </cell>
          <cell r="O884">
            <v>4.03</v>
          </cell>
          <cell r="P884">
            <v>3.78</v>
          </cell>
        </row>
        <row r="885">
          <cell r="D885" t="str">
            <v>518-3</v>
          </cell>
          <cell r="E885" t="str">
            <v>OTHER FEMALE REPRODUCTIVE SYSTEM AND RELATED PROCEDURES</v>
          </cell>
          <cell r="G885">
            <v>1.9423358230742296</v>
          </cell>
          <cell r="H885" t="str">
            <v/>
          </cell>
          <cell r="I885">
            <v>1</v>
          </cell>
          <cell r="J885">
            <v>30</v>
          </cell>
          <cell r="K885" t="str">
            <v/>
          </cell>
          <cell r="L885">
            <v>496</v>
          </cell>
          <cell r="M885">
            <v>487</v>
          </cell>
          <cell r="O885">
            <v>8.5299999999999994</v>
          </cell>
          <cell r="P885">
            <v>7.99</v>
          </cell>
        </row>
        <row r="886">
          <cell r="D886" t="str">
            <v>518-4</v>
          </cell>
          <cell r="E886" t="str">
            <v>OTHER FEMALE REPRODUCTIVE SYSTEM AND RELATED PROCEDURES</v>
          </cell>
          <cell r="G886">
            <v>3.5622439775355637</v>
          </cell>
          <cell r="I886">
            <v>2</v>
          </cell>
          <cell r="J886">
            <v>58</v>
          </cell>
          <cell r="L886">
            <v>117</v>
          </cell>
          <cell r="M886">
            <v>113</v>
          </cell>
          <cell r="O886">
            <v>16.079999999999998</v>
          </cell>
          <cell r="P886">
            <v>15.26</v>
          </cell>
        </row>
        <row r="887">
          <cell r="D887" t="str">
            <v>519-1</v>
          </cell>
          <cell r="E887" t="str">
            <v>UTERINE AND ADNEXA PROCEDURES FOR LEIOMYOMA</v>
          </cell>
          <cell r="G887">
            <v>0.88591209399280835</v>
          </cell>
          <cell r="H887" t="str">
            <v/>
          </cell>
          <cell r="I887">
            <v>1</v>
          </cell>
          <cell r="J887">
            <v>4</v>
          </cell>
          <cell r="K887" t="str">
            <v/>
          </cell>
          <cell r="L887">
            <v>20677</v>
          </cell>
          <cell r="M887">
            <v>20345</v>
          </cell>
          <cell r="O887">
            <v>2.06</v>
          </cell>
          <cell r="P887">
            <v>1.97</v>
          </cell>
        </row>
        <row r="888">
          <cell r="D888" t="str">
            <v>519-2</v>
          </cell>
          <cell r="E888" t="str">
            <v>UTERINE AND ADNEXA PROCEDURES FOR LEIOMYOMA</v>
          </cell>
          <cell r="G888">
            <v>1.1257898983225394</v>
          </cell>
          <cell r="H888" t="str">
            <v/>
          </cell>
          <cell r="I888">
            <v>1</v>
          </cell>
          <cell r="J888">
            <v>8</v>
          </cell>
          <cell r="K888" t="str">
            <v/>
          </cell>
          <cell r="L888">
            <v>6431</v>
          </cell>
          <cell r="M888">
            <v>6325</v>
          </cell>
          <cell r="O888">
            <v>2.83</v>
          </cell>
          <cell r="P888">
            <v>2.69</v>
          </cell>
        </row>
        <row r="889">
          <cell r="D889" t="str">
            <v>519-3</v>
          </cell>
          <cell r="E889" t="str">
            <v>UTERINE AND ADNEXA PROCEDURES FOR LEIOMYOMA</v>
          </cell>
          <cell r="G889">
            <v>1.8198177716583772</v>
          </cell>
          <cell r="H889" t="str">
            <v/>
          </cell>
          <cell r="I889">
            <v>1</v>
          </cell>
          <cell r="J889">
            <v>19</v>
          </cell>
          <cell r="K889" t="str">
            <v/>
          </cell>
          <cell r="L889">
            <v>454</v>
          </cell>
          <cell r="M889">
            <v>445</v>
          </cell>
          <cell r="O889">
            <v>5.63</v>
          </cell>
          <cell r="P889">
            <v>5.28</v>
          </cell>
        </row>
        <row r="890">
          <cell r="D890" t="str">
            <v>519-4</v>
          </cell>
          <cell r="E890" t="str">
            <v>UTERINE AND ADNEXA PROCEDURES FOR LEIOMYOMA</v>
          </cell>
          <cell r="G890">
            <v>3.4809719877649781</v>
          </cell>
          <cell r="I890">
            <v>2</v>
          </cell>
          <cell r="J890">
            <v>33</v>
          </cell>
          <cell r="L890">
            <v>80</v>
          </cell>
          <cell r="M890">
            <v>74</v>
          </cell>
          <cell r="O890">
            <v>12.21</v>
          </cell>
          <cell r="P890">
            <v>9.66</v>
          </cell>
        </row>
        <row r="891">
          <cell r="D891" t="str">
            <v>530-1</v>
          </cell>
          <cell r="E891" t="str">
            <v>FEMALE REPRODUCTIVE SYSTEM MALIGNANCY</v>
          </cell>
          <cell r="G891">
            <v>0.52158035774492817</v>
          </cell>
          <cell r="H891" t="str">
            <v/>
          </cell>
          <cell r="I891">
            <v>1</v>
          </cell>
          <cell r="J891">
            <v>10</v>
          </cell>
          <cell r="K891" t="str">
            <v/>
          </cell>
          <cell r="L891">
            <v>528</v>
          </cell>
          <cell r="M891">
            <v>520</v>
          </cell>
          <cell r="O891">
            <v>2.8</v>
          </cell>
          <cell r="P891">
            <v>2.63</v>
          </cell>
        </row>
        <row r="892">
          <cell r="D892" t="str">
            <v>530-2</v>
          </cell>
          <cell r="E892" t="str">
            <v>FEMALE REPRODUCTIVE SYSTEM MALIGNANCY</v>
          </cell>
          <cell r="G892">
            <v>0.70228380956547276</v>
          </cell>
          <cell r="H892" t="str">
            <v/>
          </cell>
          <cell r="I892">
            <v>1</v>
          </cell>
          <cell r="J892">
            <v>14</v>
          </cell>
          <cell r="K892" t="str">
            <v/>
          </cell>
          <cell r="L892">
            <v>2312</v>
          </cell>
          <cell r="M892">
            <v>2274</v>
          </cell>
          <cell r="O892">
            <v>3.82</v>
          </cell>
          <cell r="P892">
            <v>3.56</v>
          </cell>
        </row>
        <row r="893">
          <cell r="D893" t="str">
            <v>530-3</v>
          </cell>
          <cell r="E893" t="str">
            <v>FEMALE REPRODUCTIVE SYSTEM MALIGNANCY</v>
          </cell>
          <cell r="G893">
            <v>1.0211366359717842</v>
          </cell>
          <cell r="H893" t="str">
            <v/>
          </cell>
          <cell r="I893">
            <v>1</v>
          </cell>
          <cell r="J893">
            <v>20</v>
          </cell>
          <cell r="K893" t="str">
            <v/>
          </cell>
          <cell r="L893">
            <v>2536</v>
          </cell>
          <cell r="M893">
            <v>2489</v>
          </cell>
          <cell r="O893">
            <v>6.1</v>
          </cell>
          <cell r="P893">
            <v>5.71</v>
          </cell>
        </row>
        <row r="894">
          <cell r="D894" t="str">
            <v>530-4</v>
          </cell>
          <cell r="E894" t="str">
            <v>FEMALE REPRODUCTIVE SYSTEM MALIGNANCY</v>
          </cell>
          <cell r="G894">
            <v>1.6397789084510317</v>
          </cell>
          <cell r="I894">
            <v>1</v>
          </cell>
          <cell r="J894">
            <v>36</v>
          </cell>
          <cell r="L894">
            <v>683</v>
          </cell>
          <cell r="M894">
            <v>671</v>
          </cell>
          <cell r="O894">
            <v>10.36</v>
          </cell>
          <cell r="P894">
            <v>9.75</v>
          </cell>
        </row>
        <row r="895">
          <cell r="D895" t="str">
            <v>531-1</v>
          </cell>
          <cell r="E895" t="str">
            <v>FEMALE REPRODUCTIVE SYSTEM INFECTIONS</v>
          </cell>
          <cell r="G895">
            <v>0.47661135071918065</v>
          </cell>
          <cell r="H895" t="str">
            <v/>
          </cell>
          <cell r="I895">
            <v>1</v>
          </cell>
          <cell r="J895">
            <v>7</v>
          </cell>
          <cell r="K895" t="str">
            <v/>
          </cell>
          <cell r="L895">
            <v>3664</v>
          </cell>
          <cell r="M895">
            <v>3617</v>
          </cell>
          <cell r="O895">
            <v>2.63</v>
          </cell>
          <cell r="P895">
            <v>2.54</v>
          </cell>
        </row>
        <row r="896">
          <cell r="D896" t="str">
            <v>531-2</v>
          </cell>
          <cell r="E896" t="str">
            <v>FEMALE REPRODUCTIVE SYSTEM INFECTIONS</v>
          </cell>
          <cell r="G896">
            <v>0.62216774689245768</v>
          </cell>
          <cell r="H896" t="str">
            <v/>
          </cell>
          <cell r="I896">
            <v>1</v>
          </cell>
          <cell r="J896">
            <v>11</v>
          </cell>
          <cell r="K896" t="str">
            <v/>
          </cell>
          <cell r="L896">
            <v>2583</v>
          </cell>
          <cell r="M896">
            <v>2550</v>
          </cell>
          <cell r="O896">
            <v>3.64</v>
          </cell>
          <cell r="P896">
            <v>3.51</v>
          </cell>
        </row>
        <row r="897">
          <cell r="D897" t="str">
            <v>531-3</v>
          </cell>
          <cell r="E897" t="str">
            <v>FEMALE REPRODUCTIVE SYSTEM INFECTIONS</v>
          </cell>
          <cell r="G897">
            <v>0.96073633569688921</v>
          </cell>
          <cell r="H897" t="str">
            <v/>
          </cell>
          <cell r="I897">
            <v>1</v>
          </cell>
          <cell r="J897">
            <v>21</v>
          </cell>
          <cell r="K897" t="str">
            <v/>
          </cell>
          <cell r="L897">
            <v>429</v>
          </cell>
          <cell r="M897">
            <v>423</v>
          </cell>
          <cell r="O897">
            <v>6.07</v>
          </cell>
          <cell r="P897">
            <v>5.65</v>
          </cell>
        </row>
        <row r="898">
          <cell r="D898" t="str">
            <v>531-4</v>
          </cell>
          <cell r="E898" t="str">
            <v>FEMALE REPRODUCTIVE SYSTEM INFECTIONS</v>
          </cell>
          <cell r="G898">
            <v>1.5722935826688935</v>
          </cell>
          <cell r="I898">
            <v>1</v>
          </cell>
          <cell r="J898">
            <v>24</v>
          </cell>
          <cell r="L898">
            <v>52</v>
          </cell>
          <cell r="M898">
            <v>51</v>
          </cell>
          <cell r="O898">
            <v>9.94</v>
          </cell>
          <cell r="P898">
            <v>9.41</v>
          </cell>
        </row>
        <row r="899">
          <cell r="D899" t="str">
            <v>532-1</v>
          </cell>
          <cell r="E899" t="str">
            <v>MENSTRUAL AND OTHER FEMALE REPRODUCTIVE SYSTEM DISORDERS</v>
          </cell>
          <cell r="G899">
            <v>0.39741611541916849</v>
          </cell>
          <cell r="H899" t="str">
            <v/>
          </cell>
          <cell r="I899">
            <v>1</v>
          </cell>
          <cell r="J899">
            <v>6</v>
          </cell>
          <cell r="K899" t="str">
            <v/>
          </cell>
          <cell r="L899">
            <v>3249</v>
          </cell>
          <cell r="M899">
            <v>3214</v>
          </cell>
          <cell r="O899">
            <v>1.76</v>
          </cell>
          <cell r="P899">
            <v>1.68</v>
          </cell>
        </row>
        <row r="900">
          <cell r="D900" t="str">
            <v>532-2</v>
          </cell>
          <cell r="E900" t="str">
            <v>MENSTRUAL AND OTHER FEMALE REPRODUCTIVE SYSTEM DISORDERS</v>
          </cell>
          <cell r="G900">
            <v>0.49823430921823642</v>
          </cell>
          <cell r="H900" t="str">
            <v/>
          </cell>
          <cell r="I900">
            <v>1</v>
          </cell>
          <cell r="J900">
            <v>7</v>
          </cell>
          <cell r="K900" t="str">
            <v/>
          </cell>
          <cell r="L900">
            <v>3217</v>
          </cell>
          <cell r="M900">
            <v>3154</v>
          </cell>
          <cell r="O900">
            <v>2.33</v>
          </cell>
          <cell r="P900">
            <v>2.15</v>
          </cell>
        </row>
        <row r="901">
          <cell r="D901" t="str">
            <v>532-3</v>
          </cell>
          <cell r="E901" t="str">
            <v>MENSTRUAL AND OTHER FEMALE REPRODUCTIVE SYSTEM DISORDERS</v>
          </cell>
          <cell r="G901">
            <v>0.78346230388339355</v>
          </cell>
          <cell r="H901" t="str">
            <v/>
          </cell>
          <cell r="I901">
            <v>1</v>
          </cell>
          <cell r="J901">
            <v>13</v>
          </cell>
          <cell r="K901" t="str">
            <v/>
          </cell>
          <cell r="L901">
            <v>628</v>
          </cell>
          <cell r="M901">
            <v>616</v>
          </cell>
          <cell r="O901">
            <v>4.0199999999999996</v>
          </cell>
          <cell r="P901">
            <v>3.72</v>
          </cell>
        </row>
        <row r="902">
          <cell r="D902" t="str">
            <v>532-4</v>
          </cell>
          <cell r="E902" t="str">
            <v>MENSTRUAL AND OTHER FEMALE REPRODUCTIVE SYSTEM DISORDERS</v>
          </cell>
          <cell r="G902">
            <v>1.2958522891576121</v>
          </cell>
          <cell r="I902">
            <v>1</v>
          </cell>
          <cell r="J902">
            <v>31</v>
          </cell>
          <cell r="L902">
            <v>77</v>
          </cell>
          <cell r="M902">
            <v>76</v>
          </cell>
          <cell r="O902">
            <v>7.71</v>
          </cell>
          <cell r="P902">
            <v>7.2</v>
          </cell>
        </row>
        <row r="903">
          <cell r="D903" t="str">
            <v>539-1</v>
          </cell>
          <cell r="E903" t="str">
            <v>CESAREAN SECTION WITH STERILIZATION</v>
          </cell>
          <cell r="G903">
            <v>0.59198002105853798</v>
          </cell>
          <cell r="H903" t="str">
            <v/>
          </cell>
          <cell r="I903">
            <v>2</v>
          </cell>
          <cell r="J903">
            <v>5</v>
          </cell>
          <cell r="K903" t="str">
            <v/>
          </cell>
          <cell r="L903">
            <v>45737</v>
          </cell>
          <cell r="M903">
            <v>44197</v>
          </cell>
          <cell r="O903">
            <v>2.7</v>
          </cell>
          <cell r="P903">
            <v>2.6</v>
          </cell>
        </row>
        <row r="904">
          <cell r="D904" t="str">
            <v>539-2</v>
          </cell>
          <cell r="E904" t="str">
            <v>CESAREAN SECTION WITH STERILIZATION</v>
          </cell>
          <cell r="G904">
            <v>0.68381608329700905</v>
          </cell>
          <cell r="H904" t="str">
            <v/>
          </cell>
          <cell r="I904">
            <v>2</v>
          </cell>
          <cell r="J904">
            <v>12</v>
          </cell>
          <cell r="K904" t="str">
            <v/>
          </cell>
          <cell r="L904">
            <v>23243</v>
          </cell>
          <cell r="M904">
            <v>22537</v>
          </cell>
          <cell r="O904">
            <v>3.46</v>
          </cell>
          <cell r="P904">
            <v>3.1</v>
          </cell>
        </row>
        <row r="905">
          <cell r="D905" t="str">
            <v>539-3</v>
          </cell>
          <cell r="E905" t="str">
            <v>CESAREAN SECTION WITH STERILIZATION</v>
          </cell>
          <cell r="G905">
            <v>0.96639298812648389</v>
          </cell>
          <cell r="H905" t="str">
            <v/>
          </cell>
          <cell r="I905">
            <v>2</v>
          </cell>
          <cell r="J905">
            <v>29</v>
          </cell>
          <cell r="K905" t="str">
            <v/>
          </cell>
          <cell r="L905">
            <v>4617</v>
          </cell>
          <cell r="M905">
            <v>4500</v>
          </cell>
          <cell r="O905">
            <v>5.87</v>
          </cell>
          <cell r="P905">
            <v>5.16</v>
          </cell>
        </row>
        <row r="906">
          <cell r="D906" t="str">
            <v>539-4</v>
          </cell>
          <cell r="E906" t="str">
            <v>CESAREAN SECTION WITH STERILIZATION</v>
          </cell>
          <cell r="G906">
            <v>1.9999124687458585</v>
          </cell>
          <cell r="I906">
            <v>2</v>
          </cell>
          <cell r="J906">
            <v>48</v>
          </cell>
          <cell r="L906">
            <v>417</v>
          </cell>
          <cell r="M906">
            <v>406</v>
          </cell>
          <cell r="O906">
            <v>9.94</v>
          </cell>
          <cell r="P906">
            <v>9.1300000000000008</v>
          </cell>
        </row>
        <row r="907">
          <cell r="D907" t="str">
            <v>540-1</v>
          </cell>
          <cell r="E907" t="str">
            <v>CESAREAN SECTION WITHOUT STERILIZATION</v>
          </cell>
          <cell r="G907">
            <v>0.58087770135597772</v>
          </cell>
          <cell r="H907" t="str">
            <v/>
          </cell>
          <cell r="I907">
            <v>2</v>
          </cell>
          <cell r="J907">
            <v>5</v>
          </cell>
          <cell r="K907" t="str">
            <v/>
          </cell>
          <cell r="L907">
            <v>216506</v>
          </cell>
          <cell r="M907">
            <v>210404</v>
          </cell>
          <cell r="O907">
            <v>2.94</v>
          </cell>
          <cell r="P907">
            <v>2.87</v>
          </cell>
        </row>
        <row r="908">
          <cell r="D908" t="str">
            <v>540-2</v>
          </cell>
          <cell r="E908" t="str">
            <v>CESAREAN SECTION WITHOUT STERILIZATION</v>
          </cell>
          <cell r="G908">
            <v>0.70759325653004612</v>
          </cell>
          <cell r="H908" t="str">
            <v/>
          </cell>
          <cell r="I908">
            <v>2</v>
          </cell>
          <cell r="J908">
            <v>9</v>
          </cell>
          <cell r="K908" t="str">
            <v/>
          </cell>
          <cell r="L908">
            <v>117726</v>
          </cell>
          <cell r="M908">
            <v>114686</v>
          </cell>
          <cell r="O908">
            <v>3.87</v>
          </cell>
          <cell r="P908">
            <v>3.58</v>
          </cell>
        </row>
        <row r="909">
          <cell r="D909" t="str">
            <v>540-3</v>
          </cell>
          <cell r="E909" t="str">
            <v>CESAREAN SECTION WITHOUT STERILIZATION</v>
          </cell>
          <cell r="G909">
            <v>0.89438570683169893</v>
          </cell>
          <cell r="H909" t="str">
            <v/>
          </cell>
          <cell r="I909">
            <v>2</v>
          </cell>
          <cell r="J909">
            <v>24</v>
          </cell>
          <cell r="K909" t="str">
            <v/>
          </cell>
          <cell r="L909">
            <v>36852</v>
          </cell>
          <cell r="M909">
            <v>35955</v>
          </cell>
          <cell r="O909">
            <v>5.49</v>
          </cell>
          <cell r="P909">
            <v>4.8899999999999997</v>
          </cell>
        </row>
        <row r="910">
          <cell r="D910" t="str">
            <v>540-4</v>
          </cell>
          <cell r="E910" t="str">
            <v>CESAREAN SECTION WITHOUT STERILIZATION</v>
          </cell>
          <cell r="G910">
            <v>1.5029532264051253</v>
          </cell>
          <cell r="I910">
            <v>2</v>
          </cell>
          <cell r="J910">
            <v>31</v>
          </cell>
          <cell r="L910">
            <v>2421</v>
          </cell>
          <cell r="M910">
            <v>2343</v>
          </cell>
          <cell r="O910">
            <v>7.8</v>
          </cell>
          <cell r="P910">
            <v>7.09</v>
          </cell>
        </row>
        <row r="911">
          <cell r="D911" t="str">
            <v>541-1</v>
          </cell>
          <cell r="E911" t="str">
            <v>VAGINAL DELIVERY WITH STERILIZATION AND/OR D&amp;C</v>
          </cell>
          <cell r="G911">
            <v>0.6030613970045442</v>
          </cell>
          <cell r="H911" t="str">
            <v/>
          </cell>
          <cell r="I911">
            <v>1</v>
          </cell>
          <cell r="J911">
            <v>4</v>
          </cell>
          <cell r="K911" t="str">
            <v/>
          </cell>
          <cell r="L911">
            <v>9289</v>
          </cell>
          <cell r="M911">
            <v>9233</v>
          </cell>
          <cell r="O911">
            <v>2.11</v>
          </cell>
          <cell r="P911">
            <v>2.09</v>
          </cell>
        </row>
        <row r="912">
          <cell r="D912" t="str">
            <v>541-2</v>
          </cell>
          <cell r="E912" t="str">
            <v>VAGINAL DELIVERY WITH STERILIZATION AND/OR D&amp;C</v>
          </cell>
          <cell r="G912">
            <v>0.62854008362249825</v>
          </cell>
          <cell r="H912" t="str">
            <v/>
          </cell>
          <cell r="I912">
            <v>1</v>
          </cell>
          <cell r="J912">
            <v>5</v>
          </cell>
          <cell r="K912" t="str">
            <v/>
          </cell>
          <cell r="L912">
            <v>7370</v>
          </cell>
          <cell r="M912">
            <v>7281</v>
          </cell>
          <cell r="O912">
            <v>2.44</v>
          </cell>
          <cell r="P912">
            <v>2.3199999999999998</v>
          </cell>
        </row>
        <row r="913">
          <cell r="D913" t="str">
            <v>541-3</v>
          </cell>
          <cell r="E913" t="str">
            <v>VAGINAL DELIVERY WITH STERILIZATION AND/OR D&amp;C</v>
          </cell>
          <cell r="G913">
            <v>0.77374135042395875</v>
          </cell>
          <cell r="H913" t="str">
            <v/>
          </cell>
          <cell r="I913">
            <v>1</v>
          </cell>
          <cell r="J913">
            <v>21</v>
          </cell>
          <cell r="K913" t="str">
            <v/>
          </cell>
          <cell r="L913">
            <v>1393</v>
          </cell>
          <cell r="M913">
            <v>1368</v>
          </cell>
          <cell r="O913">
            <v>4.01</v>
          </cell>
          <cell r="P913">
            <v>3.51</v>
          </cell>
        </row>
        <row r="914">
          <cell r="D914" t="str">
            <v>541-4</v>
          </cell>
          <cell r="E914" t="str">
            <v>VAGINAL DELIVERY WITH STERILIZATION AND/OR D&amp;C</v>
          </cell>
          <cell r="G914">
            <v>1.0404323388946646</v>
          </cell>
          <cell r="I914">
            <v>1</v>
          </cell>
          <cell r="J914">
            <v>56</v>
          </cell>
          <cell r="L914">
            <v>61</v>
          </cell>
          <cell r="M914">
            <v>60</v>
          </cell>
          <cell r="O914">
            <v>7.85</v>
          </cell>
          <cell r="P914">
            <v>6.77</v>
          </cell>
        </row>
        <row r="915">
          <cell r="D915" t="str">
            <v>542-1</v>
          </cell>
          <cell r="E915" t="str">
            <v>VAGINAL DELIVERY WITH O.R. PROCEDURE EXCEPT STERILIZATION AND/OR D&amp;C</v>
          </cell>
          <cell r="G915">
            <v>0.3957114628113737</v>
          </cell>
          <cell r="H915" t="str">
            <v/>
          </cell>
          <cell r="I915">
            <v>1</v>
          </cell>
          <cell r="J915">
            <v>4</v>
          </cell>
          <cell r="K915" t="str">
            <v/>
          </cell>
          <cell r="L915">
            <v>8173</v>
          </cell>
          <cell r="M915">
            <v>8117</v>
          </cell>
          <cell r="O915">
            <v>2.2599999999999998</v>
          </cell>
          <cell r="P915">
            <v>2.23</v>
          </cell>
        </row>
        <row r="916">
          <cell r="D916" t="str">
            <v>542-2</v>
          </cell>
          <cell r="E916" t="str">
            <v>VAGINAL DELIVERY WITH O.R. PROCEDURE EXCEPT STERILIZATION AND/OR D&amp;C</v>
          </cell>
          <cell r="G916">
            <v>0.45016250973114902</v>
          </cell>
          <cell r="H916" t="str">
            <v/>
          </cell>
          <cell r="I916">
            <v>1</v>
          </cell>
          <cell r="J916">
            <v>5</v>
          </cell>
          <cell r="K916" t="str">
            <v/>
          </cell>
          <cell r="L916">
            <v>20024</v>
          </cell>
          <cell r="M916">
            <v>19835</v>
          </cell>
          <cell r="O916">
            <v>2.57</v>
          </cell>
          <cell r="P916">
            <v>2.52</v>
          </cell>
        </row>
        <row r="917">
          <cell r="D917" t="str">
            <v>542-3</v>
          </cell>
          <cell r="E917" t="str">
            <v>VAGINAL DELIVERY WITH O.R. PROCEDURE EXCEPT STERILIZATION AND/OR D&amp;C</v>
          </cell>
          <cell r="G917">
            <v>0.66398624615033996</v>
          </cell>
          <cell r="H917" t="str">
            <v/>
          </cell>
          <cell r="I917">
            <v>1</v>
          </cell>
          <cell r="J917">
            <v>14</v>
          </cell>
          <cell r="K917" t="str">
            <v/>
          </cell>
          <cell r="L917">
            <v>4148</v>
          </cell>
          <cell r="M917">
            <v>4066</v>
          </cell>
          <cell r="O917">
            <v>3.91</v>
          </cell>
          <cell r="P917">
            <v>3.47</v>
          </cell>
        </row>
        <row r="918">
          <cell r="D918" t="str">
            <v>542-4</v>
          </cell>
          <cell r="E918" t="str">
            <v>VAGINAL DELIVERY WITH O.R. PROCEDURE EXCEPT STERILIZATION AND/OR D&amp;C</v>
          </cell>
          <cell r="G918">
            <v>1.524752110437783</v>
          </cell>
          <cell r="I918">
            <v>1</v>
          </cell>
          <cell r="J918">
            <v>35</v>
          </cell>
          <cell r="L918">
            <v>246</v>
          </cell>
          <cell r="M918">
            <v>242</v>
          </cell>
          <cell r="O918">
            <v>7.42</v>
          </cell>
          <cell r="P918">
            <v>6.43</v>
          </cell>
        </row>
        <row r="919">
          <cell r="D919" t="str">
            <v>543-1</v>
          </cell>
          <cell r="E919" t="str">
            <v>ABORTION WITH D&amp;C, ASPIRATION CURETTAGE OR HYSTEROTOMY</v>
          </cell>
          <cell r="G919">
            <v>0.46216177855466672</v>
          </cell>
          <cell r="H919" t="str">
            <v/>
          </cell>
          <cell r="I919">
            <v>1</v>
          </cell>
          <cell r="J919">
            <v>4</v>
          </cell>
          <cell r="K919" t="str">
            <v/>
          </cell>
          <cell r="L919">
            <v>1605</v>
          </cell>
          <cell r="M919">
            <v>1587</v>
          </cell>
          <cell r="O919">
            <v>1.31</v>
          </cell>
          <cell r="P919">
            <v>1.26</v>
          </cell>
        </row>
        <row r="920">
          <cell r="D920" t="str">
            <v>543-2</v>
          </cell>
          <cell r="E920" t="str">
            <v>ABORTION WITH D&amp;C, ASPIRATION CURETTAGE OR HYSTEROTOMY</v>
          </cell>
          <cell r="G920">
            <v>0.61177575644014304</v>
          </cell>
          <cell r="H920" t="str">
            <v/>
          </cell>
          <cell r="I920">
            <v>1</v>
          </cell>
          <cell r="J920">
            <v>5</v>
          </cell>
          <cell r="K920" t="str">
            <v/>
          </cell>
          <cell r="L920">
            <v>1021</v>
          </cell>
          <cell r="M920">
            <v>1002</v>
          </cell>
          <cell r="O920">
            <v>1.76</v>
          </cell>
          <cell r="P920">
            <v>1.64</v>
          </cell>
        </row>
        <row r="921">
          <cell r="D921" t="str">
            <v>543-3</v>
          </cell>
          <cell r="E921" t="str">
            <v>ABORTION WITH D&amp;C, ASPIRATION CURETTAGE OR HYSTEROTOMY</v>
          </cell>
          <cell r="G921">
            <v>0.82720858104289685</v>
          </cell>
          <cell r="H921" t="str">
            <v/>
          </cell>
          <cell r="I921">
            <v>1</v>
          </cell>
          <cell r="J921">
            <v>9</v>
          </cell>
          <cell r="K921" t="str">
            <v/>
          </cell>
          <cell r="L921">
            <v>244</v>
          </cell>
          <cell r="M921">
            <v>240</v>
          </cell>
          <cell r="O921">
            <v>2.75</v>
          </cell>
          <cell r="P921">
            <v>2.5099999999999998</v>
          </cell>
        </row>
        <row r="922">
          <cell r="D922" t="str">
            <v>543-4</v>
          </cell>
          <cell r="E922" t="str">
            <v>ABORTION WITH D&amp;C, ASPIRATION CURETTAGE OR HYSTEROTOMY</v>
          </cell>
          <cell r="G922">
            <v>2.2453278461996362</v>
          </cell>
          <cell r="I922">
            <v>1</v>
          </cell>
          <cell r="J922">
            <v>15</v>
          </cell>
          <cell r="L922">
            <v>58</v>
          </cell>
          <cell r="M922">
            <v>53</v>
          </cell>
          <cell r="O922">
            <v>8.43</v>
          </cell>
          <cell r="P922">
            <v>5.68</v>
          </cell>
        </row>
        <row r="923">
          <cell r="D923" t="str">
            <v>547-1</v>
          </cell>
          <cell r="E923" t="str">
            <v>ANTEPARTUM WITH O.R. PROCEDURE</v>
          </cell>
          <cell r="G923">
            <v>0.59467280324306171</v>
          </cell>
          <cell r="H923" t="str">
            <v/>
          </cell>
          <cell r="I923">
            <v>1</v>
          </cell>
          <cell r="J923">
            <v>7</v>
          </cell>
          <cell r="K923" t="str">
            <v/>
          </cell>
          <cell r="L923">
            <v>3755</v>
          </cell>
          <cell r="M923">
            <v>3695</v>
          </cell>
          <cell r="O923">
            <v>2.12</v>
          </cell>
          <cell r="P923">
            <v>1.9</v>
          </cell>
        </row>
        <row r="924">
          <cell r="D924" t="str">
            <v>547-2</v>
          </cell>
          <cell r="E924" t="str">
            <v>ANTEPARTUM WITH O.R. PROCEDURE</v>
          </cell>
          <cell r="G924">
            <v>0.83149223307710862</v>
          </cell>
          <cell r="H924" t="str">
            <v/>
          </cell>
          <cell r="I924">
            <v>1</v>
          </cell>
          <cell r="J924">
            <v>9</v>
          </cell>
          <cell r="K924" t="str">
            <v/>
          </cell>
          <cell r="L924">
            <v>3868</v>
          </cell>
          <cell r="M924">
            <v>3793</v>
          </cell>
          <cell r="O924">
            <v>2.65</v>
          </cell>
          <cell r="P924">
            <v>2.39</v>
          </cell>
        </row>
        <row r="925">
          <cell r="D925" t="str">
            <v>547-3</v>
          </cell>
          <cell r="E925" t="str">
            <v>ANTEPARTUM WITH O.R. PROCEDURE</v>
          </cell>
          <cell r="G925">
            <v>1.2354985723485936</v>
          </cell>
          <cell r="H925" t="str">
            <v/>
          </cell>
          <cell r="I925">
            <v>1</v>
          </cell>
          <cell r="J925">
            <v>27</v>
          </cell>
          <cell r="K925" t="str">
            <v/>
          </cell>
          <cell r="L925">
            <v>807</v>
          </cell>
          <cell r="M925">
            <v>791</v>
          </cell>
          <cell r="O925">
            <v>5.33</v>
          </cell>
          <cell r="P925">
            <v>4.5999999999999996</v>
          </cell>
        </row>
        <row r="926">
          <cell r="D926" t="str">
            <v>547-4</v>
          </cell>
          <cell r="E926" t="str">
            <v>ANTEPARTUM WITH O.R. PROCEDURE</v>
          </cell>
          <cell r="G926">
            <v>2.2070247771982041</v>
          </cell>
          <cell r="I926">
            <v>1</v>
          </cell>
          <cell r="J926">
            <v>43</v>
          </cell>
          <cell r="L926">
            <v>227</v>
          </cell>
          <cell r="M926">
            <v>223</v>
          </cell>
          <cell r="O926">
            <v>8.59</v>
          </cell>
          <cell r="P926">
            <v>7.87</v>
          </cell>
        </row>
        <row r="927">
          <cell r="D927" t="str">
            <v>548-1</v>
          </cell>
          <cell r="E927" t="str">
            <v>POSTPARTUM AND POST ABORTION DIAGNOSIS WITH O.R. PROCEDURE</v>
          </cell>
          <cell r="G927">
            <v>0.40134541809689489</v>
          </cell>
          <cell r="H927" t="str">
            <v/>
          </cell>
          <cell r="I927">
            <v>1</v>
          </cell>
          <cell r="J927">
            <v>6</v>
          </cell>
          <cell r="K927" t="str">
            <v/>
          </cell>
          <cell r="L927">
            <v>2146</v>
          </cell>
          <cell r="M927">
            <v>2108</v>
          </cell>
          <cell r="O927">
            <v>2.0699999999999998</v>
          </cell>
          <cell r="P927">
            <v>1.93</v>
          </cell>
        </row>
        <row r="928">
          <cell r="D928" t="str">
            <v>548-2</v>
          </cell>
          <cell r="E928" t="str">
            <v>POSTPARTUM AND POST ABORTION DIAGNOSIS WITH O.R. PROCEDURE</v>
          </cell>
          <cell r="G928">
            <v>0.83221319064908517</v>
          </cell>
          <cell r="H928" t="str">
            <v/>
          </cell>
          <cell r="I928">
            <v>1</v>
          </cell>
          <cell r="J928">
            <v>9</v>
          </cell>
          <cell r="K928" t="str">
            <v/>
          </cell>
          <cell r="L928">
            <v>2252</v>
          </cell>
          <cell r="M928">
            <v>2212</v>
          </cell>
          <cell r="O928">
            <v>2.83</v>
          </cell>
          <cell r="P928">
            <v>2.63</v>
          </cell>
        </row>
        <row r="929">
          <cell r="D929" t="str">
            <v>548-3</v>
          </cell>
          <cell r="E929" t="str">
            <v>POSTPARTUM AND POST ABORTION DIAGNOSIS WITH O.R. PROCEDURE</v>
          </cell>
          <cell r="G929">
            <v>1.3902469399634914</v>
          </cell>
          <cell r="H929" t="str">
            <v/>
          </cell>
          <cell r="I929">
            <v>1</v>
          </cell>
          <cell r="J929">
            <v>17</v>
          </cell>
          <cell r="K929" t="str">
            <v/>
          </cell>
          <cell r="L929">
            <v>714</v>
          </cell>
          <cell r="M929">
            <v>705</v>
          </cell>
          <cell r="O929">
            <v>4.84</v>
          </cell>
          <cell r="P929">
            <v>4.6100000000000003</v>
          </cell>
        </row>
        <row r="930">
          <cell r="D930" t="str">
            <v>548-4</v>
          </cell>
          <cell r="E930" t="str">
            <v>POSTPARTUM AND POST ABORTION DIAGNOSIS WITH O.R. PROCEDURE</v>
          </cell>
          <cell r="G930">
            <v>3.1742902786798335</v>
          </cell>
          <cell r="I930">
            <v>1</v>
          </cell>
          <cell r="J930">
            <v>34</v>
          </cell>
          <cell r="L930">
            <v>334</v>
          </cell>
          <cell r="M930">
            <v>329</v>
          </cell>
          <cell r="O930">
            <v>10.34</v>
          </cell>
          <cell r="P930">
            <v>9.7200000000000006</v>
          </cell>
        </row>
        <row r="931">
          <cell r="D931" t="str">
            <v>560-1</v>
          </cell>
          <cell r="E931" t="str">
            <v>VAGINAL DELIVERY</v>
          </cell>
          <cell r="G931">
            <v>0.34321726440030353</v>
          </cell>
          <cell r="H931" t="str">
            <v/>
          </cell>
          <cell r="I931">
            <v>1</v>
          </cell>
          <cell r="J931">
            <v>4</v>
          </cell>
          <cell r="K931" t="str">
            <v/>
          </cell>
          <cell r="L931">
            <v>530097</v>
          </cell>
          <cell r="M931">
            <v>527476</v>
          </cell>
          <cell r="O931">
            <v>2.0699999999999998</v>
          </cell>
          <cell r="P931">
            <v>2.0499999999999998</v>
          </cell>
        </row>
        <row r="932">
          <cell r="D932" t="str">
            <v>560-2</v>
          </cell>
          <cell r="E932" t="str">
            <v>VAGINAL DELIVERY</v>
          </cell>
          <cell r="G932">
            <v>0.39192940780452207</v>
          </cell>
          <cell r="H932" t="str">
            <v/>
          </cell>
          <cell r="I932">
            <v>1</v>
          </cell>
          <cell r="J932">
            <v>5</v>
          </cell>
          <cell r="K932" t="str">
            <v/>
          </cell>
          <cell r="L932">
            <v>314248</v>
          </cell>
          <cell r="M932">
            <v>311088</v>
          </cell>
          <cell r="O932">
            <v>2.38</v>
          </cell>
          <cell r="P932">
            <v>2.2999999999999998</v>
          </cell>
        </row>
        <row r="933">
          <cell r="D933" t="str">
            <v>560-3</v>
          </cell>
          <cell r="E933" t="str">
            <v>VAGINAL DELIVERY</v>
          </cell>
          <cell r="G933">
            <v>0.51041748116809138</v>
          </cell>
          <cell r="H933" t="str">
            <v/>
          </cell>
          <cell r="I933">
            <v>1</v>
          </cell>
          <cell r="J933">
            <v>14</v>
          </cell>
          <cell r="K933" t="str">
            <v/>
          </cell>
          <cell r="L933">
            <v>45823</v>
          </cell>
          <cell r="M933">
            <v>44910</v>
          </cell>
          <cell r="O933">
            <v>3.53</v>
          </cell>
          <cell r="P933">
            <v>3.08</v>
          </cell>
        </row>
        <row r="934">
          <cell r="D934" t="str">
            <v>560-4</v>
          </cell>
          <cell r="E934" t="str">
            <v>VAGINAL DELIVERY</v>
          </cell>
          <cell r="G934">
            <v>0.71874286145094823</v>
          </cell>
          <cell r="I934">
            <v>1</v>
          </cell>
          <cell r="J934">
            <v>20</v>
          </cell>
          <cell r="L934">
            <v>1537</v>
          </cell>
          <cell r="M934">
            <v>1507</v>
          </cell>
          <cell r="O934">
            <v>4.93</v>
          </cell>
          <cell r="P934">
            <v>4.3099999999999996</v>
          </cell>
        </row>
        <row r="935">
          <cell r="D935" t="str">
            <v>561-1</v>
          </cell>
          <cell r="E935" t="str">
            <v>POSTPARTUM AND POST ABORTION DIAGNOSES WITHOUT PROCEDURE</v>
          </cell>
          <cell r="G935">
            <v>0.24103065769821216</v>
          </cell>
          <cell r="H935" t="str">
            <v/>
          </cell>
          <cell r="I935">
            <v>1</v>
          </cell>
          <cell r="J935">
            <v>5</v>
          </cell>
          <cell r="K935" t="str">
            <v/>
          </cell>
          <cell r="L935">
            <v>9933</v>
          </cell>
          <cell r="M935">
            <v>9849</v>
          </cell>
          <cell r="O935">
            <v>1.94</v>
          </cell>
          <cell r="P935">
            <v>1.89</v>
          </cell>
        </row>
        <row r="936">
          <cell r="D936" t="str">
            <v>561-2</v>
          </cell>
          <cell r="E936" t="str">
            <v>POSTPARTUM AND POST ABORTION DIAGNOSES WITHOUT PROCEDURE</v>
          </cell>
          <cell r="G936">
            <v>0.36599245269580438</v>
          </cell>
          <cell r="H936" t="str">
            <v/>
          </cell>
          <cell r="I936">
            <v>1</v>
          </cell>
          <cell r="J936">
            <v>7</v>
          </cell>
          <cell r="K936" t="str">
            <v/>
          </cell>
          <cell r="L936">
            <v>10834</v>
          </cell>
          <cell r="M936">
            <v>10679</v>
          </cell>
          <cell r="O936">
            <v>2.42</v>
          </cell>
          <cell r="P936">
            <v>2.29</v>
          </cell>
        </row>
        <row r="937">
          <cell r="D937" t="str">
            <v>561-3</v>
          </cell>
          <cell r="E937" t="str">
            <v>POSTPARTUM AND POST ABORTION DIAGNOSES WITHOUT PROCEDURE</v>
          </cell>
          <cell r="G937">
            <v>0.57245864144209091</v>
          </cell>
          <cell r="H937" t="str">
            <v/>
          </cell>
          <cell r="I937">
            <v>1</v>
          </cell>
          <cell r="J937">
            <v>13</v>
          </cell>
          <cell r="K937" t="str">
            <v/>
          </cell>
          <cell r="L937">
            <v>3814</v>
          </cell>
          <cell r="M937">
            <v>3745</v>
          </cell>
          <cell r="O937">
            <v>3.7</v>
          </cell>
          <cell r="P937">
            <v>3.38</v>
          </cell>
        </row>
        <row r="938">
          <cell r="D938" t="str">
            <v>561-4</v>
          </cell>
          <cell r="E938" t="str">
            <v>POSTPARTUM AND POST ABORTION DIAGNOSES WITHOUT PROCEDURE</v>
          </cell>
          <cell r="G938">
            <v>1.2097178528823505</v>
          </cell>
          <cell r="I938">
            <v>1</v>
          </cell>
          <cell r="J938">
            <v>21</v>
          </cell>
          <cell r="L938">
            <v>955</v>
          </cell>
          <cell r="M938">
            <v>939</v>
          </cell>
          <cell r="O938">
            <v>5.92</v>
          </cell>
          <cell r="P938">
            <v>5.52</v>
          </cell>
        </row>
        <row r="939">
          <cell r="D939" t="str">
            <v>564-1</v>
          </cell>
          <cell r="E939" t="str">
            <v>ABORTION WITHOUT D&amp;C, ASPIRATION CURETTAGE OR HYSTEROTOMY</v>
          </cell>
          <cell r="G939">
            <v>0.29515744319556003</v>
          </cell>
          <cell r="H939" t="str">
            <v/>
          </cell>
          <cell r="I939">
            <v>1</v>
          </cell>
          <cell r="J939">
            <v>3</v>
          </cell>
          <cell r="K939" t="str">
            <v/>
          </cell>
          <cell r="L939">
            <v>1590</v>
          </cell>
          <cell r="M939">
            <v>1566</v>
          </cell>
          <cell r="O939">
            <v>1.29</v>
          </cell>
          <cell r="P939">
            <v>1.24</v>
          </cell>
        </row>
        <row r="940">
          <cell r="D940" t="str">
            <v>564-2</v>
          </cell>
          <cell r="E940" t="str">
            <v>ABORTION WITHOUT D&amp;C, ASPIRATION CURETTAGE OR HYSTEROTOMY</v>
          </cell>
          <cell r="G940">
            <v>0.39475949129914695</v>
          </cell>
          <cell r="H940" t="str">
            <v/>
          </cell>
          <cell r="I940">
            <v>1</v>
          </cell>
          <cell r="J940">
            <v>5</v>
          </cell>
          <cell r="K940" t="str">
            <v/>
          </cell>
          <cell r="L940">
            <v>1398</v>
          </cell>
          <cell r="M940">
            <v>1374</v>
          </cell>
          <cell r="O940">
            <v>1.67</v>
          </cell>
          <cell r="P940">
            <v>1.57</v>
          </cell>
        </row>
        <row r="941">
          <cell r="D941" t="str">
            <v>564-3</v>
          </cell>
          <cell r="E941" t="str">
            <v>ABORTION WITHOUT D&amp;C, ASPIRATION CURETTAGE OR HYSTEROTOMY</v>
          </cell>
          <cell r="G941">
            <v>0.55113079745454441</v>
          </cell>
          <cell r="H941" t="str">
            <v/>
          </cell>
          <cell r="I941">
            <v>1</v>
          </cell>
          <cell r="J941">
            <v>8</v>
          </cell>
          <cell r="K941" t="str">
            <v/>
          </cell>
          <cell r="L941">
            <v>344</v>
          </cell>
          <cell r="M941">
            <v>338</v>
          </cell>
          <cell r="O941">
            <v>2.66</v>
          </cell>
          <cell r="P941">
            <v>2.4700000000000002</v>
          </cell>
        </row>
        <row r="942">
          <cell r="D942" t="str">
            <v>564-4</v>
          </cell>
          <cell r="E942" t="str">
            <v>ABORTION WITHOUT D&amp;C, ASPIRATION CURETTAGE OR HYSTEROTOMY</v>
          </cell>
          <cell r="G942">
            <v>1.4497740756246793</v>
          </cell>
          <cell r="I942">
            <v>1</v>
          </cell>
          <cell r="J942">
            <v>28</v>
          </cell>
          <cell r="L942">
            <v>63</v>
          </cell>
          <cell r="M942">
            <v>62</v>
          </cell>
          <cell r="O942">
            <v>6.16</v>
          </cell>
          <cell r="P942">
            <v>5.6</v>
          </cell>
        </row>
        <row r="943">
          <cell r="D943" t="str">
            <v>566-1</v>
          </cell>
          <cell r="E943" t="str">
            <v>ANTEPARTUM WITHOUT O.R. PROCEDURE</v>
          </cell>
          <cell r="G943">
            <v>0.23225745225839881</v>
          </cell>
          <cell r="H943" t="str">
            <v/>
          </cell>
          <cell r="I943">
            <v>1</v>
          </cell>
          <cell r="J943">
            <v>7</v>
          </cell>
          <cell r="K943" t="str">
            <v/>
          </cell>
          <cell r="L943">
            <v>22663</v>
          </cell>
          <cell r="M943">
            <v>22323</v>
          </cell>
          <cell r="O943">
            <v>2.02</v>
          </cell>
          <cell r="P943">
            <v>1.86</v>
          </cell>
        </row>
        <row r="944">
          <cell r="D944" t="str">
            <v>566-2</v>
          </cell>
          <cell r="E944" t="str">
            <v>ANTEPARTUM WITHOUT O.R. PROCEDURE</v>
          </cell>
          <cell r="G944">
            <v>0.31256489793074921</v>
          </cell>
          <cell r="H944" t="str">
            <v/>
          </cell>
          <cell r="I944">
            <v>1</v>
          </cell>
          <cell r="J944">
            <v>11</v>
          </cell>
          <cell r="K944" t="str">
            <v/>
          </cell>
          <cell r="L944">
            <v>35397</v>
          </cell>
          <cell r="M944">
            <v>34732</v>
          </cell>
          <cell r="O944">
            <v>2.78</v>
          </cell>
          <cell r="P944">
            <v>2.46</v>
          </cell>
        </row>
        <row r="945">
          <cell r="D945" t="str">
            <v>566-3</v>
          </cell>
          <cell r="E945" t="str">
            <v>ANTEPARTUM WITHOUT O.R. PROCEDURE</v>
          </cell>
          <cell r="G945">
            <v>0.45482401214052198</v>
          </cell>
          <cell r="H945" t="str">
            <v/>
          </cell>
          <cell r="I945">
            <v>1</v>
          </cell>
          <cell r="J945">
            <v>25</v>
          </cell>
          <cell r="K945" t="str">
            <v/>
          </cell>
          <cell r="L945">
            <v>14294</v>
          </cell>
          <cell r="M945">
            <v>14040</v>
          </cell>
          <cell r="O945">
            <v>4.7</v>
          </cell>
          <cell r="P945">
            <v>4.07</v>
          </cell>
        </row>
        <row r="946">
          <cell r="D946" t="str">
            <v>566-4</v>
          </cell>
          <cell r="E946" t="str">
            <v>ANTEPARTUM WITHOUT O.R. PROCEDURE</v>
          </cell>
          <cell r="G946">
            <v>1.0090137358712965</v>
          </cell>
          <cell r="I946">
            <v>1</v>
          </cell>
          <cell r="J946">
            <v>33</v>
          </cell>
          <cell r="L946">
            <v>906</v>
          </cell>
          <cell r="M946">
            <v>888</v>
          </cell>
          <cell r="O946">
            <v>6.39</v>
          </cell>
          <cell r="P946">
            <v>5.61</v>
          </cell>
        </row>
        <row r="947">
          <cell r="D947" t="str">
            <v>580-1</v>
          </cell>
          <cell r="E947" t="str">
            <v>NEONATE, TRANSFERRED &lt; 5 DAYS OLD, NOT BORN HERE</v>
          </cell>
          <cell r="G947">
            <v>0.2923638978066736</v>
          </cell>
          <cell r="H947" t="str">
            <v/>
          </cell>
          <cell r="I947">
            <v>1</v>
          </cell>
          <cell r="J947">
            <v>4</v>
          </cell>
          <cell r="K947" t="str">
            <v/>
          </cell>
          <cell r="L947">
            <v>407</v>
          </cell>
          <cell r="M947">
            <v>407</v>
          </cell>
          <cell r="O947">
            <v>1.55</v>
          </cell>
          <cell r="P947">
            <v>1.55</v>
          </cell>
        </row>
        <row r="948">
          <cell r="D948" t="str">
            <v>580-2</v>
          </cell>
          <cell r="E948" t="str">
            <v>NEONATE, TRANSFERRED &lt; 5 DAYS OLD, NOT BORN HERE</v>
          </cell>
          <cell r="G948">
            <v>0.37389439609497882</v>
          </cell>
          <cell r="H948" t="str">
            <v/>
          </cell>
          <cell r="I948">
            <v>1</v>
          </cell>
          <cell r="J948">
            <v>4</v>
          </cell>
          <cell r="K948" t="str">
            <v/>
          </cell>
          <cell r="L948">
            <v>167</v>
          </cell>
          <cell r="M948">
            <v>167</v>
          </cell>
          <cell r="O948">
            <v>1.72</v>
          </cell>
          <cell r="P948">
            <v>1.72</v>
          </cell>
        </row>
        <row r="949">
          <cell r="D949" t="str">
            <v>580-3</v>
          </cell>
          <cell r="E949" t="str">
            <v>NEONATE, TRANSFERRED &lt; 5 DAYS OLD, NOT BORN HERE</v>
          </cell>
          <cell r="G949">
            <v>0.61337901488010194</v>
          </cell>
          <cell r="H949" t="str">
            <v/>
          </cell>
          <cell r="I949">
            <v>1</v>
          </cell>
          <cell r="J949">
            <v>4</v>
          </cell>
          <cell r="K949" t="str">
            <v/>
          </cell>
          <cell r="L949">
            <v>78</v>
          </cell>
          <cell r="M949">
            <v>78</v>
          </cell>
          <cell r="O949">
            <v>1.76</v>
          </cell>
          <cell r="P949">
            <v>1.76</v>
          </cell>
        </row>
        <row r="950">
          <cell r="D950" t="str">
            <v>580-4</v>
          </cell>
          <cell r="E950" t="str">
            <v>NEONATE, TRANSFERRED &lt; 5 DAYS OLD, NOT BORN HERE</v>
          </cell>
          <cell r="G950">
            <v>1.0057721329264186</v>
          </cell>
          <cell r="I950">
            <v>1</v>
          </cell>
          <cell r="J950">
            <v>4</v>
          </cell>
          <cell r="L950">
            <v>78</v>
          </cell>
          <cell r="M950">
            <v>78</v>
          </cell>
          <cell r="O950">
            <v>2.8966247345205036</v>
          </cell>
          <cell r="P950">
            <v>2.8966247345205036</v>
          </cell>
        </row>
        <row r="951">
          <cell r="D951" t="str">
            <v>581-1</v>
          </cell>
          <cell r="E951" t="str">
            <v>NEONATE, TRANSFERRED &lt; 5 DAYS OLD, BORN HERE</v>
          </cell>
          <cell r="G951">
            <v>0.10183758341274904</v>
          </cell>
          <cell r="H951" t="str">
            <v/>
          </cell>
          <cell r="I951">
            <v>1</v>
          </cell>
          <cell r="J951">
            <v>3</v>
          </cell>
          <cell r="K951" t="str">
            <v/>
          </cell>
          <cell r="L951">
            <v>8064</v>
          </cell>
          <cell r="M951">
            <v>7924</v>
          </cell>
          <cell r="O951">
            <v>1.23</v>
          </cell>
          <cell r="P951">
            <v>1.18</v>
          </cell>
        </row>
        <row r="952">
          <cell r="D952" t="str">
            <v>581-2</v>
          </cell>
          <cell r="E952" t="str">
            <v>NEONATE, TRANSFERRED &lt; 5 DAYS OLD, BORN HERE</v>
          </cell>
          <cell r="G952">
            <v>0.15247696950080483</v>
          </cell>
          <cell r="H952" t="str">
            <v/>
          </cell>
          <cell r="I952">
            <v>1</v>
          </cell>
          <cell r="J952">
            <v>4</v>
          </cell>
          <cell r="K952" t="str">
            <v/>
          </cell>
          <cell r="L952">
            <v>7652</v>
          </cell>
          <cell r="M952">
            <v>7652</v>
          </cell>
          <cell r="O952">
            <v>1.24</v>
          </cell>
          <cell r="P952">
            <v>1.24</v>
          </cell>
        </row>
        <row r="953">
          <cell r="D953" t="str">
            <v>581-3</v>
          </cell>
          <cell r="E953" t="str">
            <v>NEONATE, TRANSFERRED &lt; 5 DAYS OLD, BORN HERE</v>
          </cell>
          <cell r="G953">
            <v>0.23384735580729335</v>
          </cell>
          <cell r="H953" t="str">
            <v/>
          </cell>
          <cell r="I953">
            <v>1</v>
          </cell>
          <cell r="J953">
            <v>4</v>
          </cell>
          <cell r="K953" t="str">
            <v/>
          </cell>
          <cell r="L953">
            <v>3008</v>
          </cell>
          <cell r="M953">
            <v>3008</v>
          </cell>
          <cell r="O953">
            <v>1.25</v>
          </cell>
          <cell r="P953">
            <v>1.25</v>
          </cell>
        </row>
        <row r="954">
          <cell r="D954" t="str">
            <v>581-4</v>
          </cell>
          <cell r="E954" t="str">
            <v>NEONATE, TRANSFERRED &lt; 5 DAYS OLD, BORN HERE</v>
          </cell>
          <cell r="G954">
            <v>0.3912282091791302</v>
          </cell>
          <cell r="I954">
            <v>1</v>
          </cell>
          <cell r="J954">
            <v>4</v>
          </cell>
          <cell r="L954">
            <v>1616</v>
          </cell>
          <cell r="M954">
            <v>1616</v>
          </cell>
          <cell r="O954">
            <v>1.31</v>
          </cell>
          <cell r="P954">
            <v>1.31</v>
          </cell>
        </row>
        <row r="955">
          <cell r="D955" t="str">
            <v>583-1</v>
          </cell>
          <cell r="E955" t="str">
            <v>NEONATE WITH ECMO</v>
          </cell>
          <cell r="G955">
            <v>14.973925900882012</v>
          </cell>
          <cell r="H955" t="str">
            <v/>
          </cell>
          <cell r="I955">
            <v>2</v>
          </cell>
          <cell r="J955">
            <v>96</v>
          </cell>
          <cell r="K955" t="str">
            <v/>
          </cell>
          <cell r="L955">
            <v>47</v>
          </cell>
          <cell r="M955">
            <v>46</v>
          </cell>
          <cell r="O955">
            <v>41.3</v>
          </cell>
          <cell r="P955">
            <v>42.17</v>
          </cell>
        </row>
        <row r="956">
          <cell r="D956" t="str">
            <v>583-2</v>
          </cell>
          <cell r="E956" t="str">
            <v>NEONATE WITH ECMO</v>
          </cell>
          <cell r="G956">
            <v>17.327316426616289</v>
          </cell>
          <cell r="H956" t="str">
            <v/>
          </cell>
          <cell r="I956">
            <v>2</v>
          </cell>
          <cell r="J956">
            <v>170</v>
          </cell>
          <cell r="K956" t="str">
            <v/>
          </cell>
          <cell r="L956">
            <v>62</v>
          </cell>
          <cell r="M956">
            <v>59</v>
          </cell>
          <cell r="O956">
            <v>47.15</v>
          </cell>
          <cell r="P956">
            <v>45.69</v>
          </cell>
        </row>
        <row r="957">
          <cell r="D957" t="str">
            <v>583-3</v>
          </cell>
          <cell r="E957" t="str">
            <v>NEONATE WITH ECMO</v>
          </cell>
          <cell r="G957">
            <v>23.497695176775508</v>
          </cell>
          <cell r="H957" t="str">
            <v/>
          </cell>
          <cell r="I957">
            <v>5</v>
          </cell>
          <cell r="J957">
            <v>253</v>
          </cell>
          <cell r="K957" t="str">
            <v/>
          </cell>
          <cell r="L957">
            <v>32</v>
          </cell>
          <cell r="M957">
            <v>32</v>
          </cell>
          <cell r="O957">
            <v>63.73343490465794</v>
          </cell>
          <cell r="P957">
            <v>63.73</v>
          </cell>
        </row>
        <row r="958">
          <cell r="D958" t="str">
            <v>583-4</v>
          </cell>
          <cell r="E958" t="str">
            <v>NEONATE WITH ECMO</v>
          </cell>
          <cell r="G958">
            <v>29.668073926934731</v>
          </cell>
          <cell r="I958">
            <v>5</v>
          </cell>
          <cell r="J958">
            <v>258</v>
          </cell>
          <cell r="L958">
            <v>77</v>
          </cell>
          <cell r="M958">
            <v>73</v>
          </cell>
          <cell r="O958">
            <v>72.56</v>
          </cell>
          <cell r="P958">
            <v>72.290000000000006</v>
          </cell>
        </row>
        <row r="959">
          <cell r="D959" t="str">
            <v>588-1</v>
          </cell>
          <cell r="E959" t="str">
            <v>NEONATE BIRTH WEIGHT &lt; 1500 GRAMS WITH MAJOR PROCEDURE</v>
          </cell>
          <cell r="G959">
            <v>10.105221040600696</v>
          </cell>
          <cell r="H959" t="str">
            <v/>
          </cell>
          <cell r="I959">
            <v>1</v>
          </cell>
          <cell r="J959">
            <v>1</v>
          </cell>
          <cell r="K959" t="str">
            <v/>
          </cell>
          <cell r="O959">
            <v>84.4</v>
          </cell>
          <cell r="P959">
            <v>84.4</v>
          </cell>
        </row>
        <row r="960">
          <cell r="D960" t="str">
            <v>588-2</v>
          </cell>
          <cell r="E960" t="str">
            <v>NEONATE BIRTH WEIGHT &lt; 1500 GRAMS WITH MAJOR PROCEDURE</v>
          </cell>
          <cell r="G960">
            <v>15.351850111323778</v>
          </cell>
          <cell r="H960" t="str">
            <v/>
          </cell>
          <cell r="I960">
            <v>1</v>
          </cell>
          <cell r="J960">
            <v>151</v>
          </cell>
          <cell r="K960" t="str">
            <v/>
          </cell>
          <cell r="L960">
            <v>30</v>
          </cell>
          <cell r="M960">
            <v>30</v>
          </cell>
          <cell r="O960">
            <v>84.4</v>
          </cell>
          <cell r="P960">
            <v>84.4</v>
          </cell>
        </row>
        <row r="961">
          <cell r="D961" t="str">
            <v>588-3</v>
          </cell>
          <cell r="E961" t="str">
            <v>NEONATE BIRTH WEIGHT &lt; 1500 GRAMS WITH MAJOR PROCEDURE</v>
          </cell>
          <cell r="G961">
            <v>15.678102241615932</v>
          </cell>
          <cell r="H961" t="str">
            <v/>
          </cell>
          <cell r="I961">
            <v>2</v>
          </cell>
          <cell r="J961">
            <v>289</v>
          </cell>
          <cell r="K961" t="str">
            <v/>
          </cell>
          <cell r="L961">
            <v>149</v>
          </cell>
          <cell r="M961">
            <v>144</v>
          </cell>
          <cell r="O961">
            <v>92.97</v>
          </cell>
          <cell r="P961">
            <v>92.07</v>
          </cell>
        </row>
        <row r="962">
          <cell r="D962" t="str">
            <v>588-4</v>
          </cell>
          <cell r="E962" t="str">
            <v>NEONATE BIRTH WEIGHT &lt; 1500 GRAMS WITH MAJOR PROCEDURE</v>
          </cell>
          <cell r="G962">
            <v>24.335864344625101</v>
          </cell>
          <cell r="I962">
            <v>2</v>
          </cell>
          <cell r="J962">
            <v>291</v>
          </cell>
          <cell r="L962">
            <v>705</v>
          </cell>
          <cell r="M962">
            <v>678</v>
          </cell>
          <cell r="O962">
            <v>122.9</v>
          </cell>
          <cell r="P962">
            <v>121.09</v>
          </cell>
        </row>
        <row r="963">
          <cell r="D963" t="str">
            <v>589-1</v>
          </cell>
          <cell r="E963" t="str">
            <v>NEONATE BIRTH WEIGHT &lt; 500 GRAMS, OR BIRTH WEIGHT 500-999 GRAMS AND GESTATIONAL AGE &lt;24 WEEKS, OR BIRTH WEIGHT 500-749 GRAMS WITH MAJOR ANOMALY OR WITHOUT LIFE SUSTAINING INTERVENTION</v>
          </cell>
          <cell r="G963">
            <v>4.7546755729287513</v>
          </cell>
          <cell r="H963" t="str">
            <v>x</v>
          </cell>
          <cell r="I963">
            <v>1</v>
          </cell>
          <cell r="J963">
            <v>181</v>
          </cell>
          <cell r="K963" t="str">
            <v/>
          </cell>
          <cell r="L963">
            <v>207</v>
          </cell>
          <cell r="M963">
            <v>202</v>
          </cell>
          <cell r="O963">
            <v>61.86</v>
          </cell>
          <cell r="P963">
            <v>58.22</v>
          </cell>
        </row>
        <row r="964">
          <cell r="D964" t="str">
            <v>589-2</v>
          </cell>
          <cell r="E964" t="str">
            <v>NEONATE BIRTH WEIGHT &lt; 500 GRAMS, OR BIRTH WEIGHT 500-999 GRAMS AND GESTATIONAL AGE &lt;24 WEEKS, OR BIRTH WEIGHT 500-749 GRAMS WITH MAJOR ANOMALY OR WITHOUT LIFE SUSTAINING INTERVENTION</v>
          </cell>
          <cell r="G964">
            <v>3.9471307279888577</v>
          </cell>
          <cell r="H964" t="str">
            <v>x</v>
          </cell>
          <cell r="I964">
            <v>1</v>
          </cell>
          <cell r="J964">
            <v>181</v>
          </cell>
          <cell r="K964" t="str">
            <v/>
          </cell>
          <cell r="L964">
            <v>138</v>
          </cell>
          <cell r="M964">
            <v>134</v>
          </cell>
          <cell r="O964">
            <v>57.476928044280442</v>
          </cell>
          <cell r="P964">
            <v>54.346788322570731</v>
          </cell>
        </row>
        <row r="965">
          <cell r="D965" t="str">
            <v>589-3</v>
          </cell>
          <cell r="E965" t="str">
            <v>NEONATE BIRTH WEIGHT &lt; 500 GRAMS, OR BIRTH WEIGHT 500-999 GRAMS AND GESTATIONAL AGE &lt;24 WEEKS, OR BIRTH WEIGHT 500-749 GRAMS WITH MAJOR ANOMALY OR WITHOUT LIFE SUSTAINING INTERVENTION</v>
          </cell>
          <cell r="G965">
            <v>3.1395858830489627</v>
          </cell>
          <cell r="H965" t="str">
            <v>x</v>
          </cell>
          <cell r="I965">
            <v>1</v>
          </cell>
          <cell r="J965">
            <v>181</v>
          </cell>
          <cell r="K965" t="str">
            <v/>
          </cell>
          <cell r="L965">
            <v>687</v>
          </cell>
          <cell r="M965">
            <v>673</v>
          </cell>
          <cell r="O965">
            <v>54.72</v>
          </cell>
          <cell r="P965">
            <v>51.74</v>
          </cell>
        </row>
        <row r="966">
          <cell r="D966" t="str">
            <v>589-4</v>
          </cell>
          <cell r="E966" t="str">
            <v>NEONATE BIRTH WEIGHT &lt; 500 GRAMS, OR BIRTH WEIGHT 500-999 GRAMS AND GESTATIONAL AGE &lt;24 WEEKS, OR BIRTH WEIGHT 500-749 GRAMS WITH MAJOR ANOMALY OR WITHOUT LIFE SUSTAINING INTERVENTION</v>
          </cell>
          <cell r="G966">
            <v>6.6594654193652625E-2</v>
          </cell>
          <cell r="I966">
            <v>1</v>
          </cell>
          <cell r="J966">
            <v>181</v>
          </cell>
          <cell r="L966">
            <v>919</v>
          </cell>
          <cell r="M966">
            <v>919</v>
          </cell>
          <cell r="O966">
            <v>1.55</v>
          </cell>
          <cell r="P966">
            <v>1.55</v>
          </cell>
        </row>
        <row r="967">
          <cell r="D967" t="str">
            <v>591-1</v>
          </cell>
          <cell r="E967" t="str">
            <v>NEONATE BIRTH WEIGHT 500-749 GRAMS WITHOUT MAJOR PROCEDURE</v>
          </cell>
          <cell r="G967">
            <v>0.12983561667561239</v>
          </cell>
          <cell r="H967" t="str">
            <v/>
          </cell>
          <cell r="I967">
            <v>1</v>
          </cell>
          <cell r="J967">
            <v>109</v>
          </cell>
          <cell r="K967" t="str">
            <v/>
          </cell>
          <cell r="L967">
            <v>14</v>
          </cell>
          <cell r="M967">
            <v>14</v>
          </cell>
          <cell r="O967">
            <v>1.36</v>
          </cell>
          <cell r="P967">
            <v>1.36</v>
          </cell>
        </row>
        <row r="968">
          <cell r="D968" t="str">
            <v>591-2</v>
          </cell>
          <cell r="E968" t="str">
            <v>NEONATE BIRTH WEIGHT 500-749 GRAMS WITHOUT MAJOR PROCEDURE</v>
          </cell>
          <cell r="G968">
            <v>4.7779711970122616</v>
          </cell>
          <cell r="H968" t="str">
            <v/>
          </cell>
          <cell r="I968">
            <v>1</v>
          </cell>
          <cell r="J968">
            <v>122</v>
          </cell>
          <cell r="K968" t="str">
            <v/>
          </cell>
          <cell r="L968">
            <v>143</v>
          </cell>
          <cell r="M968">
            <v>141</v>
          </cell>
          <cell r="O968">
            <v>53.1</v>
          </cell>
          <cell r="P968">
            <v>51.99</v>
          </cell>
        </row>
        <row r="969">
          <cell r="D969" t="str">
            <v>591-3</v>
          </cell>
          <cell r="E969" t="str">
            <v>NEONATE BIRTH WEIGHT 500-749 GRAMS WITHOUT MAJOR PROCEDURE</v>
          </cell>
          <cell r="G969">
            <v>8.9791305794047709</v>
          </cell>
          <cell r="H969" t="str">
            <v/>
          </cell>
          <cell r="I969">
            <v>1</v>
          </cell>
          <cell r="J969">
            <v>144</v>
          </cell>
          <cell r="K969" t="str">
            <v/>
          </cell>
          <cell r="L969">
            <v>383</v>
          </cell>
          <cell r="M969">
            <v>377</v>
          </cell>
          <cell r="O969">
            <v>69.89</v>
          </cell>
          <cell r="P969">
            <v>68.23</v>
          </cell>
        </row>
        <row r="970">
          <cell r="D970" t="str">
            <v>591-4</v>
          </cell>
          <cell r="E970" t="str">
            <v>NEONATE BIRTH WEIGHT 500-749 GRAMS WITHOUT MAJOR PROCEDURE</v>
          </cell>
          <cell r="G970">
            <v>15.326676628584076</v>
          </cell>
          <cell r="I970">
            <v>1</v>
          </cell>
          <cell r="J970">
            <v>191</v>
          </cell>
          <cell r="L970">
            <v>1158</v>
          </cell>
          <cell r="M970">
            <v>1135</v>
          </cell>
          <cell r="O970">
            <v>91.98</v>
          </cell>
          <cell r="P970">
            <v>89.31</v>
          </cell>
        </row>
        <row r="971">
          <cell r="D971" t="str">
            <v>593-1</v>
          </cell>
          <cell r="E971" t="str">
            <v>NEONATE BIRTH WEIGHT 750-999 GRAMS WITHOUT MAJOR PROCEDURE</v>
          </cell>
          <cell r="G971">
            <v>0.14984741930131285</v>
          </cell>
          <cell r="H971" t="str">
            <v/>
          </cell>
          <cell r="I971">
            <v>1</v>
          </cell>
          <cell r="J971">
            <v>88</v>
          </cell>
          <cell r="K971" t="str">
            <v/>
          </cell>
          <cell r="L971">
            <v>57</v>
          </cell>
          <cell r="M971">
            <v>57</v>
          </cell>
          <cell r="O971">
            <v>3.98</v>
          </cell>
          <cell r="P971">
            <v>3.98</v>
          </cell>
        </row>
        <row r="972">
          <cell r="D972" t="str">
            <v>593-2</v>
          </cell>
          <cell r="E972" t="str">
            <v>NEONATE BIRTH WEIGHT 750-999 GRAMS WITHOUT MAJOR PROCEDURE</v>
          </cell>
          <cell r="G972">
            <v>8.0895936529333632</v>
          </cell>
          <cell r="H972" t="str">
            <v/>
          </cell>
          <cell r="I972">
            <v>1</v>
          </cell>
          <cell r="J972">
            <v>114</v>
          </cell>
          <cell r="K972" t="str">
            <v/>
          </cell>
          <cell r="L972">
            <v>684</v>
          </cell>
          <cell r="M972">
            <v>672</v>
          </cell>
          <cell r="O972">
            <v>62.64</v>
          </cell>
          <cell r="P972">
            <v>61.42</v>
          </cell>
        </row>
        <row r="973">
          <cell r="D973" t="str">
            <v>593-3</v>
          </cell>
          <cell r="E973" t="str">
            <v>NEONATE BIRTH WEIGHT 750-999 GRAMS WITHOUT MAJOR PROCEDURE</v>
          </cell>
          <cell r="G973">
            <v>10.206520291274243</v>
          </cell>
          <cell r="H973" t="str">
            <v/>
          </cell>
          <cell r="I973">
            <v>1</v>
          </cell>
          <cell r="J973">
            <v>125</v>
          </cell>
          <cell r="K973" t="str">
            <v/>
          </cell>
          <cell r="L973">
            <v>1076</v>
          </cell>
          <cell r="M973">
            <v>1056</v>
          </cell>
          <cell r="O973">
            <v>71.319999999999993</v>
          </cell>
          <cell r="P973">
            <v>69.97</v>
          </cell>
        </row>
        <row r="974">
          <cell r="D974" t="str">
            <v>593-4</v>
          </cell>
          <cell r="E974" t="str">
            <v>NEONATE BIRTH WEIGHT 750-999 GRAMS WITHOUT MAJOR PROCEDURE</v>
          </cell>
          <cell r="G974">
            <v>15.871640958696624</v>
          </cell>
          <cell r="I974">
            <v>2</v>
          </cell>
          <cell r="J974">
            <v>158</v>
          </cell>
          <cell r="L974">
            <v>1367</v>
          </cell>
          <cell r="M974">
            <v>1312</v>
          </cell>
          <cell r="O974">
            <v>89.07</v>
          </cell>
          <cell r="P974">
            <v>88.89</v>
          </cell>
        </row>
        <row r="975">
          <cell r="D975" t="str">
            <v>602-1</v>
          </cell>
          <cell r="E975" t="str">
            <v>NEONATE BIRTH WEIGHT 1000-1249 GRAMS WITH RESPIRATORY DISTRESS SYNDROME OR OTHER MAJOR RESPIRATORY CONDITION OR MAJOR ANOMALY</v>
          </cell>
          <cell r="G975">
            <v>1.346035944166982</v>
          </cell>
          <cell r="H975" t="str">
            <v/>
          </cell>
          <cell r="I975">
            <v>1</v>
          </cell>
          <cell r="J975">
            <v>71</v>
          </cell>
          <cell r="K975" t="str">
            <v/>
          </cell>
          <cell r="L975">
            <v>69</v>
          </cell>
          <cell r="M975">
            <v>69</v>
          </cell>
          <cell r="O975">
            <v>21.71</v>
          </cell>
          <cell r="P975">
            <v>21.71</v>
          </cell>
        </row>
        <row r="976">
          <cell r="D976" t="str">
            <v>602-2</v>
          </cell>
          <cell r="E976" t="str">
            <v>NEONATE BIRTH WEIGHT 1000-1249 GRAMS WITH RESPIRATORY DISTRESS SYNDROME OR OTHER MAJOR RESPIRATORY CONDITION OR MAJOR ANOMALY</v>
          </cell>
          <cell r="G976">
            <v>6.8450558843701037</v>
          </cell>
          <cell r="H976" t="str">
            <v/>
          </cell>
          <cell r="I976">
            <v>4</v>
          </cell>
          <cell r="J976">
            <v>95</v>
          </cell>
          <cell r="K976" t="str">
            <v/>
          </cell>
          <cell r="L976">
            <v>926</v>
          </cell>
          <cell r="M976">
            <v>893</v>
          </cell>
          <cell r="O976">
            <v>51.53</v>
          </cell>
          <cell r="P976">
            <v>51.36</v>
          </cell>
        </row>
        <row r="977">
          <cell r="D977" t="str">
            <v>602-3</v>
          </cell>
          <cell r="E977" t="str">
            <v>NEONATE BIRTH WEIGHT 1000-1249 GRAMS WITH RESPIRATORY DISTRESS SYNDROME OR OTHER MAJOR RESPIRATORY CONDITION OR MAJOR ANOMALY</v>
          </cell>
          <cell r="G977">
            <v>8.9709448184413318</v>
          </cell>
          <cell r="H977" t="str">
            <v/>
          </cell>
          <cell r="I977">
            <v>7</v>
          </cell>
          <cell r="J977">
            <v>109</v>
          </cell>
          <cell r="K977" t="str">
            <v/>
          </cell>
          <cell r="L977">
            <v>1614</v>
          </cell>
          <cell r="M977">
            <v>1525</v>
          </cell>
          <cell r="O977">
            <v>60.69</v>
          </cell>
          <cell r="P977">
            <v>61.61</v>
          </cell>
        </row>
        <row r="978">
          <cell r="D978" t="str">
            <v>602-4</v>
          </cell>
          <cell r="E978" t="str">
            <v>NEONATE BIRTH WEIGHT 1000-1249 GRAMS WITH RESPIRATORY DISTRESS SYNDROME OR OTHER MAJOR RESPIRATORY CONDITION OR MAJOR ANOMALY</v>
          </cell>
          <cell r="G978">
            <v>11.376785838850836</v>
          </cell>
          <cell r="I978">
            <v>8</v>
          </cell>
          <cell r="J978">
            <v>135</v>
          </cell>
          <cell r="L978">
            <v>843</v>
          </cell>
          <cell r="M978">
            <v>761</v>
          </cell>
          <cell r="O978">
            <v>71.349999999999994</v>
          </cell>
          <cell r="P978">
            <v>75.489999999999995</v>
          </cell>
        </row>
        <row r="979">
          <cell r="D979" t="str">
            <v>603-1</v>
          </cell>
          <cell r="E979" t="str">
            <v>NEONATE BIRTH WEIGHT 1000-1249 GRAMS WITH OR WITHOUT SIGNIFICANT CONDITION</v>
          </cell>
          <cell r="G979">
            <v>0.14871553095590451</v>
          </cell>
          <cell r="H979" t="str">
            <v/>
          </cell>
          <cell r="I979">
            <v>1</v>
          </cell>
          <cell r="J979">
            <v>30</v>
          </cell>
          <cell r="K979" t="str">
            <v/>
          </cell>
          <cell r="L979">
            <v>1081</v>
          </cell>
          <cell r="M979">
            <v>1073</v>
          </cell>
          <cell r="O979">
            <v>2.72</v>
          </cell>
          <cell r="P979">
            <v>2.4900000000000002</v>
          </cell>
        </row>
        <row r="980">
          <cell r="D980" t="str">
            <v>603-2</v>
          </cell>
          <cell r="E980" t="str">
            <v>NEONATE BIRTH WEIGHT 1000-1249 GRAMS WITH OR WITHOUT SIGNIFICANT CONDITION</v>
          </cell>
          <cell r="G980">
            <v>3.0631984515701123</v>
          </cell>
          <cell r="H980" t="str">
            <v/>
          </cell>
          <cell r="I980">
            <v>1</v>
          </cell>
          <cell r="J980">
            <v>77</v>
          </cell>
          <cell r="K980" t="str">
            <v/>
          </cell>
          <cell r="L980">
            <v>344</v>
          </cell>
          <cell r="M980">
            <v>339</v>
          </cell>
          <cell r="O980">
            <v>34.78</v>
          </cell>
          <cell r="P980">
            <v>33.880000000000003</v>
          </cell>
        </row>
        <row r="981">
          <cell r="D981" t="str">
            <v>603-3</v>
          </cell>
          <cell r="E981" t="str">
            <v>NEONATE BIRTH WEIGHT 1000-1249 GRAMS WITH OR WITHOUT SIGNIFICANT CONDITION</v>
          </cell>
          <cell r="G981">
            <v>6.2084663173843699</v>
          </cell>
          <cell r="H981" t="str">
            <v/>
          </cell>
          <cell r="I981">
            <v>1</v>
          </cell>
          <cell r="J981">
            <v>96</v>
          </cell>
          <cell r="K981" t="str">
            <v/>
          </cell>
          <cell r="L981">
            <v>112</v>
          </cell>
          <cell r="M981">
            <v>110</v>
          </cell>
          <cell r="O981">
            <v>54.44</v>
          </cell>
          <cell r="P981">
            <v>53.41</v>
          </cell>
        </row>
        <row r="982">
          <cell r="D982" t="str">
            <v>603-4</v>
          </cell>
          <cell r="E982" t="str">
            <v>NEONATE BIRTH WEIGHT 1000-1249 GRAMS WITH OR WITHOUT SIGNIFICANT CONDITION</v>
          </cell>
          <cell r="G982">
            <v>12.758093015697556</v>
          </cell>
          <cell r="I982">
            <v>46</v>
          </cell>
          <cell r="J982">
            <v>111</v>
          </cell>
          <cell r="L982">
            <v>18</v>
          </cell>
          <cell r="M982">
            <v>18</v>
          </cell>
          <cell r="O982">
            <v>75.78</v>
          </cell>
          <cell r="P982">
            <v>75.78</v>
          </cell>
        </row>
        <row r="983">
          <cell r="D983" t="str">
            <v>607-1</v>
          </cell>
          <cell r="E983" t="str">
            <v>NEONATE BIRTH WEIGHT 1250-1499 GRAMS WITH RESPIRATORY DISTRESS SYNDROME OR OTHER MAJOR RESPIRATORY CONDITION OR MAJOR ANOMALY</v>
          </cell>
          <cell r="G983">
            <v>2.1788237698262551</v>
          </cell>
          <cell r="H983" t="str">
            <v/>
          </cell>
          <cell r="I983">
            <v>3</v>
          </cell>
          <cell r="J983">
            <v>54</v>
          </cell>
          <cell r="K983" t="str">
            <v/>
          </cell>
          <cell r="L983">
            <v>145</v>
          </cell>
          <cell r="M983">
            <v>128</v>
          </cell>
          <cell r="O983">
            <v>24.02</v>
          </cell>
          <cell r="P983">
            <v>26.14</v>
          </cell>
        </row>
        <row r="984">
          <cell r="D984" t="str">
            <v>607-2</v>
          </cell>
          <cell r="E984" t="str">
            <v>NEONATE BIRTH WEIGHT 1250-1499 GRAMS WITH RESPIRATORY DISTRESS SYNDROME OR OTHER MAJOR RESPIRATORY CONDITION OR MAJOR ANOMALY</v>
          </cell>
          <cell r="G984">
            <v>5.2638671599709488</v>
          </cell>
          <cell r="H984" t="str">
            <v/>
          </cell>
          <cell r="I984">
            <v>6</v>
          </cell>
          <cell r="J984">
            <v>73</v>
          </cell>
          <cell r="K984" t="str">
            <v/>
          </cell>
          <cell r="L984">
            <v>1320</v>
          </cell>
          <cell r="M984">
            <v>1284</v>
          </cell>
          <cell r="O984">
            <v>39.340000000000003</v>
          </cell>
          <cell r="P984">
            <v>38.840000000000003</v>
          </cell>
        </row>
        <row r="985">
          <cell r="D985" t="str">
            <v>607-3</v>
          </cell>
          <cell r="E985" t="str">
            <v>NEONATE BIRTH WEIGHT 1250-1499 GRAMS WITH RESPIRATORY DISTRESS SYNDROME OR OTHER MAJOR RESPIRATORY CONDITION OR MAJOR ANOMALY</v>
          </cell>
          <cell r="G985">
            <v>6.798025672519298</v>
          </cell>
          <cell r="H985" t="str">
            <v/>
          </cell>
          <cell r="I985">
            <v>6</v>
          </cell>
          <cell r="J985">
            <v>92</v>
          </cell>
          <cell r="K985" t="str">
            <v/>
          </cell>
          <cell r="L985">
            <v>1751</v>
          </cell>
          <cell r="M985">
            <v>1684</v>
          </cell>
          <cell r="O985">
            <v>48.62</v>
          </cell>
          <cell r="P985">
            <v>48.55</v>
          </cell>
        </row>
        <row r="986">
          <cell r="D986" t="str">
            <v>607-4</v>
          </cell>
          <cell r="E986" t="str">
            <v>NEONATE BIRTH WEIGHT 1250-1499 GRAMS WITH RESPIRATORY DISTRESS SYNDROME OR OTHER MAJOR RESPIRATORY CONDITION OR MAJOR ANOMALY</v>
          </cell>
          <cell r="G986">
            <v>8.7383810316183919</v>
          </cell>
          <cell r="I986">
            <v>8</v>
          </cell>
          <cell r="J986">
            <v>131</v>
          </cell>
          <cell r="L986">
            <v>594</v>
          </cell>
          <cell r="M986">
            <v>531</v>
          </cell>
          <cell r="O986">
            <v>57.61</v>
          </cell>
          <cell r="P986">
            <v>60.68</v>
          </cell>
        </row>
        <row r="987">
          <cell r="D987" t="str">
            <v>608-1</v>
          </cell>
          <cell r="E987" t="str">
            <v>NEONATE BIRTH WEIGHT 1250-1499 GRAMS WITH OR WITHOUT SIGNIFICANT CONDITION</v>
          </cell>
          <cell r="G987">
            <v>0.52697433172927499</v>
          </cell>
          <cell r="H987" t="str">
            <v/>
          </cell>
          <cell r="I987">
            <v>1</v>
          </cell>
          <cell r="J987">
            <v>37</v>
          </cell>
          <cell r="K987" t="str">
            <v/>
          </cell>
          <cell r="L987">
            <v>479</v>
          </cell>
          <cell r="M987">
            <v>470</v>
          </cell>
          <cell r="O987">
            <v>12.5</v>
          </cell>
          <cell r="P987">
            <v>11.9</v>
          </cell>
        </row>
        <row r="988">
          <cell r="D988" t="str">
            <v>608-2</v>
          </cell>
          <cell r="E988" t="str">
            <v>NEONATE BIRTH WEIGHT 1250-1499 GRAMS WITH OR WITHOUT SIGNIFICANT CONDITION</v>
          </cell>
          <cell r="G988">
            <v>3.889926016319587</v>
          </cell>
          <cell r="H988" t="str">
            <v/>
          </cell>
          <cell r="I988">
            <v>3</v>
          </cell>
          <cell r="J988">
            <v>67</v>
          </cell>
          <cell r="K988" t="str">
            <v/>
          </cell>
          <cell r="L988">
            <v>802</v>
          </cell>
          <cell r="M988">
            <v>784</v>
          </cell>
          <cell r="O988">
            <v>31.64</v>
          </cell>
          <cell r="P988">
            <v>31.03</v>
          </cell>
        </row>
        <row r="989">
          <cell r="D989" t="str">
            <v>608-3</v>
          </cell>
          <cell r="E989" t="str">
            <v>NEONATE BIRTH WEIGHT 1250-1499 GRAMS WITH OR WITHOUT SIGNIFICANT CONDITION</v>
          </cell>
          <cell r="G989">
            <v>5.2693380143853252</v>
          </cell>
          <cell r="H989" t="str">
            <v/>
          </cell>
          <cell r="I989">
            <v>6</v>
          </cell>
          <cell r="J989">
            <v>75</v>
          </cell>
          <cell r="K989" t="str">
            <v/>
          </cell>
          <cell r="L989">
            <v>185</v>
          </cell>
          <cell r="M989">
            <v>178</v>
          </cell>
          <cell r="O989">
            <v>41.24</v>
          </cell>
          <cell r="P989">
            <v>41.46</v>
          </cell>
        </row>
        <row r="990">
          <cell r="D990" t="str">
            <v>608-4</v>
          </cell>
          <cell r="E990" t="str">
            <v>NEONATE BIRTH WEIGHT 1250-1499 GRAMS WITH OR WITHOUT SIGNIFICANT CONDITION</v>
          </cell>
          <cell r="G990">
            <v>5.5328049151045917</v>
          </cell>
          <cell r="I990">
            <v>8</v>
          </cell>
          <cell r="J990">
            <v>94</v>
          </cell>
          <cell r="L990">
            <v>12</v>
          </cell>
          <cell r="M990">
            <v>9</v>
          </cell>
          <cell r="O990">
            <v>53.056286995515691</v>
          </cell>
          <cell r="P990">
            <v>54.22</v>
          </cell>
        </row>
        <row r="991">
          <cell r="D991" t="str">
            <v>609-1</v>
          </cell>
          <cell r="E991" t="str">
            <v>NEONATE BIRTH WEIGHT 1500-2499 GRAMS WITH MAJOR PROCEDURE</v>
          </cell>
          <cell r="G991">
            <v>3.423618698558871</v>
          </cell>
          <cell r="H991" t="str">
            <v/>
          </cell>
          <cell r="I991">
            <v>2</v>
          </cell>
          <cell r="J991">
            <v>35</v>
          </cell>
          <cell r="K991" t="str">
            <v/>
          </cell>
          <cell r="O991">
            <v>21.52</v>
          </cell>
          <cell r="P991">
            <v>20.69</v>
          </cell>
        </row>
        <row r="992">
          <cell r="D992" t="str">
            <v>609-2</v>
          </cell>
          <cell r="E992" t="str">
            <v>NEONATE BIRTH WEIGHT 1500-2499 GRAMS WITH MAJOR PROCEDURE</v>
          </cell>
          <cell r="G992">
            <v>3.6038091563777592</v>
          </cell>
          <cell r="H992" t="str">
            <v/>
          </cell>
          <cell r="I992">
            <v>3</v>
          </cell>
          <cell r="J992">
            <v>57</v>
          </cell>
          <cell r="K992" t="str">
            <v/>
          </cell>
          <cell r="L992">
            <v>60</v>
          </cell>
          <cell r="M992">
            <v>59</v>
          </cell>
          <cell r="O992">
            <v>21.52</v>
          </cell>
          <cell r="P992">
            <v>20.69</v>
          </cell>
        </row>
        <row r="993">
          <cell r="D993" t="str">
            <v>609-3</v>
          </cell>
          <cell r="E993" t="str">
            <v>NEONATE BIRTH WEIGHT 1500-2499 GRAMS WITH MAJOR PROCEDURE</v>
          </cell>
          <cell r="G993">
            <v>7.5871036497006195</v>
          </cell>
          <cell r="H993" t="str">
            <v/>
          </cell>
          <cell r="I993">
            <v>8</v>
          </cell>
          <cell r="J993">
            <v>139</v>
          </cell>
          <cell r="K993" t="str">
            <v/>
          </cell>
          <cell r="L993">
            <v>242</v>
          </cell>
          <cell r="M993">
            <v>234</v>
          </cell>
          <cell r="O993">
            <v>40.299999999999997</v>
          </cell>
          <cell r="P993">
            <v>39.03</v>
          </cell>
        </row>
        <row r="994">
          <cell r="D994" t="str">
            <v>609-4</v>
          </cell>
          <cell r="E994" t="str">
            <v>NEONATE BIRTH WEIGHT 1500-2499 GRAMS WITH MAJOR PROCEDURE</v>
          </cell>
          <cell r="G994">
            <v>15.228927386619024</v>
          </cell>
          <cell r="I994">
            <v>9</v>
          </cell>
          <cell r="J994">
            <v>266</v>
          </cell>
          <cell r="L994">
            <v>473</v>
          </cell>
          <cell r="M994">
            <v>446</v>
          </cell>
          <cell r="O994">
            <v>80.72</v>
          </cell>
          <cell r="P994">
            <v>79.17</v>
          </cell>
        </row>
        <row r="995">
          <cell r="D995" t="str">
            <v>611-1</v>
          </cell>
          <cell r="E995" t="str">
            <v>NEONATE BIRTH WEIGHT 1500-1999 GRAMS WITH MAJOR ANOMALY</v>
          </cell>
          <cell r="G995">
            <v>1.114728637624212</v>
          </cell>
          <cell r="H995" t="str">
            <v/>
          </cell>
          <cell r="I995">
            <v>1</v>
          </cell>
          <cell r="J995">
            <v>35</v>
          </cell>
          <cell r="K995" t="str">
            <v/>
          </cell>
          <cell r="L995">
            <v>267</v>
          </cell>
          <cell r="M995">
            <v>262</v>
          </cell>
          <cell r="O995">
            <v>13.66</v>
          </cell>
          <cell r="P995">
            <v>13.14</v>
          </cell>
        </row>
        <row r="996">
          <cell r="D996" t="str">
            <v>611-2</v>
          </cell>
          <cell r="E996" t="str">
            <v>NEONATE BIRTH WEIGHT 1500-1999 GRAMS WITH MAJOR ANOMALY</v>
          </cell>
          <cell r="G996">
            <v>2.4774178233378579</v>
          </cell>
          <cell r="H996" t="str">
            <v/>
          </cell>
          <cell r="I996">
            <v>1</v>
          </cell>
          <cell r="J996">
            <v>53</v>
          </cell>
          <cell r="K996" t="str">
            <v/>
          </cell>
          <cell r="L996">
            <v>633</v>
          </cell>
          <cell r="M996">
            <v>621</v>
          </cell>
          <cell r="O996">
            <v>23.35</v>
          </cell>
          <cell r="P996">
            <v>22.46</v>
          </cell>
        </row>
        <row r="997">
          <cell r="D997" t="str">
            <v>611-3</v>
          </cell>
          <cell r="E997" t="str">
            <v>NEONATE BIRTH WEIGHT 1500-1999 GRAMS WITH MAJOR ANOMALY</v>
          </cell>
          <cell r="G997">
            <v>4.3252088498243797</v>
          </cell>
          <cell r="H997" t="str">
            <v/>
          </cell>
          <cell r="I997">
            <v>1</v>
          </cell>
          <cell r="J997">
            <v>82</v>
          </cell>
          <cell r="K997" t="str">
            <v/>
          </cell>
          <cell r="L997">
            <v>847</v>
          </cell>
          <cell r="M997">
            <v>833</v>
          </cell>
          <cell r="O997">
            <v>36.020000000000003</v>
          </cell>
          <cell r="P997">
            <v>34.94</v>
          </cell>
        </row>
        <row r="998">
          <cell r="D998" t="str">
            <v>611-4</v>
          </cell>
          <cell r="E998" t="str">
            <v>NEONATE BIRTH WEIGHT 1500-1999 GRAMS WITH MAJOR ANOMALY</v>
          </cell>
          <cell r="G998">
            <v>6.6404827948488974</v>
          </cell>
          <cell r="I998">
            <v>1</v>
          </cell>
          <cell r="J998">
            <v>120</v>
          </cell>
          <cell r="L998">
            <v>325</v>
          </cell>
          <cell r="M998">
            <v>319</v>
          </cell>
          <cell r="O998">
            <v>47.08</v>
          </cell>
          <cell r="P998">
            <v>44.2</v>
          </cell>
        </row>
        <row r="999">
          <cell r="D999" t="str">
            <v>612-1</v>
          </cell>
          <cell r="E999" t="str">
            <v>NEONATE BIRTH WEIGHT 1500-1999 GRAMS WITH RESPIRATORY DISTRESS SYNDROME OR OTHER MAJOR RESPIRATORY CONDITION</v>
          </cell>
          <cell r="G999">
            <v>2.2604526756445633</v>
          </cell>
          <cell r="H999" t="str">
            <v/>
          </cell>
          <cell r="I999">
            <v>5</v>
          </cell>
          <cell r="J999">
            <v>39</v>
          </cell>
          <cell r="K999" t="str">
            <v/>
          </cell>
          <cell r="L999">
            <v>934</v>
          </cell>
          <cell r="M999">
            <v>898</v>
          </cell>
          <cell r="O999">
            <v>19.100000000000001</v>
          </cell>
          <cell r="P999">
            <v>18.97</v>
          </cell>
        </row>
        <row r="1000">
          <cell r="D1000" t="str">
            <v>612-2</v>
          </cell>
          <cell r="E1000" t="str">
            <v>NEONATE BIRTH WEIGHT 1500-1999 GRAMS WITH RESPIRATORY DISTRESS SYNDROME OR OTHER MAJOR RESPIRATORY CONDITION</v>
          </cell>
          <cell r="G1000">
            <v>3.4583081157707838</v>
          </cell>
          <cell r="H1000" t="str">
            <v/>
          </cell>
          <cell r="I1000">
            <v>6</v>
          </cell>
          <cell r="J1000">
            <v>55</v>
          </cell>
          <cell r="K1000" t="str">
            <v/>
          </cell>
          <cell r="L1000">
            <v>2741</v>
          </cell>
          <cell r="M1000">
            <v>2671</v>
          </cell>
          <cell r="O1000">
            <v>27.13</v>
          </cell>
          <cell r="P1000">
            <v>26.6</v>
          </cell>
        </row>
        <row r="1001">
          <cell r="D1001" t="str">
            <v>612-3</v>
          </cell>
          <cell r="E1001" t="str">
            <v>NEONATE BIRTH WEIGHT 1500-1999 GRAMS WITH RESPIRATORY DISTRESS SYNDROME OR OTHER MAJOR RESPIRATORY CONDITION</v>
          </cell>
          <cell r="G1001">
            <v>4.4657598561004512</v>
          </cell>
          <cell r="H1001" t="str">
            <v/>
          </cell>
          <cell r="I1001">
            <v>6</v>
          </cell>
          <cell r="J1001">
            <v>71</v>
          </cell>
          <cell r="K1001" t="str">
            <v/>
          </cell>
          <cell r="L1001">
            <v>2627</v>
          </cell>
          <cell r="M1001">
            <v>2538</v>
          </cell>
          <cell r="O1001">
            <v>34.07</v>
          </cell>
          <cell r="P1001">
            <v>33.64</v>
          </cell>
        </row>
        <row r="1002">
          <cell r="D1002" t="str">
            <v>612-4</v>
          </cell>
          <cell r="E1002" t="str">
            <v>NEONATE BIRTH WEIGHT 1500-1999 GRAMS WITH RESPIRATORY DISTRESS SYNDROME OR OTHER MAJOR RESPIRATORY CONDITION</v>
          </cell>
          <cell r="G1002">
            <v>6.3500078025244377</v>
          </cell>
          <cell r="I1002">
            <v>6</v>
          </cell>
          <cell r="J1002">
            <v>90</v>
          </cell>
          <cell r="L1002">
            <v>369</v>
          </cell>
          <cell r="M1002">
            <v>335</v>
          </cell>
          <cell r="O1002">
            <v>42.34</v>
          </cell>
          <cell r="P1002">
            <v>44.42</v>
          </cell>
        </row>
        <row r="1003">
          <cell r="D1003" t="str">
            <v>613-1</v>
          </cell>
          <cell r="E1003" t="str">
            <v>NEONATE BIRTH WEIGHT 1500-1999 GRAMS WITH CONGENITAL OR PERINATAL INFECTION</v>
          </cell>
          <cell r="G1003">
            <v>1.39072773202079</v>
          </cell>
          <cell r="H1003" t="str">
            <v/>
          </cell>
          <cell r="I1003">
            <v>2</v>
          </cell>
          <cell r="J1003">
            <v>34</v>
          </cell>
          <cell r="K1003" t="str">
            <v/>
          </cell>
          <cell r="L1003">
            <v>131</v>
          </cell>
          <cell r="M1003">
            <v>129</v>
          </cell>
          <cell r="O1003">
            <v>13.73</v>
          </cell>
          <cell r="P1003">
            <v>13.65</v>
          </cell>
        </row>
        <row r="1004">
          <cell r="D1004" t="str">
            <v>613-2</v>
          </cell>
          <cell r="E1004" t="str">
            <v>NEONATE BIRTH WEIGHT 1500-1999 GRAMS WITH CONGENITAL OR PERINATAL INFECTION</v>
          </cell>
          <cell r="G1004">
            <v>2.5240192932292747</v>
          </cell>
          <cell r="H1004" t="str">
            <v/>
          </cell>
          <cell r="I1004">
            <v>7</v>
          </cell>
          <cell r="J1004">
            <v>52</v>
          </cell>
          <cell r="K1004" t="str">
            <v/>
          </cell>
          <cell r="L1004">
            <v>251</v>
          </cell>
          <cell r="M1004">
            <v>243</v>
          </cell>
          <cell r="O1004">
            <v>22.65</v>
          </cell>
          <cell r="P1004">
            <v>22.23</v>
          </cell>
        </row>
        <row r="1005">
          <cell r="D1005" t="str">
            <v>613-3</v>
          </cell>
          <cell r="E1005" t="str">
            <v>NEONATE BIRTH WEIGHT 1500-1999 GRAMS WITH CONGENITAL OR PERINATAL INFECTION</v>
          </cell>
          <cell r="G1005">
            <v>4.0625627538222169</v>
          </cell>
          <cell r="H1005" t="str">
            <v/>
          </cell>
          <cell r="I1005">
            <v>7</v>
          </cell>
          <cell r="J1005">
            <v>60</v>
          </cell>
          <cell r="K1005" t="str">
            <v/>
          </cell>
          <cell r="L1005">
            <v>62</v>
          </cell>
          <cell r="M1005">
            <v>59</v>
          </cell>
          <cell r="O1005">
            <v>33.450000000000003</v>
          </cell>
          <cell r="P1005">
            <v>31.49</v>
          </cell>
        </row>
        <row r="1006">
          <cell r="D1006" t="str">
            <v>613-4</v>
          </cell>
          <cell r="E1006" t="str">
            <v>NEONATE BIRTH WEIGHT 1500-1999 GRAMS WITH CONGENITAL OR PERINATAL INFECTION</v>
          </cell>
          <cell r="G1006">
            <v>6.2300641147756082</v>
          </cell>
          <cell r="I1006">
            <v>8</v>
          </cell>
          <cell r="J1006">
            <v>78</v>
          </cell>
          <cell r="O1006">
            <v>33.450000000000003</v>
          </cell>
          <cell r="P1006">
            <v>31.49</v>
          </cell>
        </row>
        <row r="1007">
          <cell r="D1007" t="str">
            <v>614-1</v>
          </cell>
          <cell r="E1007" t="str">
            <v>NEONATE BIRTH WEIGHT 1500-1999 GRAMS WITH OR WITHOUT OTHER SIGNIFICANT CONDITION</v>
          </cell>
          <cell r="G1007">
            <v>0.86868957901766142</v>
          </cell>
          <cell r="H1007" t="str">
            <v/>
          </cell>
          <cell r="I1007">
            <v>2</v>
          </cell>
          <cell r="J1007">
            <v>29</v>
          </cell>
          <cell r="K1007" t="str">
            <v/>
          </cell>
          <cell r="L1007">
            <v>6095</v>
          </cell>
          <cell r="M1007">
            <v>5876</v>
          </cell>
          <cell r="O1007">
            <v>11.04</v>
          </cell>
          <cell r="P1007">
            <v>10.81</v>
          </cell>
        </row>
        <row r="1008">
          <cell r="D1008" t="str">
            <v>614-2</v>
          </cell>
          <cell r="E1008" t="str">
            <v>NEONATE BIRTH WEIGHT 1500-1999 GRAMS WITH OR WITHOUT OTHER SIGNIFICANT CONDITION</v>
          </cell>
          <cell r="G1008">
            <v>2.110206299681741</v>
          </cell>
          <cell r="H1008" t="str">
            <v/>
          </cell>
          <cell r="I1008">
            <v>4</v>
          </cell>
          <cell r="J1008">
            <v>47</v>
          </cell>
          <cell r="K1008" t="str">
            <v/>
          </cell>
          <cell r="L1008">
            <v>4275</v>
          </cell>
          <cell r="M1008">
            <v>4129</v>
          </cell>
          <cell r="O1008">
            <v>19.46</v>
          </cell>
          <cell r="P1008">
            <v>19.079999999999998</v>
          </cell>
        </row>
        <row r="1009">
          <cell r="D1009" t="str">
            <v>614-3</v>
          </cell>
          <cell r="E1009" t="str">
            <v>NEONATE BIRTH WEIGHT 1500-1999 GRAMS WITH OR WITHOUT OTHER SIGNIFICANT CONDITION</v>
          </cell>
          <cell r="G1009">
            <v>3.8408065986232489</v>
          </cell>
          <cell r="H1009" t="str">
            <v/>
          </cell>
          <cell r="I1009">
            <v>6</v>
          </cell>
          <cell r="J1009">
            <v>67</v>
          </cell>
          <cell r="K1009" t="str">
            <v/>
          </cell>
          <cell r="L1009">
            <v>403</v>
          </cell>
          <cell r="M1009">
            <v>387</v>
          </cell>
          <cell r="O1009">
            <v>31.29</v>
          </cell>
          <cell r="P1009">
            <v>30.93</v>
          </cell>
        </row>
        <row r="1010">
          <cell r="D1010" t="str">
            <v>614-4</v>
          </cell>
          <cell r="E1010" t="str">
            <v>NEONATE BIRTH WEIGHT 1500-1999 GRAMS WITH OR WITHOUT OTHER SIGNIFICANT CONDITION</v>
          </cell>
          <cell r="G1010">
            <v>5.0065893819215983</v>
          </cell>
          <cell r="I1010">
            <v>9</v>
          </cell>
          <cell r="J1010">
            <v>77</v>
          </cell>
          <cell r="L1010">
            <v>16</v>
          </cell>
          <cell r="M1010">
            <v>16</v>
          </cell>
          <cell r="O1010">
            <v>39.630000000000003</v>
          </cell>
          <cell r="P1010">
            <v>39.630000000000003</v>
          </cell>
        </row>
        <row r="1011">
          <cell r="D1011" t="str">
            <v>621-1</v>
          </cell>
          <cell r="E1011" t="str">
            <v>NEONATE BIRTH WEIGHT 2000-2499 GRAMS WITH MAJOR ANOMALY</v>
          </cell>
          <cell r="G1011">
            <v>0.39702627536097712</v>
          </cell>
          <cell r="H1011" t="str">
            <v/>
          </cell>
          <cell r="I1011">
            <v>1</v>
          </cell>
          <cell r="J1011">
            <v>25</v>
          </cell>
          <cell r="K1011" t="str">
            <v/>
          </cell>
          <cell r="L1011">
            <v>854</v>
          </cell>
          <cell r="M1011">
            <v>838</v>
          </cell>
          <cell r="O1011">
            <v>6.3</v>
          </cell>
          <cell r="P1011">
            <v>5.77</v>
          </cell>
        </row>
        <row r="1012">
          <cell r="D1012" t="str">
            <v>621-2</v>
          </cell>
          <cell r="E1012" t="str">
            <v>NEONATE BIRTH WEIGHT 2000-2499 GRAMS WITH MAJOR ANOMALY</v>
          </cell>
          <cell r="G1012">
            <v>1.2858511704641471</v>
          </cell>
          <cell r="H1012" t="str">
            <v/>
          </cell>
          <cell r="I1012">
            <v>1</v>
          </cell>
          <cell r="J1012">
            <v>47</v>
          </cell>
          <cell r="K1012" t="str">
            <v/>
          </cell>
          <cell r="L1012">
            <v>890</v>
          </cell>
          <cell r="M1012">
            <v>874</v>
          </cell>
          <cell r="O1012">
            <v>14.2</v>
          </cell>
          <cell r="P1012">
            <v>13.42</v>
          </cell>
        </row>
        <row r="1013">
          <cell r="D1013" t="str">
            <v>621-3</v>
          </cell>
          <cell r="E1013" t="str">
            <v>NEONATE BIRTH WEIGHT 2000-2499 GRAMS WITH MAJOR ANOMALY</v>
          </cell>
          <cell r="G1013">
            <v>3.0580226535658444</v>
          </cell>
          <cell r="H1013" t="str">
            <v/>
          </cell>
          <cell r="I1013">
            <v>1</v>
          </cell>
          <cell r="J1013">
            <v>74</v>
          </cell>
          <cell r="K1013" t="str">
            <v/>
          </cell>
          <cell r="L1013">
            <v>673</v>
          </cell>
          <cell r="M1013">
            <v>660</v>
          </cell>
          <cell r="O1013">
            <v>25.05</v>
          </cell>
          <cell r="P1013">
            <v>23.76</v>
          </cell>
        </row>
        <row r="1014">
          <cell r="D1014" t="str">
            <v>621-4</v>
          </cell>
          <cell r="E1014" t="str">
            <v>NEONATE BIRTH WEIGHT 2000-2499 GRAMS WITH MAJOR ANOMALY</v>
          </cell>
          <cell r="G1014">
            <v>5.2095823521656701</v>
          </cell>
          <cell r="I1014">
            <v>1</v>
          </cell>
          <cell r="J1014">
            <v>97</v>
          </cell>
          <cell r="L1014">
            <v>238</v>
          </cell>
          <cell r="M1014">
            <v>234</v>
          </cell>
          <cell r="O1014">
            <v>34.03</v>
          </cell>
          <cell r="P1014">
            <v>31.61</v>
          </cell>
        </row>
        <row r="1015">
          <cell r="D1015" t="str">
            <v>622-1</v>
          </cell>
          <cell r="E1015" t="str">
            <v>NEONATE BIRTH WEIGHT 2000-2499 GRAMS WITH RESPIRATORY DISTRESS SYNDROME OR OTHER MAJOR RESPIRATORY CONDITION</v>
          </cell>
          <cell r="G1015">
            <v>1.4117733381974538</v>
          </cell>
          <cell r="H1015" t="str">
            <v/>
          </cell>
          <cell r="I1015">
            <v>3</v>
          </cell>
          <cell r="J1015">
            <v>28</v>
          </cell>
          <cell r="K1015" t="str">
            <v/>
          </cell>
          <cell r="L1015">
            <v>1731</v>
          </cell>
          <cell r="M1015">
            <v>1672</v>
          </cell>
          <cell r="O1015">
            <v>12.01</v>
          </cell>
          <cell r="P1015">
            <v>11.75</v>
          </cell>
        </row>
        <row r="1016">
          <cell r="D1016" t="str">
            <v>622-2</v>
          </cell>
          <cell r="E1016" t="str">
            <v>NEONATE BIRTH WEIGHT 2000-2499 GRAMS WITH RESPIRATORY DISTRESS SYNDROME OR OTHER MAJOR RESPIRATORY CONDITION</v>
          </cell>
          <cell r="G1016">
            <v>2.1115948079371569</v>
          </cell>
          <cell r="H1016" t="str">
            <v/>
          </cell>
          <cell r="I1016">
            <v>3</v>
          </cell>
          <cell r="J1016">
            <v>42</v>
          </cell>
          <cell r="K1016" t="str">
            <v/>
          </cell>
          <cell r="L1016">
            <v>2330</v>
          </cell>
          <cell r="M1016">
            <v>2267</v>
          </cell>
          <cell r="O1016">
            <v>17.260000000000002</v>
          </cell>
          <cell r="P1016">
            <v>16.78</v>
          </cell>
        </row>
        <row r="1017">
          <cell r="D1017" t="str">
            <v>622-3</v>
          </cell>
          <cell r="E1017" t="str">
            <v>NEONATE BIRTH WEIGHT 2000-2499 GRAMS WITH RESPIRATORY DISTRESS SYNDROME OR OTHER MAJOR RESPIRATORY CONDITION</v>
          </cell>
          <cell r="G1017">
            <v>2.3946599480999113</v>
          </cell>
          <cell r="H1017" t="str">
            <v/>
          </cell>
          <cell r="I1017">
            <v>3</v>
          </cell>
          <cell r="J1017">
            <v>53</v>
          </cell>
          <cell r="K1017" t="str">
            <v/>
          </cell>
          <cell r="L1017">
            <v>2040</v>
          </cell>
          <cell r="M1017">
            <v>1967</v>
          </cell>
          <cell r="O1017">
            <v>19.850000000000001</v>
          </cell>
          <cell r="P1017">
            <v>19.329999999999998</v>
          </cell>
        </row>
        <row r="1018">
          <cell r="D1018" t="str">
            <v>622-4</v>
          </cell>
          <cell r="E1018" t="str">
            <v>NEONATE BIRTH WEIGHT 2000-2499 GRAMS WITH RESPIRATORY DISTRESS SYNDROME OR OTHER MAJOR RESPIRATORY CONDITION</v>
          </cell>
          <cell r="G1018">
            <v>4.1119406632657531</v>
          </cell>
          <cell r="I1018">
            <v>3</v>
          </cell>
          <cell r="J1018">
            <v>67</v>
          </cell>
          <cell r="L1018">
            <v>252</v>
          </cell>
          <cell r="M1018">
            <v>229</v>
          </cell>
          <cell r="O1018">
            <v>25.12</v>
          </cell>
          <cell r="P1018">
            <v>25.7</v>
          </cell>
        </row>
        <row r="1019">
          <cell r="D1019" t="str">
            <v>623-1</v>
          </cell>
          <cell r="E1019" t="str">
            <v>NEONATE BIRTH WEIGHT 2000-2499 GRAMS WITH CONGENITAL OR PERINATAL INFECTION</v>
          </cell>
          <cell r="G1019">
            <v>0.87192402781907152</v>
          </cell>
          <cell r="H1019" t="str">
            <v/>
          </cell>
          <cell r="I1019">
            <v>2</v>
          </cell>
          <cell r="J1019">
            <v>24</v>
          </cell>
          <cell r="K1019" t="str">
            <v/>
          </cell>
          <cell r="L1019">
            <v>351</v>
          </cell>
          <cell r="M1019">
            <v>341</v>
          </cell>
          <cell r="O1019">
            <v>9.6999999999999993</v>
          </cell>
          <cell r="P1019">
            <v>9.5500000000000007</v>
          </cell>
        </row>
        <row r="1020">
          <cell r="D1020" t="str">
            <v>623-2</v>
          </cell>
          <cell r="E1020" t="str">
            <v>NEONATE BIRTH WEIGHT 2000-2499 GRAMS WITH CONGENITAL OR PERINATAL INFECTION</v>
          </cell>
          <cell r="G1020">
            <v>1.4143313744887147</v>
          </cell>
          <cell r="H1020" t="str">
            <v/>
          </cell>
          <cell r="I1020">
            <v>3</v>
          </cell>
          <cell r="J1020">
            <v>38</v>
          </cell>
          <cell r="K1020" t="str">
            <v/>
          </cell>
          <cell r="L1020">
            <v>336</v>
          </cell>
          <cell r="M1020">
            <v>326</v>
          </cell>
          <cell r="O1020">
            <v>13.71</v>
          </cell>
          <cell r="P1020">
            <v>13.29</v>
          </cell>
        </row>
        <row r="1021">
          <cell r="D1021" t="str">
            <v>623-3</v>
          </cell>
          <cell r="E1021" t="str">
            <v>NEONATE BIRTH WEIGHT 2000-2499 GRAMS WITH CONGENITAL OR PERINATAL INFECTION</v>
          </cell>
          <cell r="G1021">
            <v>3.1119310844950054</v>
          </cell>
          <cell r="H1021" t="str">
            <v/>
          </cell>
          <cell r="I1021">
            <v>6</v>
          </cell>
          <cell r="J1021">
            <v>54</v>
          </cell>
          <cell r="K1021" t="str">
            <v/>
          </cell>
          <cell r="L1021">
            <v>58</v>
          </cell>
          <cell r="M1021">
            <v>56</v>
          </cell>
          <cell r="O1021">
            <v>23.97</v>
          </cell>
          <cell r="P1021">
            <v>23.61</v>
          </cell>
        </row>
        <row r="1022">
          <cell r="D1022" t="str">
            <v>623-4</v>
          </cell>
          <cell r="E1022" t="str">
            <v>NEONATE BIRTH WEIGHT 2000-2499 GRAMS WITH CONGENITAL OR PERINATAL INFECTION</v>
          </cell>
          <cell r="G1022">
            <v>3.7737398928025758</v>
          </cell>
          <cell r="I1022">
            <v>16</v>
          </cell>
          <cell r="J1022">
            <v>60</v>
          </cell>
          <cell r="O1022">
            <v>23.97</v>
          </cell>
          <cell r="P1022">
            <v>23.61</v>
          </cell>
        </row>
        <row r="1023">
          <cell r="D1023" t="str">
            <v>625-1</v>
          </cell>
          <cell r="E1023" t="str">
            <v>NEONATE BIRTH WEIGHT 2000-2499 GRAMS WITH OTHER SIGNIFICANT CONDITION</v>
          </cell>
          <cell r="G1023">
            <v>1.007528289308625</v>
          </cell>
          <cell r="H1023" t="str">
            <v/>
          </cell>
          <cell r="I1023">
            <v>2</v>
          </cell>
          <cell r="J1023">
            <v>31</v>
          </cell>
          <cell r="K1023" t="str">
            <v/>
          </cell>
          <cell r="L1023">
            <v>4000</v>
          </cell>
          <cell r="M1023">
            <v>3913</v>
          </cell>
          <cell r="O1023">
            <v>11.3</v>
          </cell>
          <cell r="P1023">
            <v>10.83</v>
          </cell>
        </row>
        <row r="1024">
          <cell r="D1024" t="str">
            <v>625-2</v>
          </cell>
          <cell r="E1024" t="str">
            <v>NEONATE BIRTH WEIGHT 2000-2499 GRAMS WITH OTHER SIGNIFICANT CONDITION</v>
          </cell>
          <cell r="G1024">
            <v>1.3700145716938497</v>
          </cell>
          <cell r="H1024" t="str">
            <v/>
          </cell>
          <cell r="I1024">
            <v>2</v>
          </cell>
          <cell r="J1024">
            <v>41</v>
          </cell>
          <cell r="K1024" t="str">
            <v/>
          </cell>
          <cell r="L1024">
            <v>2481</v>
          </cell>
          <cell r="M1024">
            <v>2424</v>
          </cell>
          <cell r="O1024">
            <v>14.66</v>
          </cell>
          <cell r="P1024">
            <v>14.09</v>
          </cell>
        </row>
        <row r="1025">
          <cell r="D1025" t="str">
            <v>625-3</v>
          </cell>
          <cell r="E1025" t="str">
            <v>NEONATE BIRTH WEIGHT 2000-2499 GRAMS WITH OTHER SIGNIFICANT CONDITION</v>
          </cell>
          <cell r="G1025">
            <v>2.477664685523965</v>
          </cell>
          <cell r="H1025" t="str">
            <v/>
          </cell>
          <cell r="I1025">
            <v>3</v>
          </cell>
          <cell r="J1025">
            <v>45</v>
          </cell>
          <cell r="K1025" t="str">
            <v/>
          </cell>
          <cell r="L1025">
            <v>210</v>
          </cell>
          <cell r="M1025">
            <v>201</v>
          </cell>
          <cell r="O1025">
            <v>21.23</v>
          </cell>
          <cell r="P1025">
            <v>21.17</v>
          </cell>
        </row>
        <row r="1026">
          <cell r="D1026" t="str">
            <v>625-4</v>
          </cell>
          <cell r="E1026" t="str">
            <v>NEONATE BIRTH WEIGHT 2000-2499 GRAMS WITH OTHER SIGNIFICANT CONDITION</v>
          </cell>
          <cell r="G1026">
            <v>3.4765205220861217</v>
          </cell>
          <cell r="I1026">
            <v>7</v>
          </cell>
          <cell r="J1026">
            <v>65</v>
          </cell>
          <cell r="L1026">
            <v>18</v>
          </cell>
          <cell r="M1026">
            <v>17</v>
          </cell>
          <cell r="O1026">
            <v>25.72</v>
          </cell>
          <cell r="P1026">
            <v>27.18</v>
          </cell>
        </row>
        <row r="1027">
          <cell r="D1027" t="str">
            <v>626-1</v>
          </cell>
          <cell r="E1027" t="str">
            <v>NEONATE BIRTH WEIGHT 2000-2499 GRAMS, NORMAL NEWBORN OR NEONATE WITH OTHER PROBLEM</v>
          </cell>
          <cell r="G1027">
            <v>0.1524651562219132</v>
          </cell>
          <cell r="H1027" t="str">
            <v/>
          </cell>
          <cell r="I1027">
            <v>1</v>
          </cell>
          <cell r="J1027">
            <v>9</v>
          </cell>
          <cell r="K1027" t="str">
            <v/>
          </cell>
          <cell r="L1027">
            <v>11399</v>
          </cell>
          <cell r="M1027">
            <v>11175</v>
          </cell>
          <cell r="O1027">
            <v>2.81</v>
          </cell>
          <cell r="P1027">
            <v>2.6</v>
          </cell>
        </row>
        <row r="1028">
          <cell r="D1028" t="str">
            <v>626-2</v>
          </cell>
          <cell r="E1028" t="str">
            <v>NEONATE BIRTH WEIGHT 2000-2499 GRAMS, NORMAL NEWBORN OR NEONATE WITH OTHER PROBLEM</v>
          </cell>
          <cell r="G1028">
            <v>0.17793191199416694</v>
          </cell>
          <cell r="H1028" t="str">
            <v/>
          </cell>
          <cell r="I1028">
            <v>1</v>
          </cell>
          <cell r="J1028">
            <v>14</v>
          </cell>
          <cell r="K1028" t="str">
            <v/>
          </cell>
          <cell r="L1028">
            <v>18408</v>
          </cell>
          <cell r="M1028">
            <v>18115</v>
          </cell>
          <cell r="O1028">
            <v>3.29</v>
          </cell>
          <cell r="P1028">
            <v>3.03</v>
          </cell>
        </row>
        <row r="1029">
          <cell r="D1029" t="str">
            <v>626-3</v>
          </cell>
          <cell r="E1029" t="str">
            <v>NEONATE BIRTH WEIGHT 2000-2499 GRAMS, NORMAL NEWBORN OR NEONATE WITH OTHER PROBLEM</v>
          </cell>
          <cell r="G1029">
            <v>0.42122074690004002</v>
          </cell>
          <cell r="H1029" t="str">
            <v/>
          </cell>
          <cell r="I1029">
            <v>1</v>
          </cell>
          <cell r="J1029">
            <v>21</v>
          </cell>
          <cell r="K1029" t="str">
            <v/>
          </cell>
          <cell r="L1029">
            <v>12827</v>
          </cell>
          <cell r="M1029">
            <v>12574</v>
          </cell>
          <cell r="O1029">
            <v>6.33</v>
          </cell>
          <cell r="P1029">
            <v>5.93</v>
          </cell>
        </row>
        <row r="1030">
          <cell r="D1030" t="str">
            <v>626-4</v>
          </cell>
          <cell r="E1030" t="str">
            <v>NEONATE BIRTH WEIGHT 2000-2499 GRAMS, NORMAL NEWBORN OR NEONATE WITH OTHER PROBLEM</v>
          </cell>
          <cell r="G1030">
            <v>2.3205328066743438</v>
          </cell>
          <cell r="I1030">
            <v>3</v>
          </cell>
          <cell r="J1030">
            <v>24</v>
          </cell>
          <cell r="O1030">
            <v>6.33</v>
          </cell>
          <cell r="P1030">
            <v>5.93</v>
          </cell>
        </row>
        <row r="1031">
          <cell r="D1031" t="str">
            <v>630-1</v>
          </cell>
          <cell r="E1031" t="str">
            <v>NEONATE BIRTH WEIGHT &gt; 2499 GRAMS WITH MAJOR CARDIOVASCULAR PROCEDURE</v>
          </cell>
          <cell r="G1031">
            <v>2.1480874048696519</v>
          </cell>
          <cell r="H1031" t="str">
            <v/>
          </cell>
          <cell r="I1031">
            <v>2</v>
          </cell>
          <cell r="J1031">
            <v>30</v>
          </cell>
          <cell r="K1031" t="str">
            <v/>
          </cell>
          <cell r="O1031">
            <v>20.43</v>
          </cell>
          <cell r="P1031">
            <v>15.36</v>
          </cell>
        </row>
        <row r="1032">
          <cell r="D1032" t="str">
            <v>630-2</v>
          </cell>
          <cell r="E1032" t="str">
            <v>NEONATE BIRTH WEIGHT &gt; 2499 GRAMS WITH MAJOR CARDIOVASCULAR PROCEDURE</v>
          </cell>
          <cell r="G1032">
            <v>5.4150178004097311</v>
          </cell>
          <cell r="H1032" t="str">
            <v/>
          </cell>
          <cell r="I1032">
            <v>2</v>
          </cell>
          <cell r="J1032">
            <v>45</v>
          </cell>
          <cell r="K1032" t="str">
            <v/>
          </cell>
          <cell r="L1032">
            <v>40</v>
          </cell>
          <cell r="M1032">
            <v>36</v>
          </cell>
          <cell r="O1032">
            <v>20.43</v>
          </cell>
          <cell r="P1032">
            <v>15.36</v>
          </cell>
        </row>
        <row r="1033">
          <cell r="D1033" t="str">
            <v>630-3</v>
          </cell>
          <cell r="E1033" t="str">
            <v>NEONATE BIRTH WEIGHT &gt; 2499 GRAMS WITH MAJOR CARDIOVASCULAR PROCEDURE</v>
          </cell>
          <cell r="G1033">
            <v>8.534796813380126</v>
          </cell>
          <cell r="H1033" t="str">
            <v/>
          </cell>
          <cell r="I1033">
            <v>8</v>
          </cell>
          <cell r="J1033">
            <v>51</v>
          </cell>
          <cell r="K1033" t="str">
            <v/>
          </cell>
          <cell r="L1033">
            <v>92</v>
          </cell>
          <cell r="M1033">
            <v>85</v>
          </cell>
          <cell r="O1033">
            <v>23.24</v>
          </cell>
          <cell r="P1033">
            <v>19.95</v>
          </cell>
        </row>
        <row r="1034">
          <cell r="D1034" t="str">
            <v>630-4</v>
          </cell>
          <cell r="E1034" t="str">
            <v>NEONATE BIRTH WEIGHT &gt; 2499 GRAMS WITH MAJOR CARDIOVASCULAR PROCEDURE</v>
          </cell>
          <cell r="G1034">
            <v>17.663868025130324</v>
          </cell>
          <cell r="I1034">
            <v>12</v>
          </cell>
          <cell r="J1034">
            <v>173</v>
          </cell>
          <cell r="L1034">
            <v>268</v>
          </cell>
          <cell r="M1034">
            <v>245</v>
          </cell>
          <cell r="O1034">
            <v>63.01</v>
          </cell>
          <cell r="P1034">
            <v>50.66</v>
          </cell>
        </row>
        <row r="1035">
          <cell r="D1035" t="str">
            <v>631-1</v>
          </cell>
          <cell r="E1035" t="str">
            <v>NEONATE BIRTH WEIGHT &gt; 2499 GRAMS WITH OTHER MAJOR PROCEDURE</v>
          </cell>
          <cell r="G1035">
            <v>0.44466212889634971</v>
          </cell>
          <cell r="H1035" t="str">
            <v/>
          </cell>
          <cell r="I1035">
            <v>1</v>
          </cell>
          <cell r="J1035">
            <v>27</v>
          </cell>
          <cell r="K1035" t="str">
            <v/>
          </cell>
          <cell r="L1035">
            <v>20</v>
          </cell>
          <cell r="M1035">
            <v>19</v>
          </cell>
          <cell r="O1035">
            <v>6.9</v>
          </cell>
          <cell r="P1035">
            <v>5.32</v>
          </cell>
        </row>
        <row r="1036">
          <cell r="D1036" t="str">
            <v>631-2</v>
          </cell>
          <cell r="E1036" t="str">
            <v>NEONATE BIRTH WEIGHT &gt; 2499 GRAMS WITH OTHER MAJOR PROCEDURE</v>
          </cell>
          <cell r="G1036">
            <v>3.4434455227138545</v>
          </cell>
          <cell r="H1036" t="str">
            <v/>
          </cell>
          <cell r="I1036">
            <v>1</v>
          </cell>
          <cell r="J1036">
            <v>61</v>
          </cell>
          <cell r="K1036" t="str">
            <v/>
          </cell>
          <cell r="L1036">
            <v>200</v>
          </cell>
          <cell r="M1036">
            <v>197</v>
          </cell>
          <cell r="O1036">
            <v>17.02</v>
          </cell>
          <cell r="P1036">
            <v>15.99</v>
          </cell>
        </row>
        <row r="1037">
          <cell r="D1037" t="str">
            <v>631-3</v>
          </cell>
          <cell r="E1037" t="str">
            <v>NEONATE BIRTH WEIGHT &gt; 2499 GRAMS WITH OTHER MAJOR PROCEDURE</v>
          </cell>
          <cell r="G1037">
            <v>5.6146150898709397</v>
          </cell>
          <cell r="H1037" t="str">
            <v/>
          </cell>
          <cell r="I1037">
            <v>4</v>
          </cell>
          <cell r="J1037">
            <v>102</v>
          </cell>
          <cell r="K1037" t="str">
            <v/>
          </cell>
          <cell r="L1037">
            <v>316</v>
          </cell>
          <cell r="M1037">
            <v>304</v>
          </cell>
          <cell r="O1037">
            <v>31.07</v>
          </cell>
          <cell r="P1037">
            <v>27.48</v>
          </cell>
        </row>
        <row r="1038">
          <cell r="D1038" t="str">
            <v>631-4</v>
          </cell>
          <cell r="E1038" t="str">
            <v>NEONATE BIRTH WEIGHT &gt; 2499 GRAMS WITH OTHER MAJOR PROCEDURE</v>
          </cell>
          <cell r="G1038">
            <v>14.620371927932863</v>
          </cell>
          <cell r="I1038">
            <v>4</v>
          </cell>
          <cell r="J1038">
            <v>242</v>
          </cell>
          <cell r="L1038">
            <v>379</v>
          </cell>
          <cell r="M1038">
            <v>366</v>
          </cell>
          <cell r="O1038">
            <v>73.12</v>
          </cell>
          <cell r="P1038">
            <v>69.63</v>
          </cell>
        </row>
        <row r="1039">
          <cell r="D1039" t="str">
            <v>633-1</v>
          </cell>
          <cell r="E1039" t="str">
            <v>NEONATE BIRTH WEIGHT &gt; 2499 GRAMS WITH MAJOR ANOMALY</v>
          </cell>
          <cell r="G1039">
            <v>0.18152451366393951</v>
          </cell>
          <cell r="H1039" t="str">
            <v/>
          </cell>
          <cell r="I1039">
            <v>1</v>
          </cell>
          <cell r="J1039">
            <v>10</v>
          </cell>
          <cell r="K1039" t="str">
            <v/>
          </cell>
          <cell r="L1039">
            <v>8389</v>
          </cell>
          <cell r="M1039">
            <v>8240</v>
          </cell>
          <cell r="O1039">
            <v>2.78</v>
          </cell>
          <cell r="P1039">
            <v>2.5299999999999998</v>
          </cell>
        </row>
        <row r="1040">
          <cell r="D1040" t="str">
            <v>633-2</v>
          </cell>
          <cell r="E1040" t="str">
            <v>NEONATE BIRTH WEIGHT &gt; 2499 GRAMS WITH MAJOR ANOMALY</v>
          </cell>
          <cell r="G1040">
            <v>0.51587598970516491</v>
          </cell>
          <cell r="H1040" t="str">
            <v/>
          </cell>
          <cell r="I1040">
            <v>1</v>
          </cell>
          <cell r="J1040">
            <v>29</v>
          </cell>
          <cell r="K1040" t="str">
            <v/>
          </cell>
          <cell r="L1040">
            <v>4453</v>
          </cell>
          <cell r="M1040">
            <v>4367</v>
          </cell>
          <cell r="O1040">
            <v>6.46</v>
          </cell>
          <cell r="P1040">
            <v>5.83</v>
          </cell>
        </row>
        <row r="1041">
          <cell r="D1041" t="str">
            <v>633-3</v>
          </cell>
          <cell r="E1041" t="str">
            <v>NEONATE BIRTH WEIGHT &gt; 2499 GRAMS WITH MAJOR ANOMALY</v>
          </cell>
          <cell r="G1041">
            <v>1.8310023482311557</v>
          </cell>
          <cell r="H1041" t="str">
            <v/>
          </cell>
          <cell r="I1041">
            <v>1</v>
          </cell>
          <cell r="J1041">
            <v>60</v>
          </cell>
          <cell r="K1041" t="str">
            <v/>
          </cell>
          <cell r="L1041">
            <v>2246</v>
          </cell>
          <cell r="M1041">
            <v>2203</v>
          </cell>
          <cell r="O1041">
            <v>16.2</v>
          </cell>
          <cell r="P1041">
            <v>15.04</v>
          </cell>
        </row>
        <row r="1042">
          <cell r="D1042" t="str">
            <v>633-4</v>
          </cell>
          <cell r="E1042" t="str">
            <v>NEONATE BIRTH WEIGHT &gt; 2499 GRAMS WITH MAJOR ANOMALY</v>
          </cell>
          <cell r="G1042">
            <v>4.7349787023335335</v>
          </cell>
          <cell r="I1042">
            <v>1</v>
          </cell>
          <cell r="J1042">
            <v>107</v>
          </cell>
          <cell r="L1042">
            <v>974</v>
          </cell>
          <cell r="M1042">
            <v>955</v>
          </cell>
          <cell r="O1042">
            <v>27.68</v>
          </cell>
          <cell r="P1042">
            <v>25.53</v>
          </cell>
        </row>
        <row r="1043">
          <cell r="D1043" t="str">
            <v>634-1</v>
          </cell>
          <cell r="E1043" t="str">
            <v>NEONATE BIRTH WEIGHT &gt; 2499 GRAMS WITH RESPIRATORY DISTRESS SYNDROME OR OTHER MAJOR RESPIRATORY CONDITION</v>
          </cell>
          <cell r="G1043">
            <v>0.53886395367640039</v>
          </cell>
          <cell r="H1043" t="str">
            <v/>
          </cell>
          <cell r="I1043">
            <v>1</v>
          </cell>
          <cell r="J1043">
            <v>15</v>
          </cell>
          <cell r="K1043" t="str">
            <v/>
          </cell>
          <cell r="L1043">
            <v>5865</v>
          </cell>
          <cell r="M1043">
            <v>5767</v>
          </cell>
          <cell r="O1043">
            <v>4.8899999999999997</v>
          </cell>
          <cell r="P1043">
            <v>4.62</v>
          </cell>
        </row>
        <row r="1044">
          <cell r="D1044" t="str">
            <v>634-2</v>
          </cell>
          <cell r="E1044" t="str">
            <v>NEONATE BIRTH WEIGHT &gt; 2499 GRAMS WITH RESPIRATORY DISTRESS SYNDROME OR OTHER MAJOR RESPIRATORY CONDITION</v>
          </cell>
          <cell r="G1044">
            <v>1.1054384803230568</v>
          </cell>
          <cell r="H1044" t="str">
            <v/>
          </cell>
          <cell r="I1044">
            <v>2</v>
          </cell>
          <cell r="J1044">
            <v>33</v>
          </cell>
          <cell r="K1044" t="str">
            <v/>
          </cell>
          <cell r="L1044">
            <v>6085</v>
          </cell>
          <cell r="M1044">
            <v>5907</v>
          </cell>
          <cell r="O1044">
            <v>9.1300000000000008</v>
          </cell>
          <cell r="P1044">
            <v>8.52</v>
          </cell>
        </row>
        <row r="1045">
          <cell r="D1045" t="str">
            <v>634-3</v>
          </cell>
          <cell r="E1045" t="str">
            <v>NEONATE BIRTH WEIGHT &gt; 2499 GRAMS WITH RESPIRATORY DISTRESS SYNDROME OR OTHER MAJOR RESPIRATORY CONDITION</v>
          </cell>
          <cell r="G1045">
            <v>1.2481948381871864</v>
          </cell>
          <cell r="H1045" t="str">
            <v/>
          </cell>
          <cell r="I1045">
            <v>2</v>
          </cell>
          <cell r="J1045">
            <v>41</v>
          </cell>
          <cell r="K1045" t="str">
            <v/>
          </cell>
          <cell r="L1045">
            <v>7258</v>
          </cell>
          <cell r="M1045">
            <v>6970</v>
          </cell>
          <cell r="O1045">
            <v>10.220000000000001</v>
          </cell>
          <cell r="P1045">
            <v>9.6</v>
          </cell>
        </row>
        <row r="1046">
          <cell r="D1046" t="str">
            <v>634-4</v>
          </cell>
          <cell r="E1046" t="str">
            <v>NEONATE BIRTH WEIGHT &gt; 2499 GRAMS WITH RESPIRATORY DISTRESS SYNDROME OR OTHER MAJOR RESPIRATORY CONDITION</v>
          </cell>
          <cell r="G1046">
            <v>3.629034602154928</v>
          </cell>
          <cell r="I1046">
            <v>2</v>
          </cell>
          <cell r="J1046">
            <v>72</v>
          </cell>
          <cell r="L1046">
            <v>1361</v>
          </cell>
          <cell r="M1046">
            <v>1277</v>
          </cell>
          <cell r="O1046">
            <v>18.489999999999998</v>
          </cell>
          <cell r="P1046">
            <v>17.63</v>
          </cell>
        </row>
        <row r="1047">
          <cell r="D1047" t="str">
            <v>636-1</v>
          </cell>
          <cell r="E1047" t="str">
            <v>NEONATE BIRTH WEIGHT &gt; 2499 GRAMS WITH CONGENITAL OR PERINATAL INFECTION</v>
          </cell>
          <cell r="G1047">
            <v>0.48022272594258425</v>
          </cell>
          <cell r="H1047" t="str">
            <v/>
          </cell>
          <cell r="I1047">
            <v>1</v>
          </cell>
          <cell r="J1047">
            <v>14</v>
          </cell>
          <cell r="K1047" t="str">
            <v/>
          </cell>
          <cell r="L1047">
            <v>3742</v>
          </cell>
          <cell r="M1047">
            <v>3691</v>
          </cell>
          <cell r="O1047">
            <v>5.33</v>
          </cell>
          <cell r="P1047">
            <v>5.15</v>
          </cell>
        </row>
        <row r="1048">
          <cell r="D1048" t="str">
            <v>636-2</v>
          </cell>
          <cell r="E1048" t="str">
            <v>NEONATE BIRTH WEIGHT &gt; 2499 GRAMS WITH CONGENITAL OR PERINATAL INFECTION</v>
          </cell>
          <cell r="G1048">
            <v>0.89936907967666757</v>
          </cell>
          <cell r="H1048" t="str">
            <v/>
          </cell>
          <cell r="I1048">
            <v>2</v>
          </cell>
          <cell r="J1048">
            <v>30</v>
          </cell>
          <cell r="K1048" t="str">
            <v/>
          </cell>
          <cell r="L1048">
            <v>1599</v>
          </cell>
          <cell r="M1048">
            <v>1552</v>
          </cell>
          <cell r="O1048">
            <v>8.6300000000000008</v>
          </cell>
          <cell r="P1048">
            <v>8.24</v>
          </cell>
        </row>
        <row r="1049">
          <cell r="D1049" t="str">
            <v>636-3</v>
          </cell>
          <cell r="E1049" t="str">
            <v>NEONATE BIRTH WEIGHT &gt; 2499 GRAMS WITH CONGENITAL OR PERINATAL INFECTION</v>
          </cell>
          <cell r="G1049">
            <v>1.8592543599309503</v>
          </cell>
          <cell r="H1049" t="str">
            <v/>
          </cell>
          <cell r="I1049">
            <v>2</v>
          </cell>
          <cell r="J1049">
            <v>49</v>
          </cell>
          <cell r="K1049" t="str">
            <v/>
          </cell>
          <cell r="L1049">
            <v>280</v>
          </cell>
          <cell r="M1049">
            <v>272</v>
          </cell>
          <cell r="O1049">
            <v>14.83</v>
          </cell>
          <cell r="P1049">
            <v>14.05</v>
          </cell>
        </row>
        <row r="1050">
          <cell r="D1050" t="str">
            <v>636-4</v>
          </cell>
          <cell r="E1050" t="str">
            <v>NEONATE BIRTH WEIGHT &gt; 2499 GRAMS WITH CONGENITAL OR PERINATAL INFECTION</v>
          </cell>
          <cell r="G1050">
            <v>3.0043256787111474</v>
          </cell>
          <cell r="I1050">
            <v>2</v>
          </cell>
          <cell r="J1050">
            <v>115</v>
          </cell>
          <cell r="L1050">
            <v>21</v>
          </cell>
          <cell r="M1050">
            <v>20</v>
          </cell>
          <cell r="O1050">
            <v>16.57</v>
          </cell>
          <cell r="P1050">
            <v>17.350000000000001</v>
          </cell>
        </row>
        <row r="1051">
          <cell r="D1051" t="str">
            <v>639-1</v>
          </cell>
          <cell r="E1051" t="str">
            <v>NEONATE BIRTH WEIGHT &gt; 2499 GRAMS WITH OTHER SIGNIFICANT CONDITION</v>
          </cell>
          <cell r="G1051">
            <v>0.33583959392581625</v>
          </cell>
          <cell r="H1051" t="str">
            <v/>
          </cell>
          <cell r="I1051">
            <v>1</v>
          </cell>
          <cell r="J1051">
            <v>26</v>
          </cell>
          <cell r="K1051" t="str">
            <v/>
          </cell>
          <cell r="L1051">
            <v>16445</v>
          </cell>
          <cell r="M1051">
            <v>16140</v>
          </cell>
          <cell r="O1051">
            <v>5.3</v>
          </cell>
          <cell r="P1051">
            <v>4.74</v>
          </cell>
        </row>
        <row r="1052">
          <cell r="D1052" t="str">
            <v>639-2</v>
          </cell>
          <cell r="E1052" t="str">
            <v>NEONATE BIRTH WEIGHT &gt; 2499 GRAMS WITH OTHER SIGNIFICANT CONDITION</v>
          </cell>
          <cell r="G1052">
            <v>0.45930198296851638</v>
          </cell>
          <cell r="H1052" t="str">
            <v/>
          </cell>
          <cell r="I1052">
            <v>1</v>
          </cell>
          <cell r="J1052">
            <v>29</v>
          </cell>
          <cell r="K1052" t="str">
            <v/>
          </cell>
          <cell r="L1052">
            <v>16014</v>
          </cell>
          <cell r="M1052">
            <v>15695</v>
          </cell>
          <cell r="O1052">
            <v>6.56</v>
          </cell>
          <cell r="P1052">
            <v>5.89</v>
          </cell>
        </row>
        <row r="1053">
          <cell r="D1053" t="str">
            <v>639-3</v>
          </cell>
          <cell r="E1053" t="str">
            <v>NEONATE BIRTH WEIGHT &gt; 2499 GRAMS WITH OTHER SIGNIFICANT CONDITION</v>
          </cell>
          <cell r="G1053">
            <v>1.5040953426733714</v>
          </cell>
          <cell r="H1053" t="str">
            <v/>
          </cell>
          <cell r="I1053">
            <v>2</v>
          </cell>
          <cell r="J1053">
            <v>51</v>
          </cell>
          <cell r="K1053" t="str">
            <v/>
          </cell>
          <cell r="L1053">
            <v>1122</v>
          </cell>
          <cell r="M1053">
            <v>1087</v>
          </cell>
          <cell r="O1053">
            <v>14.53</v>
          </cell>
          <cell r="P1053">
            <v>13.73</v>
          </cell>
        </row>
        <row r="1054">
          <cell r="D1054" t="str">
            <v>639-4</v>
          </cell>
          <cell r="E1054" t="str">
            <v>NEONATE BIRTH WEIGHT &gt; 2499 GRAMS WITH OTHER SIGNIFICANT CONDITION</v>
          </cell>
          <cell r="G1054">
            <v>2.2211286758595024</v>
          </cell>
          <cell r="I1054">
            <v>2</v>
          </cell>
          <cell r="J1054">
            <v>60</v>
          </cell>
          <cell r="L1054">
            <v>60</v>
          </cell>
          <cell r="M1054">
            <v>56</v>
          </cell>
          <cell r="O1054">
            <v>16.329999999999998</v>
          </cell>
          <cell r="P1054">
            <v>16.27</v>
          </cell>
        </row>
        <row r="1055">
          <cell r="D1055" t="str">
            <v>640-1</v>
          </cell>
          <cell r="E1055" t="str">
            <v>NEONATE BIRTH WEIGHT &gt; 2499 GRAMS, NORMAL NEWBORN OR NEONATE WITH OTHER PROBLEM</v>
          </cell>
          <cell r="G1055">
            <v>0.106082565364679</v>
          </cell>
          <cell r="H1055" t="str">
            <v/>
          </cell>
          <cell r="I1055">
            <v>1</v>
          </cell>
          <cell r="J1055">
            <v>4</v>
          </cell>
          <cell r="K1055" t="str">
            <v/>
          </cell>
          <cell r="L1055">
            <v>942593</v>
          </cell>
          <cell r="M1055">
            <v>938219</v>
          </cell>
          <cell r="O1055">
            <v>1.98</v>
          </cell>
          <cell r="P1055">
            <v>1.96</v>
          </cell>
        </row>
        <row r="1056">
          <cell r="D1056" t="str">
            <v>640-2</v>
          </cell>
          <cell r="E1056" t="str">
            <v>NEONATE BIRTH WEIGHT &gt; 2499 GRAMS, NORMAL NEWBORN OR NEONATE WITH OTHER PROBLEM</v>
          </cell>
          <cell r="G1056">
            <v>0.14040598337140126</v>
          </cell>
          <cell r="H1056" t="str">
            <v/>
          </cell>
          <cell r="I1056">
            <v>1</v>
          </cell>
          <cell r="J1056">
            <v>5</v>
          </cell>
          <cell r="K1056" t="str">
            <v/>
          </cell>
          <cell r="L1056">
            <v>211886</v>
          </cell>
          <cell r="M1056">
            <v>208414</v>
          </cell>
          <cell r="O1056">
            <v>2.38</v>
          </cell>
          <cell r="P1056">
            <v>2.2799999999999998</v>
          </cell>
        </row>
        <row r="1057">
          <cell r="D1057" t="str">
            <v>640-3</v>
          </cell>
          <cell r="E1057" t="str">
            <v>NEONATE BIRTH WEIGHT &gt; 2499 GRAMS, NORMAL NEWBORN OR NEONATE WITH OTHER PROBLEM</v>
          </cell>
          <cell r="G1057">
            <v>0.2536973144008261</v>
          </cell>
          <cell r="H1057" t="str">
            <v/>
          </cell>
          <cell r="I1057">
            <v>1</v>
          </cell>
          <cell r="J1057">
            <v>13</v>
          </cell>
          <cell r="K1057" t="str">
            <v/>
          </cell>
          <cell r="L1057">
            <v>54351</v>
          </cell>
          <cell r="M1057">
            <v>53411</v>
          </cell>
          <cell r="O1057">
            <v>3.53</v>
          </cell>
          <cell r="P1057">
            <v>3.27</v>
          </cell>
        </row>
        <row r="1058">
          <cell r="D1058" t="str">
            <v>640-4</v>
          </cell>
          <cell r="E1058" t="str">
            <v>NEONATE BIRTH WEIGHT &gt; 2499 GRAMS, NORMAL NEWBORN OR NEONATE WITH OTHER PROBLEM</v>
          </cell>
          <cell r="G1058">
            <v>1.9147695164607437</v>
          </cell>
          <cell r="I1058">
            <v>1</v>
          </cell>
          <cell r="J1058">
            <v>27</v>
          </cell>
          <cell r="L1058">
            <v>25</v>
          </cell>
          <cell r="M1058">
            <v>25</v>
          </cell>
          <cell r="O1058">
            <v>11.92</v>
          </cell>
          <cell r="P1058">
            <v>11.92</v>
          </cell>
        </row>
        <row r="1059">
          <cell r="D1059" t="str">
            <v>650-1</v>
          </cell>
          <cell r="E1059" t="str">
            <v>SPLENECTOMY</v>
          </cell>
          <cell r="G1059">
            <v>1.3367759288461216</v>
          </cell>
          <cell r="H1059" t="str">
            <v/>
          </cell>
          <cell r="I1059">
            <v>1</v>
          </cell>
          <cell r="J1059">
            <v>9</v>
          </cell>
          <cell r="K1059" t="str">
            <v/>
          </cell>
          <cell r="L1059">
            <v>562</v>
          </cell>
          <cell r="M1059">
            <v>552</v>
          </cell>
          <cell r="O1059">
            <v>3.04</v>
          </cell>
          <cell r="P1059">
            <v>2.87</v>
          </cell>
        </row>
        <row r="1060">
          <cell r="D1060" t="str">
            <v>650-2</v>
          </cell>
          <cell r="E1060" t="str">
            <v>SPLENECTOMY</v>
          </cell>
          <cell r="G1060">
            <v>1.7691246816752426</v>
          </cell>
          <cell r="H1060" t="str">
            <v/>
          </cell>
          <cell r="I1060">
            <v>1</v>
          </cell>
          <cell r="J1060">
            <v>16</v>
          </cell>
          <cell r="K1060" t="str">
            <v/>
          </cell>
          <cell r="L1060">
            <v>631</v>
          </cell>
          <cell r="M1060">
            <v>620</v>
          </cell>
          <cell r="O1060">
            <v>4.9000000000000004</v>
          </cell>
          <cell r="P1060">
            <v>4.58</v>
          </cell>
        </row>
        <row r="1061">
          <cell r="D1061" t="str">
            <v>650-3</v>
          </cell>
          <cell r="E1061" t="str">
            <v>SPLENECTOMY</v>
          </cell>
          <cell r="G1061">
            <v>2.6069978667006541</v>
          </cell>
          <cell r="H1061" t="str">
            <v/>
          </cell>
          <cell r="I1061">
            <v>1</v>
          </cell>
          <cell r="J1061">
            <v>30</v>
          </cell>
          <cell r="K1061" t="str">
            <v/>
          </cell>
          <cell r="L1061">
            <v>355</v>
          </cell>
          <cell r="M1061">
            <v>348</v>
          </cell>
          <cell r="O1061">
            <v>7.91</v>
          </cell>
          <cell r="P1061">
            <v>7.26</v>
          </cell>
        </row>
        <row r="1062">
          <cell r="D1062" t="str">
            <v>650-4</v>
          </cell>
          <cell r="E1062" t="str">
            <v>SPLENECTOMY</v>
          </cell>
          <cell r="G1062">
            <v>4.2625925422701627</v>
          </cell>
          <cell r="I1062">
            <v>1</v>
          </cell>
          <cell r="J1062">
            <v>45</v>
          </cell>
          <cell r="L1062">
            <v>274</v>
          </cell>
          <cell r="M1062">
            <v>269</v>
          </cell>
          <cell r="O1062">
            <v>12.76</v>
          </cell>
          <cell r="P1062">
            <v>11.77</v>
          </cell>
        </row>
        <row r="1063">
          <cell r="D1063" t="str">
            <v>651-1</v>
          </cell>
          <cell r="E1063" t="str">
            <v>OTHER PROCEDURES OF BLOOD AND BLOOD-FORMING ORGANS</v>
          </cell>
          <cell r="G1063">
            <v>1.0328159561852912</v>
          </cell>
          <cell r="H1063" t="str">
            <v/>
          </cell>
          <cell r="I1063">
            <v>1</v>
          </cell>
          <cell r="J1063">
            <v>10</v>
          </cell>
          <cell r="K1063" t="str">
            <v/>
          </cell>
          <cell r="L1063">
            <v>871</v>
          </cell>
          <cell r="M1063">
            <v>857</v>
          </cell>
          <cell r="O1063">
            <v>3.04</v>
          </cell>
          <cell r="P1063">
            <v>2.85</v>
          </cell>
        </row>
        <row r="1064">
          <cell r="D1064" t="str">
            <v>651-2</v>
          </cell>
          <cell r="E1064" t="str">
            <v>OTHER PROCEDURES OF BLOOD AND BLOOD-FORMING ORGANS</v>
          </cell>
          <cell r="G1064">
            <v>1.5118791280024415</v>
          </cell>
          <cell r="H1064" t="str">
            <v/>
          </cell>
          <cell r="I1064">
            <v>1</v>
          </cell>
          <cell r="J1064">
            <v>14</v>
          </cell>
          <cell r="K1064" t="str">
            <v/>
          </cell>
          <cell r="L1064">
            <v>749</v>
          </cell>
          <cell r="M1064">
            <v>738</v>
          </cell>
          <cell r="O1064">
            <v>3.89</v>
          </cell>
          <cell r="P1064">
            <v>3.63</v>
          </cell>
        </row>
        <row r="1065">
          <cell r="D1065" t="str">
            <v>651-3</v>
          </cell>
          <cell r="E1065" t="str">
            <v>OTHER PROCEDURES OF BLOOD AND BLOOD-FORMING ORGANS</v>
          </cell>
          <cell r="G1065">
            <v>2.0442085805102042</v>
          </cell>
          <cell r="H1065" t="str">
            <v/>
          </cell>
          <cell r="I1065">
            <v>1</v>
          </cell>
          <cell r="J1065">
            <v>28</v>
          </cell>
          <cell r="K1065" t="str">
            <v/>
          </cell>
          <cell r="L1065">
            <v>270</v>
          </cell>
          <cell r="M1065">
            <v>266</v>
          </cell>
          <cell r="O1065">
            <v>8.4600000000000009</v>
          </cell>
          <cell r="P1065">
            <v>7.85</v>
          </cell>
        </row>
        <row r="1066">
          <cell r="D1066" t="str">
            <v>651-4</v>
          </cell>
          <cell r="E1066" t="str">
            <v>OTHER PROCEDURES OF BLOOD AND BLOOD-FORMING ORGANS</v>
          </cell>
          <cell r="G1066">
            <v>4.6970433491007819</v>
          </cell>
          <cell r="I1066">
            <v>1</v>
          </cell>
          <cell r="J1066">
            <v>70</v>
          </cell>
          <cell r="L1066">
            <v>93</v>
          </cell>
          <cell r="M1066">
            <v>91</v>
          </cell>
          <cell r="O1066">
            <v>21.94</v>
          </cell>
          <cell r="P1066">
            <v>17.79</v>
          </cell>
        </row>
        <row r="1067">
          <cell r="D1067" t="str">
            <v>660-1</v>
          </cell>
          <cell r="E1067" t="str">
            <v>MAJOR HEMATOLOGIC OR IMMUNOLOGIC DIAGNOSES EXCEPT SICKLE CELL CRISIS AND COAGULATION</v>
          </cell>
          <cell r="G1067">
            <v>0.59014377244078375</v>
          </cell>
          <cell r="H1067" t="str">
            <v/>
          </cell>
          <cell r="I1067">
            <v>1</v>
          </cell>
          <cell r="J1067">
            <v>10</v>
          </cell>
          <cell r="K1067" t="str">
            <v/>
          </cell>
          <cell r="L1067">
            <v>2947</v>
          </cell>
          <cell r="M1067">
            <v>2895</v>
          </cell>
          <cell r="O1067">
            <v>3.07</v>
          </cell>
          <cell r="P1067">
            <v>2.87</v>
          </cell>
        </row>
        <row r="1068">
          <cell r="D1068" t="str">
            <v>660-2</v>
          </cell>
          <cell r="E1068" t="str">
            <v>MAJOR HEMATOLOGIC OR IMMUNOLOGIC DIAGNOSES EXCEPT SICKLE CELL CRISIS AND COAGULATION</v>
          </cell>
          <cell r="G1068">
            <v>0.69352007857431941</v>
          </cell>
          <cell r="H1068" t="str">
            <v/>
          </cell>
          <cell r="I1068">
            <v>1</v>
          </cell>
          <cell r="J1068">
            <v>12</v>
          </cell>
          <cell r="K1068" t="str">
            <v/>
          </cell>
          <cell r="L1068">
            <v>15955</v>
          </cell>
          <cell r="M1068">
            <v>15669</v>
          </cell>
          <cell r="O1068">
            <v>3.88</v>
          </cell>
          <cell r="P1068">
            <v>3.65</v>
          </cell>
        </row>
        <row r="1069">
          <cell r="D1069" t="str">
            <v>660-3</v>
          </cell>
          <cell r="E1069" t="str">
            <v>MAJOR HEMATOLOGIC OR IMMUNOLOGIC DIAGNOSES EXCEPT SICKLE CELL CRISIS AND COAGULATION</v>
          </cell>
          <cell r="G1069">
            <v>1.0811338484260475</v>
          </cell>
          <cell r="H1069" t="str">
            <v/>
          </cell>
          <cell r="I1069">
            <v>1</v>
          </cell>
          <cell r="J1069">
            <v>20</v>
          </cell>
          <cell r="K1069" t="str">
            <v/>
          </cell>
          <cell r="L1069">
            <v>12376</v>
          </cell>
          <cell r="M1069">
            <v>12144</v>
          </cell>
          <cell r="O1069">
            <v>6.05</v>
          </cell>
          <cell r="P1069">
            <v>5.65</v>
          </cell>
        </row>
        <row r="1070">
          <cell r="D1070" t="str">
            <v>660-4</v>
          </cell>
          <cell r="E1070" t="str">
            <v>MAJOR HEMATOLOGIC OR IMMUNOLOGIC DIAGNOSES EXCEPT SICKLE CELL CRISIS AND COAGULATION</v>
          </cell>
          <cell r="G1070">
            <v>2.3588921293196141</v>
          </cell>
          <cell r="I1070">
            <v>1</v>
          </cell>
          <cell r="J1070">
            <v>48</v>
          </cell>
          <cell r="L1070">
            <v>3129</v>
          </cell>
          <cell r="M1070">
            <v>3067</v>
          </cell>
          <cell r="O1070">
            <v>12.46</v>
          </cell>
          <cell r="P1070">
            <v>11.44</v>
          </cell>
        </row>
        <row r="1071">
          <cell r="D1071" t="str">
            <v>661-1</v>
          </cell>
          <cell r="E1071" t="str">
            <v>COAGULATION AND PLATELET DISORDERS</v>
          </cell>
          <cell r="G1071">
            <v>0.67989399647892113</v>
          </cell>
          <cell r="H1071" t="str">
            <v/>
          </cell>
          <cell r="I1071">
            <v>1</v>
          </cell>
          <cell r="J1071">
            <v>10</v>
          </cell>
          <cell r="K1071" t="str">
            <v/>
          </cell>
          <cell r="L1071">
            <v>6780</v>
          </cell>
          <cell r="M1071">
            <v>6686</v>
          </cell>
          <cell r="O1071">
            <v>3.05</v>
          </cell>
          <cell r="P1071">
            <v>2.9</v>
          </cell>
        </row>
        <row r="1072">
          <cell r="D1072" t="str">
            <v>661-2</v>
          </cell>
          <cell r="E1072" t="str">
            <v>COAGULATION AND PLATELET DISORDERS</v>
          </cell>
          <cell r="G1072">
            <v>0.90554515662322843</v>
          </cell>
          <cell r="H1072" t="str">
            <v/>
          </cell>
          <cell r="I1072">
            <v>1</v>
          </cell>
          <cell r="J1072">
            <v>14</v>
          </cell>
          <cell r="K1072" t="str">
            <v/>
          </cell>
          <cell r="L1072">
            <v>5279</v>
          </cell>
          <cell r="M1072">
            <v>5187</v>
          </cell>
          <cell r="O1072">
            <v>4.04</v>
          </cell>
          <cell r="P1072">
            <v>3.75</v>
          </cell>
        </row>
        <row r="1073">
          <cell r="D1073" t="str">
            <v>661-3</v>
          </cell>
          <cell r="E1073" t="str">
            <v>COAGULATION AND PLATELET DISORDERS</v>
          </cell>
          <cell r="G1073">
            <v>1.1698417601328324</v>
          </cell>
          <cell r="H1073" t="str">
            <v/>
          </cell>
          <cell r="I1073">
            <v>1</v>
          </cell>
          <cell r="J1073">
            <v>19</v>
          </cell>
          <cell r="K1073" t="str">
            <v/>
          </cell>
          <cell r="L1073">
            <v>4746</v>
          </cell>
          <cell r="M1073">
            <v>4653</v>
          </cell>
          <cell r="O1073">
            <v>5.76</v>
          </cell>
          <cell r="P1073">
            <v>5.32</v>
          </cell>
        </row>
        <row r="1074">
          <cell r="D1074" t="str">
            <v>661-4</v>
          </cell>
          <cell r="E1074" t="str">
            <v>COAGULATION AND PLATELET DISORDERS</v>
          </cell>
          <cell r="G1074">
            <v>2.2283045275111726</v>
          </cell>
          <cell r="I1074">
            <v>1</v>
          </cell>
          <cell r="J1074">
            <v>37</v>
          </cell>
          <cell r="L1074">
            <v>1218</v>
          </cell>
          <cell r="M1074">
            <v>1194</v>
          </cell>
          <cell r="O1074">
            <v>10.55</v>
          </cell>
          <cell r="P1074">
            <v>9.8699999999999992</v>
          </cell>
        </row>
        <row r="1075">
          <cell r="D1075" t="str">
            <v>662-1</v>
          </cell>
          <cell r="E1075" t="str">
            <v>SICKLE CELL ANEMIA CRISIS</v>
          </cell>
          <cell r="G1075">
            <v>0.4866757046819396</v>
          </cell>
          <cell r="H1075" t="str">
            <v/>
          </cell>
          <cell r="I1075">
            <v>1</v>
          </cell>
          <cell r="J1075">
            <v>12</v>
          </cell>
          <cell r="K1075" t="str">
            <v/>
          </cell>
          <cell r="L1075">
            <v>13835</v>
          </cell>
          <cell r="M1075">
            <v>13574</v>
          </cell>
          <cell r="O1075">
            <v>3.94</v>
          </cell>
          <cell r="P1075">
            <v>3.7</v>
          </cell>
        </row>
        <row r="1076">
          <cell r="D1076" t="str">
            <v>662-2</v>
          </cell>
          <cell r="E1076" t="str">
            <v>SICKLE CELL ANEMIA CRISIS</v>
          </cell>
          <cell r="G1076">
            <v>0.66739919790132929</v>
          </cell>
          <cell r="H1076" t="str">
            <v/>
          </cell>
          <cell r="I1076">
            <v>1</v>
          </cell>
          <cell r="J1076">
            <v>16</v>
          </cell>
          <cell r="K1076" t="str">
            <v/>
          </cell>
          <cell r="L1076">
            <v>13166</v>
          </cell>
          <cell r="M1076">
            <v>12934</v>
          </cell>
          <cell r="O1076">
            <v>5.08</v>
          </cell>
          <cell r="P1076">
            <v>4.7699999999999996</v>
          </cell>
        </row>
        <row r="1077">
          <cell r="D1077" t="str">
            <v>662-3</v>
          </cell>
          <cell r="E1077" t="str">
            <v>SICKLE CELL ANEMIA CRISIS</v>
          </cell>
          <cell r="G1077">
            <v>0.94629972607391932</v>
          </cell>
          <cell r="H1077" t="str">
            <v/>
          </cell>
          <cell r="I1077">
            <v>1</v>
          </cell>
          <cell r="J1077">
            <v>23</v>
          </cell>
          <cell r="K1077" t="str">
            <v/>
          </cell>
          <cell r="L1077">
            <v>4163</v>
          </cell>
          <cell r="M1077">
            <v>4090</v>
          </cell>
          <cell r="O1077">
            <v>7.05</v>
          </cell>
          <cell r="P1077">
            <v>6.59</v>
          </cell>
        </row>
        <row r="1078">
          <cell r="D1078" t="str">
            <v>662-4</v>
          </cell>
          <cell r="E1078" t="str">
            <v>SICKLE CELL ANEMIA CRISIS</v>
          </cell>
          <cell r="G1078">
            <v>1.7792135346208555</v>
          </cell>
          <cell r="I1078">
            <v>1</v>
          </cell>
          <cell r="J1078">
            <v>36</v>
          </cell>
          <cell r="L1078">
            <v>608</v>
          </cell>
          <cell r="M1078">
            <v>596</v>
          </cell>
          <cell r="O1078">
            <v>10.3</v>
          </cell>
          <cell r="P1078">
            <v>9.4700000000000006</v>
          </cell>
        </row>
        <row r="1079">
          <cell r="D1079" t="str">
            <v>663-1</v>
          </cell>
          <cell r="E1079" t="str">
            <v>OTHER ANEMIA AND DISORDERS OF BLOOD AND BLOOD-FORMING ORGANS</v>
          </cell>
          <cell r="G1079">
            <v>0.46593870652558061</v>
          </cell>
          <cell r="H1079" t="str">
            <v/>
          </cell>
          <cell r="I1079">
            <v>1</v>
          </cell>
          <cell r="J1079">
            <v>7</v>
          </cell>
          <cell r="K1079" t="str">
            <v/>
          </cell>
          <cell r="L1079">
            <v>25522</v>
          </cell>
          <cell r="M1079">
            <v>25121</v>
          </cell>
          <cell r="O1079">
            <v>2.31</v>
          </cell>
          <cell r="P1079">
            <v>2.1800000000000002</v>
          </cell>
        </row>
        <row r="1080">
          <cell r="D1080" t="str">
            <v>663-2</v>
          </cell>
          <cell r="E1080" t="str">
            <v>OTHER ANEMIA AND DISORDERS OF BLOOD AND BLOOD-FORMING ORGANS</v>
          </cell>
          <cell r="G1080">
            <v>0.65902146632035463</v>
          </cell>
          <cell r="H1080" t="str">
            <v/>
          </cell>
          <cell r="I1080">
            <v>1</v>
          </cell>
          <cell r="J1080">
            <v>10</v>
          </cell>
          <cell r="K1080" t="str">
            <v/>
          </cell>
          <cell r="L1080">
            <v>28362</v>
          </cell>
          <cell r="M1080">
            <v>27955</v>
          </cell>
          <cell r="O1080">
            <v>3.18</v>
          </cell>
          <cell r="P1080">
            <v>3.01</v>
          </cell>
        </row>
        <row r="1081">
          <cell r="D1081" t="str">
            <v>663-3</v>
          </cell>
          <cell r="E1081" t="str">
            <v>OTHER ANEMIA AND DISORDERS OF BLOOD AND BLOOD-FORMING ORGANS</v>
          </cell>
          <cell r="G1081">
            <v>0.9202541323859772</v>
          </cell>
          <cell r="H1081" t="str">
            <v/>
          </cell>
          <cell r="I1081">
            <v>1</v>
          </cell>
          <cell r="J1081">
            <v>15</v>
          </cell>
          <cell r="K1081" t="str">
            <v/>
          </cell>
          <cell r="L1081">
            <v>13812</v>
          </cell>
          <cell r="M1081">
            <v>13551</v>
          </cell>
          <cell r="O1081">
            <v>4.66</v>
          </cell>
          <cell r="P1081">
            <v>4.32</v>
          </cell>
        </row>
        <row r="1082">
          <cell r="D1082" t="str">
            <v>663-4</v>
          </cell>
          <cell r="E1082" t="str">
            <v>OTHER ANEMIA AND DISORDERS OF BLOOD AND BLOOD-FORMING ORGANS</v>
          </cell>
          <cell r="G1082">
            <v>1.521376058981478</v>
          </cell>
          <cell r="I1082">
            <v>1</v>
          </cell>
          <cell r="J1082">
            <v>29</v>
          </cell>
          <cell r="L1082">
            <v>2499</v>
          </cell>
          <cell r="M1082">
            <v>2452</v>
          </cell>
          <cell r="O1082">
            <v>7.96</v>
          </cell>
          <cell r="P1082">
            <v>7.39</v>
          </cell>
        </row>
        <row r="1083">
          <cell r="D1083" t="str">
            <v>680-1</v>
          </cell>
          <cell r="E1083" t="str">
            <v>MAJOR O.R. PROCEDURES FOR LYMPHATIC, HEMATOPOIETIC OR OTHER NEOPLASMS</v>
          </cell>
          <cell r="G1083">
            <v>1.530786295746025</v>
          </cell>
          <cell r="H1083" t="str">
            <v/>
          </cell>
          <cell r="I1083">
            <v>1</v>
          </cell>
          <cell r="J1083">
            <v>10</v>
          </cell>
          <cell r="K1083" t="str">
            <v/>
          </cell>
          <cell r="L1083">
            <v>1457</v>
          </cell>
          <cell r="M1083">
            <v>1437</v>
          </cell>
          <cell r="O1083">
            <v>3.69</v>
          </cell>
          <cell r="P1083">
            <v>3.54</v>
          </cell>
        </row>
        <row r="1084">
          <cell r="D1084" t="str">
            <v>680-2</v>
          </cell>
          <cell r="E1084" t="str">
            <v>MAJOR O.R. PROCEDURES FOR LYMPHATIC, HEMATOPOIETIC OR OTHER NEOPLASMS</v>
          </cell>
          <cell r="G1084">
            <v>2.0198476759392467</v>
          </cell>
          <cell r="H1084" t="str">
            <v/>
          </cell>
          <cell r="I1084">
            <v>1</v>
          </cell>
          <cell r="J1084">
            <v>20</v>
          </cell>
          <cell r="K1084" t="str">
            <v/>
          </cell>
          <cell r="L1084">
            <v>2409</v>
          </cell>
          <cell r="M1084">
            <v>2368</v>
          </cell>
          <cell r="O1084">
            <v>5.94</v>
          </cell>
          <cell r="P1084">
            <v>5.59</v>
          </cell>
        </row>
        <row r="1085">
          <cell r="D1085" t="str">
            <v>680-3</v>
          </cell>
          <cell r="E1085" t="str">
            <v>MAJOR O.R. PROCEDURES FOR LYMPHATIC, HEMATOPOIETIC OR OTHER NEOPLASMS</v>
          </cell>
          <cell r="G1085">
            <v>3.3217971697672612</v>
          </cell>
          <cell r="H1085" t="str">
            <v/>
          </cell>
          <cell r="I1085">
            <v>2</v>
          </cell>
          <cell r="J1085">
            <v>38</v>
          </cell>
          <cell r="K1085" t="str">
            <v/>
          </cell>
          <cell r="L1085">
            <v>1543</v>
          </cell>
          <cell r="M1085">
            <v>1499</v>
          </cell>
          <cell r="O1085">
            <v>11.68</v>
          </cell>
          <cell r="P1085">
            <v>11.04</v>
          </cell>
        </row>
        <row r="1086">
          <cell r="D1086" t="str">
            <v>680-4</v>
          </cell>
          <cell r="E1086" t="str">
            <v>MAJOR O.R. PROCEDURES FOR LYMPHATIC, HEMATOPOIETIC OR OTHER NEOPLASMS</v>
          </cell>
          <cell r="G1086">
            <v>6.3638433148157292</v>
          </cell>
          <cell r="I1086">
            <v>3</v>
          </cell>
          <cell r="J1086">
            <v>89</v>
          </cell>
          <cell r="L1086">
            <v>894</v>
          </cell>
          <cell r="M1086">
            <v>860</v>
          </cell>
          <cell r="O1086">
            <v>24.68</v>
          </cell>
          <cell r="P1086">
            <v>22.5</v>
          </cell>
        </row>
        <row r="1087">
          <cell r="D1087" t="str">
            <v>681-1</v>
          </cell>
          <cell r="E1087" t="str">
            <v>OTHER  O.R. PROCEDURES FOR LYMPHATIC, HEMATOPOIETIC OR OTHER NEOPLASMS</v>
          </cell>
          <cell r="G1087">
            <v>1.1321567392389833</v>
          </cell>
          <cell r="H1087" t="str">
            <v/>
          </cell>
          <cell r="I1087">
            <v>1</v>
          </cell>
          <cell r="J1087">
            <v>9</v>
          </cell>
          <cell r="K1087" t="str">
            <v/>
          </cell>
          <cell r="L1087">
            <v>2335</v>
          </cell>
          <cell r="M1087">
            <v>2296</v>
          </cell>
          <cell r="O1087">
            <v>2.5299999999999998</v>
          </cell>
          <cell r="P1087">
            <v>2.33</v>
          </cell>
        </row>
        <row r="1088">
          <cell r="D1088" t="str">
            <v>681-2</v>
          </cell>
          <cell r="E1088" t="str">
            <v>OTHER  O.R. PROCEDURES FOR LYMPHATIC, HEMATOPOIETIC OR OTHER NEOPLASMS</v>
          </cell>
          <cell r="G1088">
            <v>1.485907351773512</v>
          </cell>
          <cell r="H1088" t="str">
            <v/>
          </cell>
          <cell r="I1088">
            <v>1</v>
          </cell>
          <cell r="J1088">
            <v>18</v>
          </cell>
          <cell r="K1088" t="str">
            <v/>
          </cell>
          <cell r="L1088">
            <v>2674</v>
          </cell>
          <cell r="M1088">
            <v>2633</v>
          </cell>
          <cell r="O1088">
            <v>5.0199999999999996</v>
          </cell>
          <cell r="P1088">
            <v>4.7300000000000004</v>
          </cell>
        </row>
        <row r="1089">
          <cell r="D1089" t="str">
            <v>681-3</v>
          </cell>
          <cell r="E1089" t="str">
            <v>OTHER  O.R. PROCEDURES FOR LYMPHATIC, HEMATOPOIETIC OR OTHER NEOPLASMS</v>
          </cell>
          <cell r="G1089">
            <v>2.5504560398929783</v>
          </cell>
          <cell r="H1089" t="str">
            <v/>
          </cell>
          <cell r="I1089">
            <v>1</v>
          </cell>
          <cell r="J1089">
            <v>37</v>
          </cell>
          <cell r="K1089" t="str">
            <v/>
          </cell>
          <cell r="L1089">
            <v>1724</v>
          </cell>
          <cell r="M1089">
            <v>1693</v>
          </cell>
          <cell r="O1089">
            <v>11.39</v>
          </cell>
          <cell r="P1089">
            <v>10.72</v>
          </cell>
        </row>
        <row r="1090">
          <cell r="D1090" t="str">
            <v>681-4</v>
          </cell>
          <cell r="E1090" t="str">
            <v>OTHER  O.R. PROCEDURES FOR LYMPHATIC, HEMATOPOIETIC OR OTHER NEOPLASMS</v>
          </cell>
          <cell r="G1090">
            <v>5.4265050720439358</v>
          </cell>
          <cell r="I1090">
            <v>3</v>
          </cell>
          <cell r="J1090">
            <v>87</v>
          </cell>
          <cell r="L1090">
            <v>925</v>
          </cell>
          <cell r="M1090">
            <v>890</v>
          </cell>
          <cell r="O1090">
            <v>24.37</v>
          </cell>
          <cell r="P1090">
            <v>22.64</v>
          </cell>
        </row>
        <row r="1091">
          <cell r="D1091" t="str">
            <v>690-1</v>
          </cell>
          <cell r="E1091" t="str">
            <v>ACUTE LEUKEMIA</v>
          </cell>
          <cell r="G1091">
            <v>0.82714781025210959</v>
          </cell>
          <cell r="H1091" t="str">
            <v/>
          </cell>
          <cell r="I1091">
            <v>1</v>
          </cell>
          <cell r="J1091">
            <v>17</v>
          </cell>
          <cell r="K1091" t="str">
            <v/>
          </cell>
          <cell r="L1091">
            <v>584</v>
          </cell>
          <cell r="M1091">
            <v>573</v>
          </cell>
          <cell r="O1091">
            <v>4.34</v>
          </cell>
          <cell r="P1091">
            <v>3.98</v>
          </cell>
        </row>
        <row r="1092">
          <cell r="D1092" t="str">
            <v>690-2</v>
          </cell>
          <cell r="E1092" t="str">
            <v>ACUTE LEUKEMIA</v>
          </cell>
          <cell r="G1092">
            <v>1.6016480895875216</v>
          </cell>
          <cell r="H1092" t="str">
            <v/>
          </cell>
          <cell r="I1092">
            <v>1</v>
          </cell>
          <cell r="J1092">
            <v>36</v>
          </cell>
          <cell r="K1092" t="str">
            <v/>
          </cell>
          <cell r="L1092">
            <v>2562</v>
          </cell>
          <cell r="M1092">
            <v>2518</v>
          </cell>
          <cell r="O1092">
            <v>9.01</v>
          </cell>
          <cell r="P1092">
            <v>8.41</v>
          </cell>
        </row>
        <row r="1093">
          <cell r="D1093" t="str">
            <v>690-3</v>
          </cell>
          <cell r="E1093" t="str">
            <v>ACUTE LEUKEMIA</v>
          </cell>
          <cell r="G1093">
            <v>2.9832824092960855</v>
          </cell>
          <cell r="H1093" t="str">
            <v/>
          </cell>
          <cell r="I1093">
            <v>1</v>
          </cell>
          <cell r="J1093">
            <v>51</v>
          </cell>
          <cell r="K1093" t="str">
            <v/>
          </cell>
          <cell r="L1093">
            <v>3819</v>
          </cell>
          <cell r="M1093">
            <v>3748</v>
          </cell>
          <cell r="O1093">
            <v>17.21</v>
          </cell>
          <cell r="P1093">
            <v>16.3</v>
          </cell>
        </row>
        <row r="1094">
          <cell r="D1094" t="str">
            <v>690-4</v>
          </cell>
          <cell r="E1094" t="str">
            <v>ACUTE LEUKEMIA</v>
          </cell>
          <cell r="G1094">
            <v>5.1942795475616368</v>
          </cell>
          <cell r="I1094">
            <v>1</v>
          </cell>
          <cell r="J1094">
            <v>76</v>
          </cell>
          <cell r="L1094">
            <v>2869</v>
          </cell>
          <cell r="M1094">
            <v>2814</v>
          </cell>
          <cell r="O1094">
            <v>24.91</v>
          </cell>
          <cell r="P1094">
            <v>23.52</v>
          </cell>
        </row>
        <row r="1095">
          <cell r="D1095" t="str">
            <v>691-1</v>
          </cell>
          <cell r="E1095" t="str">
            <v>LYMPHOMA, MYELOMA AND NON-ACUTE LEUKEMIA</v>
          </cell>
          <cell r="G1095">
            <v>0.84501365837647502</v>
          </cell>
          <cell r="H1095" t="str">
            <v/>
          </cell>
          <cell r="I1095">
            <v>1</v>
          </cell>
          <cell r="J1095">
            <v>13</v>
          </cell>
          <cell r="K1095" t="str">
            <v/>
          </cell>
          <cell r="L1095">
            <v>1916</v>
          </cell>
          <cell r="M1095">
            <v>1881</v>
          </cell>
          <cell r="O1095">
            <v>3.93</v>
          </cell>
          <cell r="P1095">
            <v>3.69</v>
          </cell>
        </row>
        <row r="1096">
          <cell r="D1096" t="str">
            <v>691-2</v>
          </cell>
          <cell r="E1096" t="str">
            <v>LYMPHOMA, MYELOMA AND NON-ACUTE LEUKEMIA</v>
          </cell>
          <cell r="G1096">
            <v>1.0951917415556931</v>
          </cell>
          <cell r="H1096" t="str">
            <v/>
          </cell>
          <cell r="I1096">
            <v>1</v>
          </cell>
          <cell r="J1096">
            <v>19</v>
          </cell>
          <cell r="K1096" t="str">
            <v/>
          </cell>
          <cell r="L1096">
            <v>6384</v>
          </cell>
          <cell r="M1096">
            <v>6258</v>
          </cell>
          <cell r="O1096">
            <v>5.47</v>
          </cell>
          <cell r="P1096">
            <v>5.08</v>
          </cell>
        </row>
        <row r="1097">
          <cell r="D1097" t="str">
            <v>691-3</v>
          </cell>
          <cell r="E1097" t="str">
            <v>LYMPHOMA, MYELOMA AND NON-ACUTE LEUKEMIA</v>
          </cell>
          <cell r="G1097">
            <v>1.6406370169485232</v>
          </cell>
          <cell r="H1097" t="str">
            <v/>
          </cell>
          <cell r="I1097">
            <v>1</v>
          </cell>
          <cell r="J1097">
            <v>30</v>
          </cell>
          <cell r="K1097" t="str">
            <v/>
          </cell>
          <cell r="L1097">
            <v>7127</v>
          </cell>
          <cell r="M1097">
            <v>7001</v>
          </cell>
          <cell r="O1097">
            <v>8.74</v>
          </cell>
          <cell r="P1097">
            <v>8.15</v>
          </cell>
        </row>
        <row r="1098">
          <cell r="D1098" t="str">
            <v>691-4</v>
          </cell>
          <cell r="E1098" t="str">
            <v>LYMPHOMA, MYELOMA AND NON-ACUTE LEUKEMIA</v>
          </cell>
          <cell r="G1098">
            <v>3.0524432098493968</v>
          </cell>
          <cell r="I1098">
            <v>1</v>
          </cell>
          <cell r="J1098">
            <v>53</v>
          </cell>
          <cell r="L1098">
            <v>3232</v>
          </cell>
          <cell r="M1098">
            <v>3171</v>
          </cell>
          <cell r="O1098">
            <v>15.21</v>
          </cell>
          <cell r="P1098">
            <v>14.16</v>
          </cell>
        </row>
        <row r="1099">
          <cell r="D1099" t="str">
            <v>692-1</v>
          </cell>
          <cell r="E1099" t="str">
            <v>RADIOTHERAPY</v>
          </cell>
          <cell r="G1099">
            <v>0.59292710218687239</v>
          </cell>
          <cell r="H1099" t="str">
            <v/>
          </cell>
          <cell r="I1099">
            <v>1</v>
          </cell>
          <cell r="J1099">
            <v>16</v>
          </cell>
          <cell r="K1099" t="str">
            <v/>
          </cell>
          <cell r="L1099">
            <v>131</v>
          </cell>
          <cell r="M1099">
            <v>129</v>
          </cell>
          <cell r="O1099">
            <v>3.81</v>
          </cell>
          <cell r="P1099">
            <v>3.56</v>
          </cell>
        </row>
        <row r="1100">
          <cell r="D1100" t="str">
            <v>692-2</v>
          </cell>
          <cell r="E1100" t="str">
            <v>RADIOTHERAPY</v>
          </cell>
          <cell r="G1100">
            <v>1.0053940591590731</v>
          </cell>
          <cell r="H1100" t="str">
            <v/>
          </cell>
          <cell r="I1100">
            <v>1</v>
          </cell>
          <cell r="J1100">
            <v>21</v>
          </cell>
          <cell r="K1100" t="str">
            <v/>
          </cell>
          <cell r="L1100">
            <v>228</v>
          </cell>
          <cell r="M1100">
            <v>224</v>
          </cell>
          <cell r="O1100">
            <v>6</v>
          </cell>
          <cell r="P1100">
            <v>5.45</v>
          </cell>
        </row>
        <row r="1101">
          <cell r="D1101" t="str">
            <v>692-3</v>
          </cell>
          <cell r="E1101" t="str">
            <v>RADIOTHERAPY</v>
          </cell>
          <cell r="G1101">
            <v>1.8238442149715324</v>
          </cell>
          <cell r="H1101" t="str">
            <v/>
          </cell>
          <cell r="I1101">
            <v>1</v>
          </cell>
          <cell r="J1101">
            <v>32</v>
          </cell>
          <cell r="K1101" t="str">
            <v/>
          </cell>
          <cell r="L1101">
            <v>227</v>
          </cell>
          <cell r="M1101">
            <v>224</v>
          </cell>
          <cell r="O1101">
            <v>9.42</v>
          </cell>
          <cell r="P1101">
            <v>8.91</v>
          </cell>
        </row>
        <row r="1102">
          <cell r="D1102" t="str">
            <v>692-4</v>
          </cell>
          <cell r="E1102" t="str">
            <v>RADIOTHERAPY</v>
          </cell>
          <cell r="G1102">
            <v>3.2414316931662484</v>
          </cell>
          <cell r="I1102">
            <v>2</v>
          </cell>
          <cell r="J1102">
            <v>40</v>
          </cell>
          <cell r="L1102">
            <v>79</v>
          </cell>
          <cell r="M1102">
            <v>73</v>
          </cell>
          <cell r="O1102">
            <v>15.96</v>
          </cell>
          <cell r="P1102">
            <v>13.56</v>
          </cell>
        </row>
        <row r="1103">
          <cell r="D1103" t="str">
            <v>694-1</v>
          </cell>
          <cell r="E1103" t="str">
            <v>LYMPHATIC AND OTHER MALIGNANCIES AND NEOPLASMS OF UNCERTAIN BEHAVIOR</v>
          </cell>
          <cell r="G1103">
            <v>0.59620268131994025</v>
          </cell>
          <cell r="H1103" t="str">
            <v/>
          </cell>
          <cell r="I1103">
            <v>1</v>
          </cell>
          <cell r="J1103">
            <v>10</v>
          </cell>
          <cell r="K1103" t="str">
            <v/>
          </cell>
          <cell r="L1103">
            <v>1090</v>
          </cell>
          <cell r="M1103">
            <v>1071</v>
          </cell>
          <cell r="O1103">
            <v>2.83</v>
          </cell>
          <cell r="P1103">
            <v>2.63</v>
          </cell>
        </row>
        <row r="1104">
          <cell r="D1104" t="str">
            <v>694-2</v>
          </cell>
          <cell r="E1104" t="str">
            <v>LYMPHATIC AND OTHER MALIGNANCIES AND NEOPLASMS OF UNCERTAIN BEHAVIOR</v>
          </cell>
          <cell r="G1104">
            <v>0.74611525784865373</v>
          </cell>
          <cell r="H1104" t="str">
            <v/>
          </cell>
          <cell r="I1104">
            <v>1</v>
          </cell>
          <cell r="J1104">
            <v>13</v>
          </cell>
          <cell r="K1104" t="str">
            <v/>
          </cell>
          <cell r="L1104">
            <v>4289</v>
          </cell>
          <cell r="M1104">
            <v>4207</v>
          </cell>
          <cell r="O1104">
            <v>4.05</v>
          </cell>
          <cell r="P1104">
            <v>3.76</v>
          </cell>
        </row>
        <row r="1105">
          <cell r="D1105" t="str">
            <v>694-3</v>
          </cell>
          <cell r="E1105" t="str">
            <v>LYMPHATIC AND OTHER MALIGNANCIES AND NEOPLASMS OF UNCERTAIN BEHAVIOR</v>
          </cell>
          <cell r="G1105">
            <v>1.096527512262145</v>
          </cell>
          <cell r="H1105" t="str">
            <v/>
          </cell>
          <cell r="I1105">
            <v>1</v>
          </cell>
          <cell r="J1105">
            <v>22</v>
          </cell>
          <cell r="K1105" t="str">
            <v/>
          </cell>
          <cell r="L1105">
            <v>4458</v>
          </cell>
          <cell r="M1105">
            <v>4371</v>
          </cell>
          <cell r="O1105">
            <v>6.61</v>
          </cell>
          <cell r="P1105">
            <v>6.13</v>
          </cell>
        </row>
        <row r="1106">
          <cell r="D1106" t="str">
            <v>694-4</v>
          </cell>
          <cell r="E1106" t="str">
            <v>LYMPHATIC AND OTHER MALIGNANCIES AND NEOPLASMS OF UNCERTAIN BEHAVIOR</v>
          </cell>
          <cell r="G1106">
            <v>1.8941351287887895</v>
          </cell>
          <cell r="I1106">
            <v>1</v>
          </cell>
          <cell r="J1106">
            <v>35</v>
          </cell>
          <cell r="L1106">
            <v>1364</v>
          </cell>
          <cell r="M1106">
            <v>1337</v>
          </cell>
          <cell r="O1106">
            <v>11.05</v>
          </cell>
          <cell r="P1106">
            <v>10.130000000000001</v>
          </cell>
        </row>
        <row r="1107">
          <cell r="D1107" t="str">
            <v>695-1</v>
          </cell>
          <cell r="E1107" t="str">
            <v>CHEMOTHERAPY FOR ACUTE LEUKEMIA</v>
          </cell>
          <cell r="G1107">
            <v>0.54402051921917027</v>
          </cell>
          <cell r="H1107" t="str">
            <v/>
          </cell>
          <cell r="I1107">
            <v>1</v>
          </cell>
          <cell r="J1107">
            <v>6</v>
          </cell>
          <cell r="K1107" t="str">
            <v/>
          </cell>
          <cell r="L1107">
            <v>11</v>
          </cell>
          <cell r="M1107">
            <v>11</v>
          </cell>
          <cell r="O1107">
            <v>3.82</v>
          </cell>
          <cell r="P1107">
            <v>3.82</v>
          </cell>
        </row>
        <row r="1108">
          <cell r="D1108" t="str">
            <v>695-2</v>
          </cell>
          <cell r="E1108" t="str">
            <v>CHEMOTHERAPY FOR ACUTE LEUKEMIA</v>
          </cell>
          <cell r="G1108">
            <v>0.75345147721134287</v>
          </cell>
          <cell r="H1108" t="str">
            <v/>
          </cell>
          <cell r="I1108">
            <v>1</v>
          </cell>
          <cell r="J1108">
            <v>16</v>
          </cell>
          <cell r="K1108" t="str">
            <v/>
          </cell>
          <cell r="L1108">
            <v>6032</v>
          </cell>
          <cell r="M1108">
            <v>5913</v>
          </cell>
          <cell r="O1108">
            <v>4.45</v>
          </cell>
          <cell r="P1108">
            <v>4.04</v>
          </cell>
        </row>
        <row r="1109">
          <cell r="D1109" t="str">
            <v>695-3</v>
          </cell>
          <cell r="E1109" t="str">
            <v>CHEMOTHERAPY FOR ACUTE LEUKEMIA</v>
          </cell>
          <cell r="G1109">
            <v>1.5755143124245898</v>
          </cell>
          <cell r="H1109" t="str">
            <v/>
          </cell>
          <cell r="I1109">
            <v>1</v>
          </cell>
          <cell r="J1109">
            <v>39</v>
          </cell>
          <cell r="K1109" t="str">
            <v/>
          </cell>
          <cell r="L1109">
            <v>4893</v>
          </cell>
          <cell r="M1109">
            <v>4806</v>
          </cell>
          <cell r="O1109">
            <v>10.68</v>
          </cell>
          <cell r="P1109">
            <v>10.02</v>
          </cell>
        </row>
        <row r="1110">
          <cell r="D1110" t="str">
            <v>695-4</v>
          </cell>
          <cell r="E1110" t="str">
            <v>CHEMOTHERAPY FOR ACUTE LEUKEMIA</v>
          </cell>
          <cell r="G1110">
            <v>4.8886016000838586</v>
          </cell>
          <cell r="I1110">
            <v>3</v>
          </cell>
          <cell r="J1110">
            <v>69</v>
          </cell>
          <cell r="L1110">
            <v>1392</v>
          </cell>
          <cell r="M1110">
            <v>1350</v>
          </cell>
          <cell r="O1110">
            <v>25.38</v>
          </cell>
          <cell r="P1110">
            <v>24.39</v>
          </cell>
        </row>
        <row r="1111">
          <cell r="D1111" t="str">
            <v>696-1</v>
          </cell>
          <cell r="E1111" t="str">
            <v>OTHER CHEMOTHERAPY</v>
          </cell>
          <cell r="G1111">
            <v>0.63154175168426663</v>
          </cell>
          <cell r="H1111" t="str">
            <v/>
          </cell>
          <cell r="I1111">
            <v>1</v>
          </cell>
          <cell r="J1111">
            <v>6</v>
          </cell>
          <cell r="K1111" t="str">
            <v/>
          </cell>
          <cell r="L1111">
            <v>3494</v>
          </cell>
          <cell r="M1111">
            <v>3439</v>
          </cell>
          <cell r="O1111">
            <v>3.02</v>
          </cell>
          <cell r="P1111">
            <v>2.94</v>
          </cell>
        </row>
        <row r="1112">
          <cell r="D1112" t="str">
            <v>696-2</v>
          </cell>
          <cell r="E1112" t="str">
            <v>OTHER CHEMOTHERAPY</v>
          </cell>
          <cell r="G1112">
            <v>0.80421072003307548</v>
          </cell>
          <cell r="H1112" t="str">
            <v/>
          </cell>
          <cell r="I1112">
            <v>1</v>
          </cell>
          <cell r="J1112">
            <v>8</v>
          </cell>
          <cell r="K1112" t="str">
            <v/>
          </cell>
          <cell r="L1112">
            <v>28053</v>
          </cell>
          <cell r="M1112">
            <v>27543</v>
          </cell>
          <cell r="O1112">
            <v>3.81</v>
          </cell>
          <cell r="P1112">
            <v>3.64</v>
          </cell>
        </row>
        <row r="1113">
          <cell r="D1113" t="str">
            <v>696-3</v>
          </cell>
          <cell r="E1113" t="str">
            <v>OTHER CHEMOTHERAPY</v>
          </cell>
          <cell r="G1113">
            <v>1.1971601404537806</v>
          </cell>
          <cell r="H1113" t="str">
            <v/>
          </cell>
          <cell r="I1113">
            <v>1</v>
          </cell>
          <cell r="J1113">
            <v>21</v>
          </cell>
          <cell r="K1113" t="str">
            <v/>
          </cell>
          <cell r="L1113">
            <v>7831</v>
          </cell>
          <cell r="M1113">
            <v>7683</v>
          </cell>
          <cell r="O1113">
            <v>5.66</v>
          </cell>
          <cell r="P1113">
            <v>5.21</v>
          </cell>
        </row>
        <row r="1114">
          <cell r="D1114" t="str">
            <v>696-4</v>
          </cell>
          <cell r="E1114" t="str">
            <v>OTHER CHEMOTHERAPY</v>
          </cell>
          <cell r="G1114">
            <v>2.3795843767513847</v>
          </cell>
          <cell r="I1114">
            <v>1</v>
          </cell>
          <cell r="J1114">
            <v>48</v>
          </cell>
          <cell r="L1114">
            <v>1165</v>
          </cell>
          <cell r="M1114">
            <v>1142</v>
          </cell>
          <cell r="O1114">
            <v>12.8</v>
          </cell>
          <cell r="P1114">
            <v>11.69</v>
          </cell>
        </row>
        <row r="1115">
          <cell r="D1115" t="str">
            <v>710-1</v>
          </cell>
          <cell r="E1115" t="str">
            <v>INFECTIOUS AND PARASITIC DISEASES INCLUDING HIV WITH O.R. PROCEDURE</v>
          </cell>
          <cell r="G1115">
            <v>0.99929127210163504</v>
          </cell>
          <cell r="H1115" t="str">
            <v/>
          </cell>
          <cell r="I1115">
            <v>1</v>
          </cell>
          <cell r="J1115">
            <v>14</v>
          </cell>
          <cell r="K1115" t="str">
            <v/>
          </cell>
          <cell r="L1115">
            <v>3173</v>
          </cell>
          <cell r="M1115">
            <v>3127</v>
          </cell>
          <cell r="O1115">
            <v>4.08</v>
          </cell>
          <cell r="P1115">
            <v>3.86</v>
          </cell>
        </row>
        <row r="1116">
          <cell r="D1116" t="str">
            <v>710-2</v>
          </cell>
          <cell r="E1116" t="str">
            <v>INFECTIOUS AND PARASITIC DISEASES INCLUDING HIV WITH O.R. PROCEDURE</v>
          </cell>
          <cell r="G1116">
            <v>1.4456694011287587</v>
          </cell>
          <cell r="H1116" t="str">
            <v/>
          </cell>
          <cell r="I1116">
            <v>1</v>
          </cell>
          <cell r="J1116">
            <v>18</v>
          </cell>
          <cell r="K1116" t="str">
            <v/>
          </cell>
          <cell r="L1116">
            <v>19774</v>
          </cell>
          <cell r="M1116">
            <v>19432</v>
          </cell>
          <cell r="O1116">
            <v>6.1</v>
          </cell>
          <cell r="P1116">
            <v>5.77</v>
          </cell>
        </row>
        <row r="1117">
          <cell r="D1117" t="str">
            <v>710-3</v>
          </cell>
          <cell r="E1117" t="str">
            <v>INFECTIOUS AND PARASITIC DISEASES INCLUDING HIV WITH O.R. PROCEDURE</v>
          </cell>
          <cell r="G1117">
            <v>2.3685747976587392</v>
          </cell>
          <cell r="H1117" t="str">
            <v/>
          </cell>
          <cell r="I1117">
            <v>2</v>
          </cell>
          <cell r="J1117">
            <v>33</v>
          </cell>
          <cell r="K1117" t="str">
            <v/>
          </cell>
          <cell r="L1117">
            <v>31679</v>
          </cell>
          <cell r="M1117">
            <v>30906</v>
          </cell>
          <cell r="O1117">
            <v>10.59</v>
          </cell>
          <cell r="P1117">
            <v>9.9700000000000006</v>
          </cell>
        </row>
        <row r="1118">
          <cell r="D1118" t="str">
            <v>710-4</v>
          </cell>
          <cell r="E1118" t="str">
            <v>INFECTIOUS AND PARASITIC DISEASES INCLUDING HIV WITH O.R. PROCEDURE</v>
          </cell>
          <cell r="G1118">
            <v>4.3682293112853143</v>
          </cell>
          <cell r="I1118">
            <v>2</v>
          </cell>
          <cell r="J1118">
            <v>56</v>
          </cell>
          <cell r="L1118">
            <v>39976</v>
          </cell>
          <cell r="M1118">
            <v>38240</v>
          </cell>
          <cell r="O1118">
            <v>16.91</v>
          </cell>
          <cell r="P1118">
            <v>15.99</v>
          </cell>
        </row>
        <row r="1119">
          <cell r="D1119" t="str">
            <v>711-1</v>
          </cell>
          <cell r="E1119" t="str">
            <v>POST-OPERATIVE, POST-TRAUMA, OTHER DEVICE INFECTIONS WITH O.R. PROCEDURE</v>
          </cell>
          <cell r="G1119">
            <v>1.0155182891954797</v>
          </cell>
          <cell r="H1119" t="str">
            <v/>
          </cell>
          <cell r="I1119">
            <v>1</v>
          </cell>
          <cell r="J1119">
            <v>13</v>
          </cell>
          <cell r="K1119" t="str">
            <v/>
          </cell>
          <cell r="L1119">
            <v>4372</v>
          </cell>
          <cell r="M1119">
            <v>4286</v>
          </cell>
          <cell r="O1119">
            <v>4.41</v>
          </cell>
          <cell r="P1119">
            <v>4.13</v>
          </cell>
        </row>
        <row r="1120">
          <cell r="D1120" t="str">
            <v>711-2</v>
          </cell>
          <cell r="E1120" t="str">
            <v>POST-OPERATIVE, POST-TRAUMA, OTHER DEVICE INFECTIONS WITH O.R. PROCEDURE</v>
          </cell>
          <cell r="G1120">
            <v>1.32789868471816</v>
          </cell>
          <cell r="H1120" t="str">
            <v/>
          </cell>
          <cell r="I1120">
            <v>1</v>
          </cell>
          <cell r="J1120">
            <v>20</v>
          </cell>
          <cell r="K1120" t="str">
            <v/>
          </cell>
          <cell r="L1120">
            <v>10612</v>
          </cell>
          <cell r="M1120">
            <v>10402</v>
          </cell>
          <cell r="O1120">
            <v>6.3</v>
          </cell>
          <cell r="P1120">
            <v>5.86</v>
          </cell>
        </row>
        <row r="1121">
          <cell r="D1121" t="str">
            <v>711-3</v>
          </cell>
          <cell r="E1121" t="str">
            <v>POST-OPERATIVE, POST-TRAUMA, OTHER DEVICE INFECTIONS WITH O.R. PROCEDURE</v>
          </cell>
          <cell r="G1121">
            <v>2.1942735517580698</v>
          </cell>
          <cell r="H1121" t="str">
            <v/>
          </cell>
          <cell r="I1121">
            <v>2</v>
          </cell>
          <cell r="J1121">
            <v>34</v>
          </cell>
          <cell r="K1121" t="str">
            <v/>
          </cell>
          <cell r="L1121">
            <v>6620</v>
          </cell>
          <cell r="M1121">
            <v>6435</v>
          </cell>
          <cell r="O1121">
            <v>10.56</v>
          </cell>
          <cell r="P1121">
            <v>9.94</v>
          </cell>
        </row>
        <row r="1122">
          <cell r="D1122" t="str">
            <v>711-4</v>
          </cell>
          <cell r="E1122" t="str">
            <v>POST-OPERATIVE, POST-TRAUMA, OTHER DEVICE INFECTIONS WITH O.R. PROCEDURE</v>
          </cell>
          <cell r="G1122">
            <v>4.1205775571414778</v>
          </cell>
          <cell r="I1122">
            <v>3</v>
          </cell>
          <cell r="J1122">
            <v>63</v>
          </cell>
          <cell r="L1122">
            <v>4730</v>
          </cell>
          <cell r="M1122">
            <v>4579</v>
          </cell>
          <cell r="O1122">
            <v>18.2</v>
          </cell>
          <cell r="P1122">
            <v>16.93</v>
          </cell>
        </row>
        <row r="1123">
          <cell r="D1123" t="str">
            <v>720-1</v>
          </cell>
          <cell r="E1123" t="str">
            <v>SEPTICEMIA AND DISSEMINATED INFECTIONS</v>
          </cell>
          <cell r="G1123">
            <v>0.55834022512425041</v>
          </cell>
          <cell r="H1123" t="str">
            <v/>
          </cell>
          <cell r="I1123">
            <v>1</v>
          </cell>
          <cell r="J1123">
            <v>8</v>
          </cell>
          <cell r="K1123" t="str">
            <v/>
          </cell>
          <cell r="L1123">
            <v>35314</v>
          </cell>
          <cell r="M1123">
            <v>34740</v>
          </cell>
          <cell r="O1123">
            <v>3.02</v>
          </cell>
          <cell r="P1123">
            <v>2.88</v>
          </cell>
        </row>
        <row r="1124">
          <cell r="D1124" t="str">
            <v>720-2</v>
          </cell>
          <cell r="E1124" t="str">
            <v>SEPTICEMIA AND DISSEMINATED INFECTIONS</v>
          </cell>
          <cell r="G1124">
            <v>0.71802263005148281</v>
          </cell>
          <cell r="H1124" t="str">
            <v/>
          </cell>
          <cell r="I1124">
            <v>1</v>
          </cell>
          <cell r="J1124">
            <v>11</v>
          </cell>
          <cell r="K1124" t="str">
            <v/>
          </cell>
          <cell r="L1124">
            <v>186771</v>
          </cell>
          <cell r="M1124">
            <v>183162</v>
          </cell>
          <cell r="O1124">
            <v>3.99</v>
          </cell>
          <cell r="P1124">
            <v>3.76</v>
          </cell>
        </row>
        <row r="1125">
          <cell r="D1125" t="str">
            <v>720-3</v>
          </cell>
          <cell r="E1125" t="str">
            <v>SEPTICEMIA AND DISSEMINATED INFECTIONS</v>
          </cell>
          <cell r="G1125">
            <v>1.0553969985916842</v>
          </cell>
          <cell r="H1125" t="str">
            <v/>
          </cell>
          <cell r="I1125">
            <v>1</v>
          </cell>
          <cell r="J1125">
            <v>18</v>
          </cell>
          <cell r="K1125" t="str">
            <v/>
          </cell>
          <cell r="L1125">
            <v>252404</v>
          </cell>
          <cell r="M1125">
            <v>248103</v>
          </cell>
          <cell r="O1125">
            <v>5.82</v>
          </cell>
          <cell r="P1125">
            <v>5.48</v>
          </cell>
        </row>
        <row r="1126">
          <cell r="D1126" t="str">
            <v>720-4</v>
          </cell>
          <cell r="E1126" t="str">
            <v>SEPTICEMIA AND DISSEMINATED INFECTIONS</v>
          </cell>
          <cell r="G1126">
            <v>1.8411070061320831</v>
          </cell>
          <cell r="I1126">
            <v>1</v>
          </cell>
          <cell r="J1126">
            <v>30</v>
          </cell>
          <cell r="L1126">
            <v>245028</v>
          </cell>
          <cell r="M1126">
            <v>240584</v>
          </cell>
          <cell r="O1126">
            <v>8.83</v>
          </cell>
          <cell r="P1126">
            <v>8.2200000000000006</v>
          </cell>
        </row>
        <row r="1127">
          <cell r="D1127" t="str">
            <v>721-1</v>
          </cell>
          <cell r="E1127" t="str">
            <v>POST-OPERATIVE, POST-TRAUMATIC, OTHER DEVICE INFECTIONS</v>
          </cell>
          <cell r="G1127">
            <v>0.54114514608735631</v>
          </cell>
          <cell r="H1127" t="str">
            <v/>
          </cell>
          <cell r="I1127">
            <v>1</v>
          </cell>
          <cell r="J1127">
            <v>9</v>
          </cell>
          <cell r="K1127" t="str">
            <v/>
          </cell>
          <cell r="L1127">
            <v>6420</v>
          </cell>
          <cell r="M1127">
            <v>6294</v>
          </cell>
          <cell r="O1127">
            <v>3.44</v>
          </cell>
          <cell r="P1127">
            <v>3.24</v>
          </cell>
        </row>
        <row r="1128">
          <cell r="D1128" t="str">
            <v>721-2</v>
          </cell>
          <cell r="E1128" t="str">
            <v>POST-OPERATIVE, POST-TRAUMATIC, OTHER DEVICE INFECTIONS</v>
          </cell>
          <cell r="G1128">
            <v>0.71315105471442763</v>
          </cell>
          <cell r="H1128" t="str">
            <v/>
          </cell>
          <cell r="I1128">
            <v>1</v>
          </cell>
          <cell r="J1128">
            <v>13</v>
          </cell>
          <cell r="K1128" t="str">
            <v/>
          </cell>
          <cell r="L1128">
            <v>18501</v>
          </cell>
          <cell r="M1128">
            <v>18195</v>
          </cell>
          <cell r="O1128">
            <v>4.45</v>
          </cell>
          <cell r="P1128">
            <v>4.21</v>
          </cell>
        </row>
        <row r="1129">
          <cell r="D1129" t="str">
            <v>721-3</v>
          </cell>
          <cell r="E1129" t="str">
            <v>POST-OPERATIVE, POST-TRAUMATIC, OTHER DEVICE INFECTIONS</v>
          </cell>
          <cell r="G1129">
            <v>1.1246942374979021</v>
          </cell>
          <cell r="H1129" t="str">
            <v/>
          </cell>
          <cell r="I1129">
            <v>1</v>
          </cell>
          <cell r="J1129">
            <v>20</v>
          </cell>
          <cell r="K1129" t="str">
            <v/>
          </cell>
          <cell r="L1129">
            <v>14280</v>
          </cell>
          <cell r="M1129">
            <v>14009</v>
          </cell>
          <cell r="O1129">
            <v>6.69</v>
          </cell>
          <cell r="P1129">
            <v>6.29</v>
          </cell>
        </row>
        <row r="1130">
          <cell r="D1130" t="str">
            <v>721-4</v>
          </cell>
          <cell r="E1130" t="str">
            <v>POST-OPERATIVE, POST-TRAUMATIC, OTHER DEVICE INFECTIONS</v>
          </cell>
          <cell r="G1130">
            <v>2.0152456154408349</v>
          </cell>
          <cell r="I1130">
            <v>2</v>
          </cell>
          <cell r="J1130">
            <v>35</v>
          </cell>
          <cell r="L1130">
            <v>10300</v>
          </cell>
          <cell r="M1130">
            <v>9986</v>
          </cell>
          <cell r="O1130">
            <v>10.69</v>
          </cell>
          <cell r="P1130">
            <v>10.09</v>
          </cell>
        </row>
        <row r="1131">
          <cell r="D1131" t="str">
            <v>722-1</v>
          </cell>
          <cell r="E1131" t="str">
            <v>FEVER AND INFLAMMATORY CONDITIONS</v>
          </cell>
          <cell r="G1131">
            <v>0.36909525647067082</v>
          </cell>
          <cell r="H1131" t="str">
            <v/>
          </cell>
          <cell r="I1131">
            <v>1</v>
          </cell>
          <cell r="J1131">
            <v>6</v>
          </cell>
          <cell r="K1131" t="str">
            <v/>
          </cell>
          <cell r="L1131">
            <v>5584</v>
          </cell>
          <cell r="M1131">
            <v>5493</v>
          </cell>
          <cell r="O1131">
            <v>2.29</v>
          </cell>
          <cell r="P1131">
            <v>2.1800000000000002</v>
          </cell>
        </row>
        <row r="1132">
          <cell r="D1132" t="str">
            <v>722-2</v>
          </cell>
          <cell r="E1132" t="str">
            <v>FEVER AND INFLAMMATORY CONDITIONS</v>
          </cell>
          <cell r="G1132">
            <v>0.55383576870151552</v>
          </cell>
          <cell r="H1132" t="str">
            <v/>
          </cell>
          <cell r="I1132">
            <v>1</v>
          </cell>
          <cell r="J1132">
            <v>9</v>
          </cell>
          <cell r="K1132" t="str">
            <v/>
          </cell>
          <cell r="L1132">
            <v>6638</v>
          </cell>
          <cell r="M1132">
            <v>6537</v>
          </cell>
          <cell r="O1132">
            <v>2.99</v>
          </cell>
          <cell r="P1132">
            <v>2.84</v>
          </cell>
        </row>
        <row r="1133">
          <cell r="D1133" t="str">
            <v>722-3</v>
          </cell>
          <cell r="E1133" t="str">
            <v>FEVER AND INFLAMMATORY CONDITIONS</v>
          </cell>
          <cell r="G1133">
            <v>0.75478327190288275</v>
          </cell>
          <cell r="H1133" t="str">
            <v/>
          </cell>
          <cell r="I1133">
            <v>1</v>
          </cell>
          <cell r="J1133">
            <v>14</v>
          </cell>
          <cell r="K1133" t="str">
            <v/>
          </cell>
          <cell r="L1133">
            <v>2751</v>
          </cell>
          <cell r="M1133">
            <v>2707</v>
          </cell>
          <cell r="O1133">
            <v>4.1500000000000004</v>
          </cell>
          <cell r="P1133">
            <v>3.91</v>
          </cell>
        </row>
        <row r="1134">
          <cell r="D1134" t="str">
            <v>722-4</v>
          </cell>
          <cell r="E1134" t="str">
            <v>FEVER AND INFLAMMATORY CONDITIONS</v>
          </cell>
          <cell r="G1134">
            <v>1.0954995249986159</v>
          </cell>
          <cell r="I1134">
            <v>1</v>
          </cell>
          <cell r="J1134">
            <v>19</v>
          </cell>
          <cell r="L1134">
            <v>292</v>
          </cell>
          <cell r="M1134">
            <v>287</v>
          </cell>
          <cell r="O1134">
            <v>6.11</v>
          </cell>
          <cell r="P1134">
            <v>5.7</v>
          </cell>
        </row>
        <row r="1135">
          <cell r="D1135" t="str">
            <v>723-1</v>
          </cell>
          <cell r="E1135" t="str">
            <v>VIRAL ILLNESS</v>
          </cell>
          <cell r="G1135">
            <v>0.35413057176268115</v>
          </cell>
          <cell r="H1135" t="str">
            <v/>
          </cell>
          <cell r="I1135">
            <v>1</v>
          </cell>
          <cell r="J1135">
            <v>6</v>
          </cell>
          <cell r="K1135" t="str">
            <v/>
          </cell>
          <cell r="L1135">
            <v>5288</v>
          </cell>
          <cell r="M1135">
            <v>5218</v>
          </cell>
          <cell r="O1135">
            <v>2.13</v>
          </cell>
          <cell r="P1135">
            <v>2.0499999999999998</v>
          </cell>
        </row>
        <row r="1136">
          <cell r="D1136" t="str">
            <v>723-2</v>
          </cell>
          <cell r="E1136" t="str">
            <v>VIRAL ILLNESS</v>
          </cell>
          <cell r="G1136">
            <v>0.50521756041414745</v>
          </cell>
          <cell r="H1136" t="str">
            <v/>
          </cell>
          <cell r="I1136">
            <v>1</v>
          </cell>
          <cell r="J1136">
            <v>9</v>
          </cell>
          <cell r="K1136" t="str">
            <v/>
          </cell>
          <cell r="L1136">
            <v>7741</v>
          </cell>
          <cell r="M1136">
            <v>7637</v>
          </cell>
          <cell r="O1136">
            <v>2.89</v>
          </cell>
          <cell r="P1136">
            <v>2.75</v>
          </cell>
        </row>
        <row r="1137">
          <cell r="D1137" t="str">
            <v>723-3</v>
          </cell>
          <cell r="E1137" t="str">
            <v>VIRAL ILLNESS</v>
          </cell>
          <cell r="G1137">
            <v>0.75812546162201822</v>
          </cell>
          <cell r="H1137" t="str">
            <v/>
          </cell>
          <cell r="I1137">
            <v>1</v>
          </cell>
          <cell r="J1137">
            <v>15</v>
          </cell>
          <cell r="K1137" t="str">
            <v/>
          </cell>
          <cell r="L1137">
            <v>3809</v>
          </cell>
          <cell r="M1137">
            <v>3739</v>
          </cell>
          <cell r="O1137">
            <v>4.58</v>
          </cell>
          <cell r="P1137">
            <v>4.25</v>
          </cell>
        </row>
        <row r="1138">
          <cell r="D1138" t="str">
            <v>723-4</v>
          </cell>
          <cell r="E1138" t="str">
            <v>VIRAL ILLNESS</v>
          </cell>
          <cell r="G1138">
            <v>1.4975286008980953</v>
          </cell>
          <cell r="I1138">
            <v>1</v>
          </cell>
          <cell r="J1138">
            <v>38</v>
          </cell>
          <cell r="L1138">
            <v>582</v>
          </cell>
          <cell r="M1138">
            <v>572</v>
          </cell>
          <cell r="O1138">
            <v>9.58</v>
          </cell>
          <cell r="P1138">
            <v>8.61</v>
          </cell>
        </row>
        <row r="1139">
          <cell r="D1139" t="str">
            <v>724-1</v>
          </cell>
          <cell r="E1139" t="str">
            <v>OTHER INFECTIOUS AND PARASITIC DISEASES</v>
          </cell>
          <cell r="G1139">
            <v>0.54427450769497654</v>
          </cell>
          <cell r="H1139" t="str">
            <v/>
          </cell>
          <cell r="I1139">
            <v>1</v>
          </cell>
          <cell r="J1139">
            <v>14</v>
          </cell>
          <cell r="K1139" t="str">
            <v/>
          </cell>
          <cell r="L1139">
            <v>4867</v>
          </cell>
          <cell r="M1139">
            <v>4786</v>
          </cell>
          <cell r="O1139">
            <v>3.88</v>
          </cell>
          <cell r="P1139">
            <v>3.61</v>
          </cell>
        </row>
        <row r="1140">
          <cell r="D1140" t="str">
            <v>724-2</v>
          </cell>
          <cell r="E1140" t="str">
            <v>OTHER INFECTIOUS AND PARASITIC DISEASES</v>
          </cell>
          <cell r="G1140">
            <v>0.65209788725666873</v>
          </cell>
          <cell r="H1140" t="str">
            <v/>
          </cell>
          <cell r="I1140">
            <v>1</v>
          </cell>
          <cell r="J1140">
            <v>15</v>
          </cell>
          <cell r="K1140" t="str">
            <v/>
          </cell>
          <cell r="L1140">
            <v>5562</v>
          </cell>
          <cell r="M1140">
            <v>5473</v>
          </cell>
          <cell r="O1140">
            <v>4.45</v>
          </cell>
          <cell r="P1140">
            <v>4.16</v>
          </cell>
        </row>
        <row r="1141">
          <cell r="D1141" t="str">
            <v>724-3</v>
          </cell>
          <cell r="E1141" t="str">
            <v>OTHER INFECTIOUS AND PARASITIC DISEASES</v>
          </cell>
          <cell r="G1141">
            <v>1.0879798784700956</v>
          </cell>
          <cell r="H1141" t="str">
            <v/>
          </cell>
          <cell r="I1141">
            <v>1</v>
          </cell>
          <cell r="J1141">
            <v>23</v>
          </cell>
          <cell r="K1141" t="str">
            <v/>
          </cell>
          <cell r="L1141">
            <v>3688</v>
          </cell>
          <cell r="M1141">
            <v>3622</v>
          </cell>
          <cell r="O1141">
            <v>6.84</v>
          </cell>
          <cell r="P1141">
            <v>6.38</v>
          </cell>
        </row>
        <row r="1142">
          <cell r="D1142" t="str">
            <v>724-4</v>
          </cell>
          <cell r="E1142" t="str">
            <v>OTHER INFECTIOUS AND PARASITIC DISEASES</v>
          </cell>
          <cell r="G1142">
            <v>2.1921756278737492</v>
          </cell>
          <cell r="I1142">
            <v>2</v>
          </cell>
          <cell r="J1142">
            <v>41</v>
          </cell>
          <cell r="L1142">
            <v>1093</v>
          </cell>
          <cell r="M1142">
            <v>1060</v>
          </cell>
          <cell r="O1142">
            <v>11.94</v>
          </cell>
          <cell r="P1142">
            <v>11.37</v>
          </cell>
        </row>
        <row r="1143">
          <cell r="D1143" t="str">
            <v>740-1</v>
          </cell>
          <cell r="E1143" t="str">
            <v>MENTAL ILLNESS DIAGNOSIS WITH O.R. PROCEDURE</v>
          </cell>
          <cell r="G1143">
            <v>1.1172413611832557</v>
          </cell>
          <cell r="H1143" t="str">
            <v/>
          </cell>
          <cell r="I1143">
            <v>1</v>
          </cell>
          <cell r="J1143">
            <v>12</v>
          </cell>
          <cell r="K1143" t="str">
            <v/>
          </cell>
          <cell r="L1143">
            <v>718</v>
          </cell>
          <cell r="M1143">
            <v>707</v>
          </cell>
          <cell r="O1143">
            <v>4.03</v>
          </cell>
          <cell r="P1143">
            <v>3.59</v>
          </cell>
        </row>
        <row r="1144">
          <cell r="D1144" t="str">
            <v>740-2</v>
          </cell>
          <cell r="E1144" t="str">
            <v>MENTAL ILLNESS DIAGNOSIS WITH O.R. PROCEDURE</v>
          </cell>
          <cell r="G1144">
            <v>1.7186461041058101</v>
          </cell>
          <cell r="H1144" t="str">
            <v/>
          </cell>
          <cell r="I1144">
            <v>1</v>
          </cell>
          <cell r="J1144">
            <v>49</v>
          </cell>
          <cell r="K1144" t="str">
            <v/>
          </cell>
          <cell r="L1144">
            <v>464</v>
          </cell>
          <cell r="M1144">
            <v>455</v>
          </cell>
          <cell r="O1144">
            <v>9.32</v>
          </cell>
          <cell r="P1144">
            <v>7.98</v>
          </cell>
        </row>
        <row r="1145">
          <cell r="D1145" t="str">
            <v>740-3</v>
          </cell>
          <cell r="E1145" t="str">
            <v>MENTAL ILLNESS DIAGNOSIS WITH O.R. PROCEDURE</v>
          </cell>
          <cell r="G1145">
            <v>2.3200508470283645</v>
          </cell>
          <cell r="H1145" t="str">
            <v/>
          </cell>
          <cell r="I1145">
            <v>2</v>
          </cell>
          <cell r="J1145">
            <v>101</v>
          </cell>
          <cell r="K1145" t="str">
            <v/>
          </cell>
          <cell r="L1145">
            <v>125</v>
          </cell>
          <cell r="M1145">
            <v>121</v>
          </cell>
          <cell r="O1145">
            <v>21.58</v>
          </cell>
          <cell r="P1145">
            <v>19.079999999999998</v>
          </cell>
        </row>
        <row r="1146">
          <cell r="D1146" t="str">
            <v>740-4</v>
          </cell>
          <cell r="E1146" t="str">
            <v>MENTAL ILLNESS DIAGNOSIS WITH O.R. PROCEDURE</v>
          </cell>
          <cell r="G1146">
            <v>5.5410412089271786</v>
          </cell>
          <cell r="I1146">
            <v>4</v>
          </cell>
          <cell r="J1146">
            <v>170</v>
          </cell>
          <cell r="L1146">
            <v>39</v>
          </cell>
          <cell r="M1146">
            <v>39</v>
          </cell>
          <cell r="O1146">
            <v>45.82</v>
          </cell>
          <cell r="P1146">
            <v>45.82</v>
          </cell>
        </row>
        <row r="1147">
          <cell r="D1147" t="str">
            <v>750-1</v>
          </cell>
          <cell r="E1147" t="str">
            <v>SCHIZOPHRENIA</v>
          </cell>
          <cell r="G1147">
            <v>0.51572259332845949</v>
          </cell>
          <cell r="H1147" t="str">
            <v/>
          </cell>
          <cell r="I1147">
            <v>1</v>
          </cell>
          <cell r="J1147">
            <v>35</v>
          </cell>
          <cell r="K1147" t="str">
            <v/>
          </cell>
          <cell r="L1147">
            <v>26094</v>
          </cell>
          <cell r="M1147">
            <v>25574</v>
          </cell>
          <cell r="O1147">
            <v>8.92</v>
          </cell>
          <cell r="P1147">
            <v>8.0299999999999994</v>
          </cell>
        </row>
        <row r="1148">
          <cell r="D1148" t="str">
            <v>750-2</v>
          </cell>
          <cell r="E1148" t="str">
            <v>SCHIZOPHRENIA</v>
          </cell>
          <cell r="G1148">
            <v>0.64280138018768584</v>
          </cell>
          <cell r="H1148" t="str">
            <v/>
          </cell>
          <cell r="I1148">
            <v>1</v>
          </cell>
          <cell r="J1148">
            <v>48</v>
          </cell>
          <cell r="K1148" t="str">
            <v/>
          </cell>
          <cell r="L1148">
            <v>46315</v>
          </cell>
          <cell r="M1148">
            <v>45424</v>
          </cell>
          <cell r="O1148">
            <v>11.29</v>
          </cell>
          <cell r="P1148">
            <v>10.119999999999999</v>
          </cell>
        </row>
        <row r="1149">
          <cell r="D1149" t="str">
            <v>750-3</v>
          </cell>
          <cell r="E1149" t="str">
            <v>SCHIZOPHRENIA</v>
          </cell>
          <cell r="G1149">
            <v>1.0759732382416474</v>
          </cell>
          <cell r="H1149" t="str">
            <v/>
          </cell>
          <cell r="I1149">
            <v>2</v>
          </cell>
          <cell r="J1149">
            <v>80</v>
          </cell>
          <cell r="K1149" t="str">
            <v/>
          </cell>
          <cell r="L1149">
            <v>3177</v>
          </cell>
          <cell r="M1149">
            <v>3055</v>
          </cell>
          <cell r="O1149">
            <v>17.39</v>
          </cell>
          <cell r="P1149">
            <v>15.76</v>
          </cell>
        </row>
        <row r="1150">
          <cell r="D1150" t="str">
            <v>750-4</v>
          </cell>
          <cell r="E1150" t="str">
            <v>SCHIZOPHRENIA</v>
          </cell>
          <cell r="G1150">
            <v>2.4331675404964748</v>
          </cell>
          <cell r="I1150">
            <v>3</v>
          </cell>
          <cell r="J1150">
            <v>125</v>
          </cell>
          <cell r="L1150">
            <v>662</v>
          </cell>
          <cell r="M1150">
            <v>638</v>
          </cell>
          <cell r="O1150">
            <v>33.32</v>
          </cell>
          <cell r="P1150">
            <v>31.32</v>
          </cell>
        </row>
        <row r="1151">
          <cell r="D1151" t="str">
            <v>751-1</v>
          </cell>
          <cell r="E1151" t="str">
            <v>MAJOR DEPRESSIVE DISORDERS AND OTHER OR UNSPECIFIED PSYCHOSES</v>
          </cell>
          <cell r="G1151">
            <v>0.35487155092018169</v>
          </cell>
          <cell r="H1151" t="str">
            <v/>
          </cell>
          <cell r="I1151">
            <v>1</v>
          </cell>
          <cell r="J1151">
            <v>16</v>
          </cell>
          <cell r="K1151" t="str">
            <v/>
          </cell>
          <cell r="L1151">
            <v>56759</v>
          </cell>
          <cell r="M1151">
            <v>55742</v>
          </cell>
          <cell r="O1151">
            <v>5.16</v>
          </cell>
          <cell r="P1151">
            <v>4.82</v>
          </cell>
        </row>
        <row r="1152">
          <cell r="D1152" t="str">
            <v>751-2</v>
          </cell>
          <cell r="E1152" t="str">
            <v>MAJOR DEPRESSIVE DISORDERS AND OTHER OR UNSPECIFIED PSYCHOSES</v>
          </cell>
          <cell r="G1152">
            <v>0.47793345283933558</v>
          </cell>
          <cell r="H1152" t="str">
            <v/>
          </cell>
          <cell r="I1152">
            <v>1</v>
          </cell>
          <cell r="J1152">
            <v>26</v>
          </cell>
          <cell r="K1152" t="str">
            <v/>
          </cell>
          <cell r="L1152">
            <v>63566</v>
          </cell>
          <cell r="M1152">
            <v>62382</v>
          </cell>
          <cell r="O1152">
            <v>7.15</v>
          </cell>
          <cell r="P1152">
            <v>6.54</v>
          </cell>
        </row>
        <row r="1153">
          <cell r="D1153" t="str">
            <v>751-3</v>
          </cell>
          <cell r="E1153" t="str">
            <v>MAJOR DEPRESSIVE DISORDERS AND OTHER OR UNSPECIFIED PSYCHOSES</v>
          </cell>
          <cell r="G1153">
            <v>0.87890309602171901</v>
          </cell>
          <cell r="H1153" t="str">
            <v/>
          </cell>
          <cell r="I1153">
            <v>1</v>
          </cell>
          <cell r="J1153">
            <v>45</v>
          </cell>
          <cell r="K1153" t="str">
            <v/>
          </cell>
          <cell r="L1153">
            <v>4583</v>
          </cell>
          <cell r="M1153">
            <v>4496</v>
          </cell>
          <cell r="O1153">
            <v>11.9</v>
          </cell>
          <cell r="P1153">
            <v>10.86</v>
          </cell>
        </row>
        <row r="1154">
          <cell r="D1154" t="str">
            <v>751-4</v>
          </cell>
          <cell r="E1154" t="str">
            <v>MAJOR DEPRESSIVE DISORDERS AND OTHER OR UNSPECIFIED PSYCHOSES</v>
          </cell>
          <cell r="G1154">
            <v>1.7875823960053552</v>
          </cell>
          <cell r="I1154">
            <v>2</v>
          </cell>
          <cell r="J1154">
            <v>73</v>
          </cell>
          <cell r="L1154">
            <v>1345</v>
          </cell>
          <cell r="M1154">
            <v>1308</v>
          </cell>
          <cell r="O1154">
            <v>22.4</v>
          </cell>
          <cell r="P1154">
            <v>21.21</v>
          </cell>
        </row>
        <row r="1155">
          <cell r="D1155" t="str">
            <v>752-1</v>
          </cell>
          <cell r="E1155" t="str">
            <v>DISORDERS OF PERSONALITY AND IMPULSE CONTROL</v>
          </cell>
          <cell r="G1155">
            <v>0.28419589036088133</v>
          </cell>
          <cell r="H1155" t="str">
            <v/>
          </cell>
          <cell r="I1155">
            <v>1</v>
          </cell>
          <cell r="J1155">
            <v>14</v>
          </cell>
          <cell r="K1155" t="str">
            <v/>
          </cell>
          <cell r="L1155">
            <v>454</v>
          </cell>
          <cell r="M1155">
            <v>445</v>
          </cell>
          <cell r="O1155">
            <v>3.91</v>
          </cell>
          <cell r="P1155">
            <v>3.57</v>
          </cell>
        </row>
        <row r="1156">
          <cell r="D1156" t="str">
            <v>752-2</v>
          </cell>
          <cell r="E1156" t="str">
            <v>DISORDERS OF PERSONALITY AND IMPULSE CONTROL</v>
          </cell>
          <cell r="G1156">
            <v>0.40035078812103397</v>
          </cell>
          <cell r="H1156" t="str">
            <v/>
          </cell>
          <cell r="I1156">
            <v>1</v>
          </cell>
          <cell r="J1156">
            <v>26</v>
          </cell>
          <cell r="K1156" t="str">
            <v/>
          </cell>
          <cell r="L1156">
            <v>3006</v>
          </cell>
          <cell r="M1156">
            <v>2946</v>
          </cell>
          <cell r="O1156">
            <v>5.87</v>
          </cell>
          <cell r="P1156">
            <v>5.0999999999999996</v>
          </cell>
        </row>
        <row r="1157">
          <cell r="D1157" t="str">
            <v>752-3</v>
          </cell>
          <cell r="E1157" t="str">
            <v>DISORDERS OF PERSONALITY AND IMPULSE CONTROL</v>
          </cell>
          <cell r="G1157">
            <v>0.91782850057665477</v>
          </cell>
          <cell r="H1157" t="str">
            <v/>
          </cell>
          <cell r="I1157">
            <v>1</v>
          </cell>
          <cell r="J1157">
            <v>76</v>
          </cell>
          <cell r="K1157" t="str">
            <v/>
          </cell>
          <cell r="L1157">
            <v>97</v>
          </cell>
          <cell r="M1157">
            <v>94</v>
          </cell>
          <cell r="O1157">
            <v>13.49</v>
          </cell>
          <cell r="P1157">
            <v>10.26</v>
          </cell>
        </row>
        <row r="1158">
          <cell r="D1158" t="str">
            <v>752-4</v>
          </cell>
          <cell r="E1158" t="str">
            <v>DISORDERS OF PERSONALITY AND IMPULSE CONTROL</v>
          </cell>
          <cell r="G1158">
            <v>3.633591923410751</v>
          </cell>
          <cell r="I1158">
            <v>3</v>
          </cell>
          <cell r="J1158">
            <v>85</v>
          </cell>
          <cell r="O1158">
            <v>13.49</v>
          </cell>
          <cell r="P1158">
            <v>10.26</v>
          </cell>
        </row>
        <row r="1159">
          <cell r="D1159" t="str">
            <v>753-1</v>
          </cell>
          <cell r="E1159" t="str">
            <v>BIPOLAR DISORDERS</v>
          </cell>
          <cell r="G1159">
            <v>0.38779265986271344</v>
          </cell>
          <cell r="H1159" t="str">
            <v/>
          </cell>
          <cell r="I1159">
            <v>1</v>
          </cell>
          <cell r="J1159">
            <v>19</v>
          </cell>
          <cell r="K1159" t="str">
            <v/>
          </cell>
          <cell r="L1159">
            <v>35524</v>
          </cell>
          <cell r="M1159">
            <v>34911</v>
          </cell>
          <cell r="O1159">
            <v>5.79</v>
          </cell>
          <cell r="P1159">
            <v>5.37</v>
          </cell>
        </row>
        <row r="1160">
          <cell r="D1160" t="str">
            <v>753-2</v>
          </cell>
          <cell r="E1160" t="str">
            <v>BIPOLAR DISORDERS</v>
          </cell>
          <cell r="G1160">
            <v>0.52383813324359718</v>
          </cell>
          <cell r="H1160" t="str">
            <v/>
          </cell>
          <cell r="I1160">
            <v>1</v>
          </cell>
          <cell r="J1160">
            <v>30</v>
          </cell>
          <cell r="K1160" t="str">
            <v/>
          </cell>
          <cell r="L1160">
            <v>44247</v>
          </cell>
          <cell r="M1160">
            <v>43419</v>
          </cell>
          <cell r="O1160">
            <v>8.1199999999999992</v>
          </cell>
          <cell r="P1160">
            <v>7.4</v>
          </cell>
        </row>
        <row r="1161">
          <cell r="D1161" t="str">
            <v>753-3</v>
          </cell>
          <cell r="E1161" t="str">
            <v>BIPOLAR DISORDERS</v>
          </cell>
          <cell r="G1161">
            <v>0.92784616972788203</v>
          </cell>
          <cell r="H1161" t="str">
            <v/>
          </cell>
          <cell r="I1161">
            <v>1</v>
          </cell>
          <cell r="J1161">
            <v>59</v>
          </cell>
          <cell r="K1161" t="str">
            <v/>
          </cell>
          <cell r="L1161">
            <v>2177</v>
          </cell>
          <cell r="M1161">
            <v>2137</v>
          </cell>
          <cell r="O1161">
            <v>13.54</v>
          </cell>
          <cell r="P1161">
            <v>12.04</v>
          </cell>
        </row>
        <row r="1162">
          <cell r="D1162" t="str">
            <v>753-4</v>
          </cell>
          <cell r="E1162" t="str">
            <v>BIPOLAR DISORDERS</v>
          </cell>
          <cell r="G1162">
            <v>1.7603528277688985</v>
          </cell>
          <cell r="I1162">
            <v>3</v>
          </cell>
          <cell r="J1162">
            <v>83</v>
          </cell>
          <cell r="L1162">
            <v>654</v>
          </cell>
          <cell r="M1162">
            <v>633</v>
          </cell>
          <cell r="O1162">
            <v>23.53</v>
          </cell>
          <cell r="P1162">
            <v>22.15</v>
          </cell>
        </row>
        <row r="1163">
          <cell r="D1163" t="str">
            <v>754-1</v>
          </cell>
          <cell r="E1163" t="str">
            <v>DEPRESSION EXCEPT MAJOR DEPRESSIVE DISORDER</v>
          </cell>
          <cell r="G1163">
            <v>0.31521005131590674</v>
          </cell>
          <cell r="H1163" t="str">
            <v/>
          </cell>
          <cell r="I1163">
            <v>1</v>
          </cell>
          <cell r="J1163">
            <v>14</v>
          </cell>
          <cell r="K1163" t="str">
            <v/>
          </cell>
          <cell r="L1163">
            <v>20854</v>
          </cell>
          <cell r="M1163">
            <v>20482</v>
          </cell>
          <cell r="O1163">
            <v>4.4000000000000004</v>
          </cell>
          <cell r="P1163">
            <v>4.09</v>
          </cell>
        </row>
        <row r="1164">
          <cell r="D1164" t="str">
            <v>754-2</v>
          </cell>
          <cell r="E1164" t="str">
            <v>DEPRESSION EXCEPT MAJOR DEPRESSIVE DISORDER</v>
          </cell>
          <cell r="G1164">
            <v>0.42166574627605224</v>
          </cell>
          <cell r="H1164" t="str">
            <v/>
          </cell>
          <cell r="I1164">
            <v>1</v>
          </cell>
          <cell r="J1164">
            <v>22</v>
          </cell>
          <cell r="K1164" t="str">
            <v/>
          </cell>
          <cell r="L1164">
            <v>11574</v>
          </cell>
          <cell r="M1164">
            <v>11344</v>
          </cell>
          <cell r="O1164">
            <v>6.06</v>
          </cell>
          <cell r="P1164">
            <v>5.49</v>
          </cell>
        </row>
        <row r="1165">
          <cell r="D1165" t="str">
            <v>754-3</v>
          </cell>
          <cell r="E1165" t="str">
            <v>DEPRESSION EXCEPT MAJOR DEPRESSIVE DISORDER</v>
          </cell>
          <cell r="G1165">
            <v>0.66902465868618433</v>
          </cell>
          <cell r="H1165" t="str">
            <v/>
          </cell>
          <cell r="I1165">
            <v>1</v>
          </cell>
          <cell r="J1165">
            <v>32</v>
          </cell>
          <cell r="K1165" t="str">
            <v/>
          </cell>
          <cell r="L1165">
            <v>623</v>
          </cell>
          <cell r="M1165">
            <v>612</v>
          </cell>
          <cell r="O1165">
            <v>8.91</v>
          </cell>
          <cell r="P1165">
            <v>8</v>
          </cell>
        </row>
        <row r="1166">
          <cell r="D1166" t="str">
            <v>754-4</v>
          </cell>
          <cell r="E1166" t="str">
            <v>DEPRESSION EXCEPT MAJOR DEPRESSIVE DISORDER</v>
          </cell>
          <cell r="G1166">
            <v>1.4147701350872277</v>
          </cell>
          <cell r="I1166">
            <v>1</v>
          </cell>
          <cell r="J1166">
            <v>85</v>
          </cell>
          <cell r="L1166">
            <v>82</v>
          </cell>
          <cell r="M1166">
            <v>81</v>
          </cell>
          <cell r="O1166">
            <v>19.28</v>
          </cell>
          <cell r="P1166">
            <v>18.36</v>
          </cell>
        </row>
        <row r="1167">
          <cell r="D1167" t="str">
            <v>755-1</v>
          </cell>
          <cell r="E1167" t="str">
            <v>ADJUSTMENT DISORDERS AND NEUROSES EXCEPT DEPRESSIVE DIAGNOSES</v>
          </cell>
          <cell r="G1167">
            <v>0.28668801724948989</v>
          </cell>
          <cell r="H1167" t="str">
            <v/>
          </cell>
          <cell r="I1167">
            <v>1</v>
          </cell>
          <cell r="J1167">
            <v>13</v>
          </cell>
          <cell r="K1167" t="str">
            <v/>
          </cell>
          <cell r="L1167">
            <v>8548</v>
          </cell>
          <cell r="M1167">
            <v>8412</v>
          </cell>
          <cell r="O1167">
            <v>3.72</v>
          </cell>
          <cell r="P1167">
            <v>3.45</v>
          </cell>
        </row>
        <row r="1168">
          <cell r="D1168" t="str">
            <v>755-2</v>
          </cell>
          <cell r="E1168" t="str">
            <v>ADJUSTMENT DISORDERS AND NEUROSES EXCEPT DEPRESSIVE DIAGNOSES</v>
          </cell>
          <cell r="G1168">
            <v>0.42027460740008193</v>
          </cell>
          <cell r="H1168" t="str">
            <v/>
          </cell>
          <cell r="I1168">
            <v>1</v>
          </cell>
          <cell r="J1168">
            <v>21</v>
          </cell>
          <cell r="K1168" t="str">
            <v/>
          </cell>
          <cell r="L1168">
            <v>3941</v>
          </cell>
          <cell r="M1168">
            <v>3864</v>
          </cell>
          <cell r="O1168">
            <v>5.71</v>
          </cell>
          <cell r="P1168">
            <v>4.99</v>
          </cell>
        </row>
        <row r="1169">
          <cell r="D1169" t="str">
            <v>755-3</v>
          </cell>
          <cell r="E1169" t="str">
            <v>ADJUSTMENT DISORDERS AND NEUROSES EXCEPT DEPRESSIVE DIAGNOSES</v>
          </cell>
          <cell r="G1169">
            <v>0.65888613180955768</v>
          </cell>
          <cell r="H1169" t="str">
            <v/>
          </cell>
          <cell r="I1169">
            <v>1</v>
          </cell>
          <cell r="J1169">
            <v>40</v>
          </cell>
          <cell r="K1169" t="str">
            <v/>
          </cell>
          <cell r="L1169">
            <v>678</v>
          </cell>
          <cell r="M1169">
            <v>665</v>
          </cell>
          <cell r="O1169">
            <v>9.08</v>
          </cell>
          <cell r="P1169">
            <v>8.1</v>
          </cell>
        </row>
        <row r="1170">
          <cell r="D1170" t="str">
            <v>755-4</v>
          </cell>
          <cell r="E1170" t="str">
            <v>ADJUSTMENT DISORDERS AND NEUROSES EXCEPT DEPRESSIVE DIAGNOSES</v>
          </cell>
          <cell r="G1170">
            <v>1.1358220521200697</v>
          </cell>
          <cell r="I1170">
            <v>1</v>
          </cell>
          <cell r="J1170">
            <v>47</v>
          </cell>
          <cell r="L1170">
            <v>24</v>
          </cell>
          <cell r="M1170">
            <v>24</v>
          </cell>
          <cell r="O1170">
            <v>14.05323780487805</v>
          </cell>
          <cell r="P1170">
            <v>12.536478658536586</v>
          </cell>
        </row>
        <row r="1171">
          <cell r="D1171" t="str">
            <v>756-1</v>
          </cell>
          <cell r="E1171" t="str">
            <v>ACUTE ANXIETY AND DELIRIUM STATES</v>
          </cell>
          <cell r="G1171">
            <v>0.42663255112635035</v>
          </cell>
          <cell r="H1171" t="str">
            <v/>
          </cell>
          <cell r="I1171">
            <v>1</v>
          </cell>
          <cell r="J1171">
            <v>13</v>
          </cell>
          <cell r="K1171" t="str">
            <v/>
          </cell>
          <cell r="L1171">
            <v>8557</v>
          </cell>
          <cell r="M1171">
            <v>8421</v>
          </cell>
          <cell r="O1171">
            <v>3.31</v>
          </cell>
          <cell r="P1171">
            <v>3.01</v>
          </cell>
        </row>
        <row r="1172">
          <cell r="D1172" t="str">
            <v>756-2</v>
          </cell>
          <cell r="E1172" t="str">
            <v>ACUTE ANXIETY AND DELIRIUM STATES</v>
          </cell>
          <cell r="G1172">
            <v>0.55791678715650905</v>
          </cell>
          <cell r="H1172" t="str">
            <v/>
          </cell>
          <cell r="I1172">
            <v>1</v>
          </cell>
          <cell r="J1172">
            <v>16</v>
          </cell>
          <cell r="K1172" t="str">
            <v/>
          </cell>
          <cell r="L1172">
            <v>6406</v>
          </cell>
          <cell r="M1172">
            <v>6297</v>
          </cell>
          <cell r="O1172">
            <v>4.0599999999999996</v>
          </cell>
          <cell r="P1172">
            <v>3.67</v>
          </cell>
        </row>
        <row r="1173">
          <cell r="D1173" t="str">
            <v>756-3</v>
          </cell>
          <cell r="E1173" t="str">
            <v>ACUTE ANXIETY AND DELIRIUM STATES</v>
          </cell>
          <cell r="G1173">
            <v>0.57834685290595722</v>
          </cell>
          <cell r="H1173" t="str">
            <v/>
          </cell>
          <cell r="I1173">
            <v>1</v>
          </cell>
          <cell r="J1173">
            <v>20</v>
          </cell>
          <cell r="K1173" t="str">
            <v/>
          </cell>
          <cell r="L1173">
            <v>1908</v>
          </cell>
          <cell r="M1173">
            <v>1870</v>
          </cell>
          <cell r="O1173">
            <v>4.83</v>
          </cell>
          <cell r="P1173">
            <v>4.29</v>
          </cell>
        </row>
        <row r="1174">
          <cell r="D1174" t="str">
            <v>756-4</v>
          </cell>
          <cell r="E1174" t="str">
            <v>ACUTE ANXIETY AND DELIRIUM STATES</v>
          </cell>
          <cell r="G1174">
            <v>1.1951167657369539</v>
          </cell>
          <cell r="I1174">
            <v>1</v>
          </cell>
          <cell r="J1174">
            <v>35</v>
          </cell>
          <cell r="L1174">
            <v>166</v>
          </cell>
          <cell r="M1174">
            <v>163</v>
          </cell>
          <cell r="O1174">
            <v>7.28</v>
          </cell>
          <cell r="P1174">
            <v>6.56</v>
          </cell>
        </row>
        <row r="1175">
          <cell r="D1175" t="str">
            <v>757-1</v>
          </cell>
          <cell r="E1175" t="str">
            <v>ORGANIC MENTAL HEALTH DISTURBANCES</v>
          </cell>
          <cell r="G1175">
            <v>0.43626257250295281</v>
          </cell>
          <cell r="H1175" t="str">
            <v/>
          </cell>
          <cell r="I1175">
            <v>1</v>
          </cell>
          <cell r="J1175">
            <v>26</v>
          </cell>
          <cell r="K1175" t="str">
            <v/>
          </cell>
          <cell r="L1175">
            <v>1198</v>
          </cell>
          <cell r="M1175">
            <v>1176</v>
          </cell>
          <cell r="O1175">
            <v>6.32</v>
          </cell>
          <cell r="P1175">
            <v>5.28</v>
          </cell>
        </row>
        <row r="1176">
          <cell r="D1176" t="str">
            <v>757-2</v>
          </cell>
          <cell r="E1176" t="str">
            <v>ORGANIC MENTAL HEALTH DISTURBANCES</v>
          </cell>
          <cell r="G1176">
            <v>0.59109699629130297</v>
          </cell>
          <cell r="H1176" t="str">
            <v/>
          </cell>
          <cell r="I1176">
            <v>1</v>
          </cell>
          <cell r="J1176">
            <v>44</v>
          </cell>
          <cell r="K1176" t="str">
            <v/>
          </cell>
          <cell r="L1176">
            <v>1569</v>
          </cell>
          <cell r="M1176">
            <v>1538</v>
          </cell>
          <cell r="O1176">
            <v>9.15</v>
          </cell>
          <cell r="P1176">
            <v>7.96</v>
          </cell>
        </row>
        <row r="1177">
          <cell r="D1177" t="str">
            <v>757-3</v>
          </cell>
          <cell r="E1177" t="str">
            <v>ORGANIC MENTAL HEALTH DISTURBANCES</v>
          </cell>
          <cell r="G1177">
            <v>0.90263097351425037</v>
          </cell>
          <cell r="H1177" t="str">
            <v/>
          </cell>
          <cell r="I1177">
            <v>1</v>
          </cell>
          <cell r="J1177">
            <v>61</v>
          </cell>
          <cell r="K1177" t="str">
            <v/>
          </cell>
          <cell r="L1177">
            <v>282</v>
          </cell>
          <cell r="M1177">
            <v>277</v>
          </cell>
          <cell r="O1177">
            <v>11.05</v>
          </cell>
          <cell r="P1177">
            <v>9.73</v>
          </cell>
        </row>
        <row r="1178">
          <cell r="D1178" t="str">
            <v>757-4</v>
          </cell>
          <cell r="E1178" t="str">
            <v>ORGANIC MENTAL HEALTH DISTURBANCES</v>
          </cell>
          <cell r="G1178">
            <v>2.0828390142397879</v>
          </cell>
          <cell r="I1178">
            <v>1</v>
          </cell>
          <cell r="J1178">
            <v>105</v>
          </cell>
          <cell r="L1178">
            <v>68</v>
          </cell>
          <cell r="M1178">
            <v>67</v>
          </cell>
          <cell r="O1178">
            <v>24.38</v>
          </cell>
          <cell r="P1178">
            <v>22.69</v>
          </cell>
        </row>
        <row r="1179">
          <cell r="D1179" t="str">
            <v>758-1</v>
          </cell>
          <cell r="E1179" t="str">
            <v>BEHAVIORAL DISORDERS</v>
          </cell>
          <cell r="G1179">
            <v>0.36321206917366577</v>
          </cell>
          <cell r="H1179" t="str">
            <v/>
          </cell>
          <cell r="I1179">
            <v>1</v>
          </cell>
          <cell r="J1179">
            <v>19</v>
          </cell>
          <cell r="K1179" t="str">
            <v/>
          </cell>
          <cell r="L1179">
            <v>1679</v>
          </cell>
          <cell r="M1179">
            <v>1647</v>
          </cell>
          <cell r="O1179">
            <v>5.59</v>
          </cell>
          <cell r="P1179">
            <v>4.99</v>
          </cell>
        </row>
        <row r="1180">
          <cell r="D1180" t="str">
            <v>758-2</v>
          </cell>
          <cell r="E1180" t="str">
            <v>BEHAVIORAL DISORDERS</v>
          </cell>
          <cell r="G1180">
            <v>0.44920353707188071</v>
          </cell>
          <cell r="H1180" t="str">
            <v/>
          </cell>
          <cell r="I1180">
            <v>1</v>
          </cell>
          <cell r="J1180">
            <v>28</v>
          </cell>
          <cell r="K1180" t="str">
            <v/>
          </cell>
          <cell r="L1180">
            <v>3153</v>
          </cell>
          <cell r="M1180">
            <v>3096</v>
          </cell>
          <cell r="O1180">
            <v>6.93</v>
          </cell>
          <cell r="P1180">
            <v>6.22</v>
          </cell>
        </row>
        <row r="1181">
          <cell r="D1181" t="str">
            <v>758-3</v>
          </cell>
          <cell r="E1181" t="str">
            <v>BEHAVIORAL DISORDERS</v>
          </cell>
          <cell r="G1181">
            <v>0.78338556218611388</v>
          </cell>
          <cell r="H1181" t="str">
            <v/>
          </cell>
          <cell r="I1181">
            <v>1</v>
          </cell>
          <cell r="J1181">
            <v>68</v>
          </cell>
          <cell r="K1181" t="str">
            <v/>
          </cell>
          <cell r="L1181">
            <v>124</v>
          </cell>
          <cell r="M1181">
            <v>122</v>
          </cell>
          <cell r="O1181">
            <v>13.76</v>
          </cell>
          <cell r="P1181">
            <v>12.3</v>
          </cell>
        </row>
        <row r="1182">
          <cell r="D1182" t="str">
            <v>758-4</v>
          </cell>
          <cell r="E1182" t="str">
            <v>BEHAVIORAL DISORDERS</v>
          </cell>
          <cell r="G1182">
            <v>1.0338682717924987</v>
          </cell>
          <cell r="I1182">
            <v>2</v>
          </cell>
          <cell r="J1182">
            <v>69</v>
          </cell>
          <cell r="O1182">
            <v>13.76</v>
          </cell>
          <cell r="P1182">
            <v>12.3</v>
          </cell>
        </row>
        <row r="1183">
          <cell r="D1183" t="str">
            <v>759-1</v>
          </cell>
          <cell r="E1183" t="str">
            <v>EATING DISORDERS</v>
          </cell>
          <cell r="G1183">
            <v>0.57968112426470175</v>
          </cell>
          <cell r="H1183" t="str">
            <v/>
          </cell>
          <cell r="I1183">
            <v>1</v>
          </cell>
          <cell r="J1183">
            <v>50</v>
          </cell>
          <cell r="K1183" t="str">
            <v/>
          </cell>
          <cell r="L1183">
            <v>102</v>
          </cell>
          <cell r="M1183">
            <v>102</v>
          </cell>
          <cell r="O1183">
            <v>7.39</v>
          </cell>
          <cell r="P1183">
            <v>7.39</v>
          </cell>
        </row>
        <row r="1184">
          <cell r="D1184" t="str">
            <v>759-2</v>
          </cell>
          <cell r="E1184" t="str">
            <v>EATING DISORDERS</v>
          </cell>
          <cell r="G1184">
            <v>0.90716098707107329</v>
          </cell>
          <cell r="H1184" t="str">
            <v/>
          </cell>
          <cell r="I1184">
            <v>1</v>
          </cell>
          <cell r="J1184">
            <v>55</v>
          </cell>
          <cell r="K1184" t="str">
            <v/>
          </cell>
          <cell r="L1184">
            <v>597</v>
          </cell>
          <cell r="M1184">
            <v>582</v>
          </cell>
          <cell r="O1184">
            <v>12.35</v>
          </cell>
          <cell r="P1184">
            <v>10.84</v>
          </cell>
        </row>
        <row r="1185">
          <cell r="D1185" t="str">
            <v>759-3</v>
          </cell>
          <cell r="E1185" t="str">
            <v>EATING DISORDERS</v>
          </cell>
          <cell r="G1185">
            <v>1.2550999594674792</v>
          </cell>
          <cell r="H1185" t="str">
            <v/>
          </cell>
          <cell r="I1185">
            <v>2</v>
          </cell>
          <cell r="J1185">
            <v>64</v>
          </cell>
          <cell r="K1185" t="str">
            <v/>
          </cell>
          <cell r="L1185">
            <v>920</v>
          </cell>
          <cell r="M1185">
            <v>893</v>
          </cell>
          <cell r="O1185">
            <v>13.9</v>
          </cell>
          <cell r="P1185">
            <v>12.75</v>
          </cell>
        </row>
        <row r="1186">
          <cell r="D1186" t="str">
            <v>759-4</v>
          </cell>
          <cell r="E1186" t="str">
            <v>EATING DISORDERS</v>
          </cell>
          <cell r="G1186">
            <v>5.1849515758982658</v>
          </cell>
          <cell r="I1186">
            <v>5</v>
          </cell>
          <cell r="J1186">
            <v>121</v>
          </cell>
          <cell r="L1186">
            <v>17</v>
          </cell>
          <cell r="M1186">
            <v>16</v>
          </cell>
          <cell r="O1186">
            <v>45.41</v>
          </cell>
          <cell r="P1186">
            <v>39.94</v>
          </cell>
        </row>
        <row r="1187">
          <cell r="D1187" t="str">
            <v>760-1</v>
          </cell>
          <cell r="E1187" t="str">
            <v>OTHER MENTAL HEALTH DISORDERS</v>
          </cell>
          <cell r="G1187">
            <v>0.50406209601584984</v>
          </cell>
          <cell r="H1187" t="str">
            <v/>
          </cell>
          <cell r="I1187">
            <v>1</v>
          </cell>
          <cell r="J1187">
            <v>24</v>
          </cell>
          <cell r="K1187" t="str">
            <v/>
          </cell>
          <cell r="L1187">
            <v>1543</v>
          </cell>
          <cell r="M1187">
            <v>1515</v>
          </cell>
          <cell r="O1187">
            <v>5.9</v>
          </cell>
          <cell r="P1187">
            <v>5.07</v>
          </cell>
        </row>
        <row r="1188">
          <cell r="D1188" t="str">
            <v>760-2</v>
          </cell>
          <cell r="E1188" t="str">
            <v>OTHER MENTAL HEALTH DISORDERS</v>
          </cell>
          <cell r="G1188">
            <v>0.61954925374805281</v>
          </cell>
          <cell r="H1188" t="str">
            <v/>
          </cell>
          <cell r="I1188">
            <v>1</v>
          </cell>
          <cell r="J1188">
            <v>36</v>
          </cell>
          <cell r="K1188" t="str">
            <v/>
          </cell>
          <cell r="L1188">
            <v>2132</v>
          </cell>
          <cell r="M1188">
            <v>2090</v>
          </cell>
          <cell r="O1188">
            <v>7.73</v>
          </cell>
          <cell r="P1188">
            <v>6.6</v>
          </cell>
        </row>
        <row r="1189">
          <cell r="D1189" t="str">
            <v>760-3</v>
          </cell>
          <cell r="E1189" t="str">
            <v>OTHER MENTAL HEALTH DISORDERS</v>
          </cell>
          <cell r="G1189">
            <v>0.86687423315028078</v>
          </cell>
          <cell r="H1189" t="str">
            <v/>
          </cell>
          <cell r="I1189">
            <v>1</v>
          </cell>
          <cell r="J1189">
            <v>49</v>
          </cell>
          <cell r="K1189" t="str">
            <v/>
          </cell>
          <cell r="L1189">
            <v>463</v>
          </cell>
          <cell r="M1189">
            <v>454</v>
          </cell>
          <cell r="O1189">
            <v>8.3800000000000008</v>
          </cell>
          <cell r="P1189">
            <v>7.28</v>
          </cell>
        </row>
        <row r="1190">
          <cell r="D1190" t="str">
            <v>760-4</v>
          </cell>
          <cell r="E1190" t="str">
            <v>OTHER MENTAL HEALTH DISORDERS</v>
          </cell>
          <cell r="G1190">
            <v>1.4538705630525997</v>
          </cell>
          <cell r="I1190">
            <v>1</v>
          </cell>
          <cell r="J1190">
            <v>86</v>
          </cell>
          <cell r="L1190">
            <v>33</v>
          </cell>
          <cell r="M1190">
            <v>33</v>
          </cell>
          <cell r="O1190">
            <v>14.88</v>
          </cell>
          <cell r="P1190">
            <v>14.88</v>
          </cell>
        </row>
        <row r="1191">
          <cell r="D1191" t="str">
            <v>770-1</v>
          </cell>
          <cell r="E1191" t="str">
            <v>DRUG AND ALCOHOL ABUSE OR DEPENDENCE, LEFT AGAINST MEDICAL ADVICE</v>
          </cell>
          <cell r="G1191">
            <v>0.24629197450393484</v>
          </cell>
          <cell r="H1191" t="str">
            <v/>
          </cell>
          <cell r="I1191">
            <v>1</v>
          </cell>
          <cell r="J1191">
            <v>10</v>
          </cell>
          <cell r="K1191" t="str">
            <v/>
          </cell>
          <cell r="L1191">
            <v>6024</v>
          </cell>
          <cell r="M1191">
            <v>5912</v>
          </cell>
          <cell r="O1191">
            <v>2.21</v>
          </cell>
          <cell r="P1191">
            <v>1.95</v>
          </cell>
        </row>
        <row r="1192">
          <cell r="D1192" t="str">
            <v>770-2</v>
          </cell>
          <cell r="E1192" t="str">
            <v>DRUG AND ALCOHOL ABUSE OR DEPENDENCE, LEFT AGAINST MEDICAL ADVICE</v>
          </cell>
          <cell r="G1192">
            <v>0.37678868679041005</v>
          </cell>
          <cell r="H1192" t="str">
            <v/>
          </cell>
          <cell r="I1192">
            <v>1</v>
          </cell>
          <cell r="J1192">
            <v>10</v>
          </cell>
          <cell r="K1192" t="str">
            <v/>
          </cell>
          <cell r="L1192">
            <v>5928</v>
          </cell>
          <cell r="M1192">
            <v>5843</v>
          </cell>
          <cell r="O1192">
            <v>2.37</v>
          </cell>
          <cell r="P1192">
            <v>2.1800000000000002</v>
          </cell>
        </row>
        <row r="1193">
          <cell r="D1193" t="str">
            <v>770-3</v>
          </cell>
          <cell r="E1193" t="str">
            <v>DRUG AND ALCOHOL ABUSE OR DEPENDENCE, LEFT AGAINST MEDICAL ADVICE</v>
          </cell>
          <cell r="G1193">
            <v>0.59686697017257595</v>
          </cell>
          <cell r="H1193" t="str">
            <v/>
          </cell>
          <cell r="I1193">
            <v>1</v>
          </cell>
          <cell r="J1193">
            <v>13</v>
          </cell>
          <cell r="K1193" t="str">
            <v/>
          </cell>
          <cell r="L1193">
            <v>1487</v>
          </cell>
          <cell r="M1193">
            <v>1460</v>
          </cell>
          <cell r="O1193">
            <v>3.14</v>
          </cell>
          <cell r="P1193">
            <v>2.85</v>
          </cell>
        </row>
        <row r="1194">
          <cell r="D1194" t="str">
            <v>770-4</v>
          </cell>
          <cell r="E1194" t="str">
            <v>DRUG AND ALCOHOL ABUSE OR DEPENDENCE, LEFT AGAINST MEDICAL ADVICE</v>
          </cell>
          <cell r="G1194">
            <v>1.215345872882766</v>
          </cell>
          <cell r="I1194">
            <v>1</v>
          </cell>
          <cell r="J1194">
            <v>27</v>
          </cell>
          <cell r="L1194">
            <v>289</v>
          </cell>
          <cell r="M1194">
            <v>286</v>
          </cell>
          <cell r="O1194">
            <v>5.6</v>
          </cell>
          <cell r="P1194">
            <v>5.26</v>
          </cell>
        </row>
        <row r="1195">
          <cell r="D1195" t="str">
            <v>772-1</v>
          </cell>
          <cell r="E1195" t="str">
            <v>ALCOHOL AND DRUG DEPENDENCE WITH REHABILITATION AND/OR DETOXIFICATION THERAPY</v>
          </cell>
          <cell r="G1195">
            <v>0.44813122537064642</v>
          </cell>
          <cell r="H1195" t="str">
            <v/>
          </cell>
          <cell r="I1195">
            <v>1</v>
          </cell>
          <cell r="J1195">
            <v>30</v>
          </cell>
          <cell r="K1195" t="str">
            <v/>
          </cell>
          <cell r="L1195">
            <v>3125</v>
          </cell>
          <cell r="M1195">
            <v>3073</v>
          </cell>
          <cell r="O1195">
            <v>9.2899999999999991</v>
          </cell>
          <cell r="P1195">
            <v>8.82</v>
          </cell>
        </row>
        <row r="1196">
          <cell r="D1196" t="str">
            <v>772-2</v>
          </cell>
          <cell r="E1196" t="str">
            <v>ALCOHOL AND DRUG DEPENDENCE WITH REHABILITATION AND/OR DETOXIFICATION THERAPY</v>
          </cell>
          <cell r="G1196">
            <v>0.55101934441658162</v>
          </cell>
          <cell r="H1196" t="str">
            <v/>
          </cell>
          <cell r="I1196">
            <v>1</v>
          </cell>
          <cell r="J1196">
            <v>33</v>
          </cell>
          <cell r="K1196" t="str">
            <v/>
          </cell>
          <cell r="L1196">
            <v>3233</v>
          </cell>
          <cell r="M1196">
            <v>3137</v>
          </cell>
          <cell r="O1196">
            <v>11.02</v>
          </cell>
          <cell r="P1196">
            <v>10.029999999999999</v>
          </cell>
        </row>
        <row r="1197">
          <cell r="D1197" t="str">
            <v>772-3</v>
          </cell>
          <cell r="E1197" t="str">
            <v>ALCOHOL AND DRUG DEPENDENCE WITH REHABILITATION AND/OR DETOXIFICATION THERAPY</v>
          </cell>
          <cell r="G1197">
            <v>0.67473280579750039</v>
          </cell>
          <cell r="H1197" t="str">
            <v/>
          </cell>
          <cell r="I1197">
            <v>1</v>
          </cell>
          <cell r="J1197">
            <v>34</v>
          </cell>
          <cell r="K1197" t="str">
            <v/>
          </cell>
          <cell r="L1197">
            <v>267</v>
          </cell>
          <cell r="M1197">
            <v>263</v>
          </cell>
          <cell r="O1197">
            <v>13.904392445261575</v>
          </cell>
          <cell r="P1197">
            <v>12.655268260070198</v>
          </cell>
        </row>
        <row r="1198">
          <cell r="D1198" t="str">
            <v>772-4</v>
          </cell>
          <cell r="E1198" t="str">
            <v>ALCOHOL AND DRUG DEPENDENCE WITH REHABILITATION AND/OR DETOXIFICATION THERAPY</v>
          </cell>
          <cell r="G1198">
            <v>1.7813674488411846</v>
          </cell>
          <cell r="I1198">
            <v>3</v>
          </cell>
          <cell r="J1198">
            <v>38</v>
          </cell>
          <cell r="L1198">
            <v>28</v>
          </cell>
          <cell r="M1198">
            <v>27</v>
          </cell>
          <cell r="O1198">
            <v>14.11</v>
          </cell>
          <cell r="P1198">
            <v>13.850290858725765</v>
          </cell>
        </row>
        <row r="1199">
          <cell r="D1199" t="str">
            <v>773-1</v>
          </cell>
          <cell r="E1199" t="str">
            <v>OPIOID ABUSE AND DEPENDENCE</v>
          </cell>
          <cell r="G1199">
            <v>0.27889177436589574</v>
          </cell>
          <cell r="H1199" t="str">
            <v/>
          </cell>
          <cell r="I1199">
            <v>1</v>
          </cell>
          <cell r="J1199">
            <v>11</v>
          </cell>
          <cell r="K1199" t="str">
            <v/>
          </cell>
          <cell r="L1199">
            <v>4494</v>
          </cell>
          <cell r="M1199">
            <v>4414</v>
          </cell>
          <cell r="O1199">
            <v>3.68</v>
          </cell>
          <cell r="P1199">
            <v>3.32</v>
          </cell>
        </row>
        <row r="1200">
          <cell r="D1200" t="str">
            <v>773-2</v>
          </cell>
          <cell r="E1200" t="str">
            <v>OPIOID ABUSE AND DEPENDENCE</v>
          </cell>
          <cell r="G1200">
            <v>0.3982045235597434</v>
          </cell>
          <cell r="H1200" t="str">
            <v/>
          </cell>
          <cell r="I1200">
            <v>1</v>
          </cell>
          <cell r="J1200">
            <v>15</v>
          </cell>
          <cell r="K1200" t="str">
            <v/>
          </cell>
          <cell r="L1200">
            <v>11152</v>
          </cell>
          <cell r="M1200">
            <v>10949</v>
          </cell>
          <cell r="O1200">
            <v>4.45</v>
          </cell>
          <cell r="P1200">
            <v>4.03</v>
          </cell>
        </row>
        <row r="1201">
          <cell r="D1201" t="str">
            <v>773-3</v>
          </cell>
          <cell r="E1201" t="str">
            <v>OPIOID ABUSE AND DEPENDENCE</v>
          </cell>
          <cell r="G1201">
            <v>0.73893138297643757</v>
          </cell>
          <cell r="H1201" t="str">
            <v/>
          </cell>
          <cell r="I1201">
            <v>1</v>
          </cell>
          <cell r="J1201">
            <v>16</v>
          </cell>
          <cell r="K1201" t="str">
            <v/>
          </cell>
          <cell r="L1201">
            <v>2544</v>
          </cell>
          <cell r="M1201">
            <v>2494</v>
          </cell>
          <cell r="O1201">
            <v>5.0999999999999996</v>
          </cell>
          <cell r="P1201">
            <v>4.7300000000000004</v>
          </cell>
        </row>
        <row r="1202">
          <cell r="D1202" t="str">
            <v>773-4</v>
          </cell>
          <cell r="E1202" t="str">
            <v>OPIOID ABUSE AND DEPENDENCE</v>
          </cell>
          <cell r="G1202">
            <v>1.6320920218531558</v>
          </cell>
          <cell r="I1202">
            <v>1</v>
          </cell>
          <cell r="J1202">
            <v>30</v>
          </cell>
          <cell r="L1202">
            <v>477</v>
          </cell>
          <cell r="M1202">
            <v>469</v>
          </cell>
          <cell r="O1202">
            <v>8.76</v>
          </cell>
          <cell r="P1202">
            <v>8.25</v>
          </cell>
        </row>
        <row r="1203">
          <cell r="D1203" t="str">
            <v>774-1</v>
          </cell>
          <cell r="E1203" t="str">
            <v>COCAINE ABUSE AND DEPENDENCE</v>
          </cell>
          <cell r="G1203">
            <v>0.31468238663533221</v>
          </cell>
          <cell r="H1203" t="str">
            <v/>
          </cell>
          <cell r="I1203">
            <v>1</v>
          </cell>
          <cell r="J1203">
            <v>15</v>
          </cell>
          <cell r="K1203" t="str">
            <v/>
          </cell>
          <cell r="L1203">
            <v>431</v>
          </cell>
          <cell r="M1203">
            <v>418</v>
          </cell>
          <cell r="O1203">
            <v>4.08</v>
          </cell>
          <cell r="P1203">
            <v>3.4</v>
          </cell>
        </row>
        <row r="1204">
          <cell r="D1204" t="str">
            <v>774-2</v>
          </cell>
          <cell r="E1204" t="str">
            <v>COCAINE ABUSE AND DEPENDENCE</v>
          </cell>
          <cell r="G1204">
            <v>0.3814412740734785</v>
          </cell>
          <cell r="H1204" t="str">
            <v/>
          </cell>
          <cell r="I1204">
            <v>1</v>
          </cell>
          <cell r="J1204">
            <v>16</v>
          </cell>
          <cell r="K1204" t="str">
            <v/>
          </cell>
          <cell r="L1204">
            <v>5627</v>
          </cell>
          <cell r="M1204">
            <v>5519</v>
          </cell>
          <cell r="O1204">
            <v>4.32</v>
          </cell>
          <cell r="P1204">
            <v>3.91</v>
          </cell>
        </row>
        <row r="1205">
          <cell r="D1205" t="str">
            <v>774-3</v>
          </cell>
          <cell r="E1205" t="str">
            <v>COCAINE ABUSE AND DEPENDENCE</v>
          </cell>
          <cell r="G1205">
            <v>0.69402788196184939</v>
          </cell>
          <cell r="H1205" t="str">
            <v/>
          </cell>
          <cell r="I1205">
            <v>1</v>
          </cell>
          <cell r="J1205">
            <v>17</v>
          </cell>
          <cell r="K1205" t="str">
            <v/>
          </cell>
          <cell r="L1205">
            <v>1216</v>
          </cell>
          <cell r="M1205">
            <v>1194</v>
          </cell>
          <cell r="O1205">
            <v>4.83</v>
          </cell>
          <cell r="P1205">
            <v>4.3899999999999997</v>
          </cell>
        </row>
        <row r="1206">
          <cell r="D1206" t="str">
            <v>774-4</v>
          </cell>
          <cell r="E1206" t="str">
            <v>COCAINE ABUSE AND DEPENDENCE</v>
          </cell>
          <cell r="G1206">
            <v>1.6256023396196633</v>
          </cell>
          <cell r="I1206">
            <v>1</v>
          </cell>
          <cell r="J1206">
            <v>33</v>
          </cell>
          <cell r="L1206">
            <v>215</v>
          </cell>
          <cell r="M1206">
            <v>211</v>
          </cell>
          <cell r="O1206">
            <v>8.8000000000000007</v>
          </cell>
          <cell r="P1206">
            <v>7.83</v>
          </cell>
        </row>
        <row r="1207">
          <cell r="D1207" t="str">
            <v>775-1</v>
          </cell>
          <cell r="E1207" t="str">
            <v>ALCOHOL ABUSE AND DEPENDENCE</v>
          </cell>
          <cell r="G1207">
            <v>0.36798757304924568</v>
          </cell>
          <cell r="H1207" t="str">
            <v/>
          </cell>
          <cell r="I1207">
            <v>1</v>
          </cell>
          <cell r="J1207">
            <v>11</v>
          </cell>
          <cell r="K1207" t="str">
            <v/>
          </cell>
          <cell r="L1207">
            <v>14573</v>
          </cell>
          <cell r="M1207">
            <v>14307</v>
          </cell>
          <cell r="O1207">
            <v>3.26</v>
          </cell>
          <cell r="P1207">
            <v>2.89</v>
          </cell>
        </row>
        <row r="1208">
          <cell r="D1208" t="str">
            <v>775-2</v>
          </cell>
          <cell r="E1208" t="str">
            <v>ALCOHOL ABUSE AND DEPENDENCE</v>
          </cell>
          <cell r="G1208">
            <v>0.50407096110457073</v>
          </cell>
          <cell r="H1208" t="str">
            <v/>
          </cell>
          <cell r="I1208">
            <v>1</v>
          </cell>
          <cell r="J1208">
            <v>12</v>
          </cell>
          <cell r="K1208" t="str">
            <v/>
          </cell>
          <cell r="L1208">
            <v>48191</v>
          </cell>
          <cell r="M1208">
            <v>47348</v>
          </cell>
          <cell r="O1208">
            <v>3.79</v>
          </cell>
          <cell r="P1208">
            <v>3.52</v>
          </cell>
        </row>
        <row r="1209">
          <cell r="D1209" t="str">
            <v>775-3</v>
          </cell>
          <cell r="E1209" t="str">
            <v>ALCOHOL ABUSE AND DEPENDENCE</v>
          </cell>
          <cell r="G1209">
            <v>0.857846410882114</v>
          </cell>
          <cell r="H1209" t="str">
            <v/>
          </cell>
          <cell r="I1209">
            <v>1</v>
          </cell>
          <cell r="J1209">
            <v>19</v>
          </cell>
          <cell r="K1209" t="str">
            <v/>
          </cell>
          <cell r="L1209">
            <v>15024</v>
          </cell>
          <cell r="M1209">
            <v>14730</v>
          </cell>
          <cell r="O1209">
            <v>5.57</v>
          </cell>
          <cell r="P1209">
            <v>5.07</v>
          </cell>
        </row>
        <row r="1210">
          <cell r="D1210" t="str">
            <v>775-4</v>
          </cell>
          <cell r="E1210" t="str">
            <v>ALCOHOL ABUSE AND DEPENDENCE</v>
          </cell>
          <cell r="G1210">
            <v>1.9002634968393983</v>
          </cell>
          <cell r="I1210">
            <v>1</v>
          </cell>
          <cell r="J1210">
            <v>35</v>
          </cell>
          <cell r="L1210">
            <v>3481</v>
          </cell>
          <cell r="M1210">
            <v>3412</v>
          </cell>
          <cell r="O1210">
            <v>10.4</v>
          </cell>
          <cell r="P1210">
            <v>9.56</v>
          </cell>
        </row>
        <row r="1211">
          <cell r="D1211" t="str">
            <v>776-1</v>
          </cell>
          <cell r="E1211" t="str">
            <v>OTHER DRUG ABUSE AND DEPENDENCE</v>
          </cell>
          <cell r="G1211">
            <v>0.38576279823888981</v>
          </cell>
          <cell r="H1211" t="str">
            <v/>
          </cell>
          <cell r="I1211">
            <v>1</v>
          </cell>
          <cell r="J1211">
            <v>20</v>
          </cell>
          <cell r="K1211" t="str">
            <v/>
          </cell>
          <cell r="L1211">
            <v>4588</v>
          </cell>
          <cell r="M1211">
            <v>4407</v>
          </cell>
          <cell r="O1211">
            <v>4.7974948000924433</v>
          </cell>
          <cell r="P1211">
            <v>4.37</v>
          </cell>
        </row>
        <row r="1212">
          <cell r="D1212" t="str">
            <v>776-2</v>
          </cell>
          <cell r="E1212" t="str">
            <v>OTHER DRUG ABUSE AND DEPENDENCE</v>
          </cell>
          <cell r="G1212">
            <v>0.42278966982405569</v>
          </cell>
          <cell r="H1212" t="str">
            <v/>
          </cell>
          <cell r="I1212">
            <v>1</v>
          </cell>
          <cell r="J1212">
            <v>20</v>
          </cell>
          <cell r="K1212" t="str">
            <v/>
          </cell>
          <cell r="L1212">
            <v>6410</v>
          </cell>
          <cell r="M1212">
            <v>6299</v>
          </cell>
          <cell r="O1212">
            <v>4.84</v>
          </cell>
          <cell r="P1212">
            <v>4.4000000000000004</v>
          </cell>
        </row>
        <row r="1213">
          <cell r="D1213" t="str">
            <v>776-3</v>
          </cell>
          <cell r="E1213" t="str">
            <v>OTHER DRUG ABUSE AND DEPENDENCE</v>
          </cell>
          <cell r="G1213">
            <v>0.73928346216811791</v>
          </cell>
          <cell r="H1213" t="str">
            <v/>
          </cell>
          <cell r="I1213">
            <v>1</v>
          </cell>
          <cell r="J1213">
            <v>23</v>
          </cell>
          <cell r="K1213" t="str">
            <v/>
          </cell>
          <cell r="L1213">
            <v>1034</v>
          </cell>
          <cell r="M1213">
            <v>1015</v>
          </cell>
          <cell r="O1213">
            <v>5.05</v>
          </cell>
          <cell r="P1213">
            <v>4.47</v>
          </cell>
        </row>
        <row r="1214">
          <cell r="D1214" t="str">
            <v>776-4</v>
          </cell>
          <cell r="E1214" t="str">
            <v>OTHER DRUG ABUSE AND DEPENDENCE</v>
          </cell>
          <cell r="G1214">
            <v>1.2783739523963515</v>
          </cell>
          <cell r="I1214">
            <v>1</v>
          </cell>
          <cell r="J1214">
            <v>29</v>
          </cell>
          <cell r="L1214">
            <v>243</v>
          </cell>
          <cell r="M1214">
            <v>239</v>
          </cell>
          <cell r="O1214">
            <v>6.34</v>
          </cell>
          <cell r="P1214">
            <v>5.8</v>
          </cell>
        </row>
        <row r="1215">
          <cell r="D1215" t="str">
            <v>792-1</v>
          </cell>
          <cell r="E1215" t="str">
            <v>EXTENSIVE O.R. PROCEDURES FOR OTHER COMPLICATIONS OF TREATMENT</v>
          </cell>
          <cell r="G1215">
            <v>1.3389046472979291</v>
          </cell>
          <cell r="H1215" t="str">
            <v/>
          </cell>
          <cell r="I1215">
            <v>1</v>
          </cell>
          <cell r="J1215">
            <v>11</v>
          </cell>
          <cell r="K1215" t="str">
            <v/>
          </cell>
          <cell r="L1215">
            <v>1509</v>
          </cell>
          <cell r="M1215">
            <v>1480</v>
          </cell>
          <cell r="O1215">
            <v>3.46</v>
          </cell>
          <cell r="P1215">
            <v>3.23</v>
          </cell>
        </row>
        <row r="1216">
          <cell r="D1216" t="str">
            <v>792-2</v>
          </cell>
          <cell r="E1216" t="str">
            <v>EXTENSIVE O.R. PROCEDURES FOR OTHER COMPLICATIONS OF TREATMENT</v>
          </cell>
          <cell r="G1216">
            <v>1.6935571632512878</v>
          </cell>
          <cell r="H1216" t="str">
            <v/>
          </cell>
          <cell r="I1216">
            <v>1</v>
          </cell>
          <cell r="J1216">
            <v>18</v>
          </cell>
          <cell r="K1216" t="str">
            <v/>
          </cell>
          <cell r="L1216">
            <v>2922</v>
          </cell>
          <cell r="M1216">
            <v>2864</v>
          </cell>
          <cell r="O1216">
            <v>5.47</v>
          </cell>
          <cell r="P1216">
            <v>5.08</v>
          </cell>
        </row>
        <row r="1217">
          <cell r="D1217" t="str">
            <v>792-3</v>
          </cell>
          <cell r="E1217" t="str">
            <v>EXTENSIVE O.R. PROCEDURES FOR OTHER COMPLICATIONS OF TREATMENT</v>
          </cell>
          <cell r="G1217">
            <v>2.5233164111399313</v>
          </cell>
          <cell r="H1217" t="str">
            <v/>
          </cell>
          <cell r="I1217">
            <v>1</v>
          </cell>
          <cell r="J1217">
            <v>34</v>
          </cell>
          <cell r="K1217" t="str">
            <v/>
          </cell>
          <cell r="L1217">
            <v>2315</v>
          </cell>
          <cell r="M1217">
            <v>2270</v>
          </cell>
          <cell r="O1217">
            <v>9.33</v>
          </cell>
          <cell r="P1217">
            <v>8.5500000000000007</v>
          </cell>
        </row>
        <row r="1218">
          <cell r="D1218" t="str">
            <v>792-4</v>
          </cell>
          <cell r="E1218" t="str">
            <v>EXTENSIVE O.R. PROCEDURES FOR OTHER COMPLICATIONS OF TREATMENT</v>
          </cell>
          <cell r="G1218">
            <v>4.736720832200966</v>
          </cell>
          <cell r="I1218">
            <v>2</v>
          </cell>
          <cell r="J1218">
            <v>66</v>
          </cell>
          <cell r="L1218">
            <v>1813</v>
          </cell>
          <cell r="M1218">
            <v>1744</v>
          </cell>
          <cell r="O1218">
            <v>17.68</v>
          </cell>
          <cell r="P1218">
            <v>16.29</v>
          </cell>
        </row>
        <row r="1219">
          <cell r="D1219" t="str">
            <v>793-1</v>
          </cell>
          <cell r="E1219" t="str">
            <v>MODERATELY EXTENSIVE O.R. PROCEDURES FOR OTHER COMPLICATIONS OF TREATMENT</v>
          </cell>
          <cell r="G1219">
            <v>0.97254909488886732</v>
          </cell>
          <cell r="H1219" t="str">
            <v/>
          </cell>
          <cell r="I1219">
            <v>1</v>
          </cell>
          <cell r="J1219">
            <v>11</v>
          </cell>
          <cell r="K1219" t="str">
            <v/>
          </cell>
          <cell r="L1219">
            <v>3749</v>
          </cell>
          <cell r="M1219">
            <v>3675</v>
          </cell>
          <cell r="O1219">
            <v>3.43</v>
          </cell>
          <cell r="P1219">
            <v>3.13</v>
          </cell>
        </row>
        <row r="1220">
          <cell r="D1220" t="str">
            <v>793-2</v>
          </cell>
          <cell r="E1220" t="str">
            <v>MODERATELY EXTENSIVE O.R. PROCEDURES FOR OTHER COMPLICATIONS OF TREATMENT</v>
          </cell>
          <cell r="G1220">
            <v>1.2899105884372806</v>
          </cell>
          <cell r="H1220" t="str">
            <v/>
          </cell>
          <cell r="I1220">
            <v>1</v>
          </cell>
          <cell r="J1220">
            <v>19</v>
          </cell>
          <cell r="K1220" t="str">
            <v/>
          </cell>
          <cell r="L1220">
            <v>5286</v>
          </cell>
          <cell r="M1220">
            <v>5186</v>
          </cell>
          <cell r="O1220">
            <v>5.27</v>
          </cell>
          <cell r="P1220">
            <v>4.8099999999999996</v>
          </cell>
        </row>
        <row r="1221">
          <cell r="D1221" t="str">
            <v>793-3</v>
          </cell>
          <cell r="E1221" t="str">
            <v>MODERATELY EXTENSIVE O.R. PROCEDURES FOR OTHER COMPLICATIONS OF TREATMENT</v>
          </cell>
          <cell r="G1221">
            <v>1.9114550196552895</v>
          </cell>
          <cell r="H1221" t="str">
            <v/>
          </cell>
          <cell r="I1221">
            <v>1</v>
          </cell>
          <cell r="J1221">
            <v>36</v>
          </cell>
          <cell r="K1221" t="str">
            <v/>
          </cell>
          <cell r="L1221">
            <v>2483</v>
          </cell>
          <cell r="M1221">
            <v>2436</v>
          </cell>
          <cell r="O1221">
            <v>8.8699999999999992</v>
          </cell>
          <cell r="P1221">
            <v>8.0399999999999991</v>
          </cell>
        </row>
        <row r="1222">
          <cell r="D1222" t="str">
            <v>793-4</v>
          </cell>
          <cell r="E1222" t="str">
            <v>MODERATELY EXTENSIVE O.R. PROCEDURES FOR OTHER COMPLICATIONS OF TREATMENT</v>
          </cell>
          <cell r="G1222">
            <v>3.7297242442872007</v>
          </cell>
          <cell r="I1222">
            <v>1</v>
          </cell>
          <cell r="J1222">
            <v>58</v>
          </cell>
          <cell r="L1222">
            <v>1178</v>
          </cell>
          <cell r="M1222">
            <v>1156</v>
          </cell>
          <cell r="O1222">
            <v>14.93</v>
          </cell>
          <cell r="P1222">
            <v>13.74</v>
          </cell>
        </row>
        <row r="1223">
          <cell r="D1223" t="str">
            <v>794-1</v>
          </cell>
          <cell r="E1223" t="str">
            <v>NON-EXTENSIVE O.R. PROCEDURES FOR OTHER COMPLICATIONS OF TREATMENT</v>
          </cell>
          <cell r="G1223">
            <v>0.83093120324605008</v>
          </cell>
          <cell r="H1223" t="str">
            <v/>
          </cell>
          <cell r="I1223">
            <v>1</v>
          </cell>
          <cell r="J1223">
            <v>10</v>
          </cell>
          <cell r="K1223" t="str">
            <v/>
          </cell>
          <cell r="L1223">
            <v>829</v>
          </cell>
          <cell r="M1223">
            <v>813</v>
          </cell>
          <cell r="O1223">
            <v>2.84</v>
          </cell>
          <cell r="P1223">
            <v>2.64</v>
          </cell>
        </row>
        <row r="1224">
          <cell r="D1224" t="str">
            <v>794-2</v>
          </cell>
          <cell r="E1224" t="str">
            <v>NON-EXTENSIVE O.R. PROCEDURES FOR OTHER COMPLICATIONS OF TREATMENT</v>
          </cell>
          <cell r="G1224">
            <v>1.0679769822129279</v>
          </cell>
          <cell r="H1224" t="str">
            <v/>
          </cell>
          <cell r="I1224">
            <v>1</v>
          </cell>
          <cell r="J1224">
            <v>14</v>
          </cell>
          <cell r="K1224" t="str">
            <v/>
          </cell>
          <cell r="L1224">
            <v>1003</v>
          </cell>
          <cell r="M1224">
            <v>983</v>
          </cell>
          <cell r="O1224">
            <v>4.2</v>
          </cell>
          <cell r="P1224">
            <v>3.87</v>
          </cell>
        </row>
        <row r="1225">
          <cell r="D1225" t="str">
            <v>794-3</v>
          </cell>
          <cell r="E1225" t="str">
            <v>NON-EXTENSIVE O.R. PROCEDURES FOR OTHER COMPLICATIONS OF TREATMENT</v>
          </cell>
          <cell r="G1225">
            <v>1.5538754834970845</v>
          </cell>
          <cell r="H1225" t="str">
            <v/>
          </cell>
          <cell r="I1225">
            <v>1</v>
          </cell>
          <cell r="J1225">
            <v>25</v>
          </cell>
          <cell r="K1225" t="str">
            <v/>
          </cell>
          <cell r="L1225">
            <v>419</v>
          </cell>
          <cell r="M1225">
            <v>411</v>
          </cell>
          <cell r="O1225">
            <v>6.93</v>
          </cell>
          <cell r="P1225">
            <v>6.39</v>
          </cell>
        </row>
        <row r="1226">
          <cell r="D1226" t="str">
            <v>794-4</v>
          </cell>
          <cell r="E1226" t="str">
            <v>NON-EXTENSIVE O.R. PROCEDURES FOR OTHER COMPLICATIONS OF TREATMENT</v>
          </cell>
          <cell r="G1226">
            <v>2.7810790425176108</v>
          </cell>
          <cell r="I1226">
            <v>1</v>
          </cell>
          <cell r="J1226">
            <v>38</v>
          </cell>
          <cell r="L1226">
            <v>178</v>
          </cell>
          <cell r="M1226">
            <v>173</v>
          </cell>
          <cell r="O1226">
            <v>11.53</v>
          </cell>
          <cell r="P1226">
            <v>10.119999999999999</v>
          </cell>
        </row>
        <row r="1227">
          <cell r="D1227" t="str">
            <v>810-1</v>
          </cell>
          <cell r="E1227" t="str">
            <v>HEMORRHAGE OR HEMATOMA DUE TO COMPLICATION</v>
          </cell>
          <cell r="G1227">
            <v>0.44211394818924898</v>
          </cell>
          <cell r="H1227" t="str">
            <v/>
          </cell>
          <cell r="I1227">
            <v>1</v>
          </cell>
          <cell r="J1227">
            <v>6</v>
          </cell>
          <cell r="K1227" t="str">
            <v/>
          </cell>
          <cell r="L1227">
            <v>2545</v>
          </cell>
          <cell r="M1227">
            <v>2514</v>
          </cell>
          <cell r="O1227">
            <v>1.96</v>
          </cell>
          <cell r="P1227">
            <v>1.88</v>
          </cell>
        </row>
        <row r="1228">
          <cell r="D1228" t="str">
            <v>810-2</v>
          </cell>
          <cell r="E1228" t="str">
            <v>HEMORRHAGE OR HEMATOMA DUE TO COMPLICATION</v>
          </cell>
          <cell r="G1228">
            <v>0.61687119462429241</v>
          </cell>
          <cell r="H1228" t="str">
            <v/>
          </cell>
          <cell r="I1228">
            <v>1</v>
          </cell>
          <cell r="J1228">
            <v>9</v>
          </cell>
          <cell r="K1228" t="str">
            <v/>
          </cell>
          <cell r="L1228">
            <v>3395</v>
          </cell>
          <cell r="M1228">
            <v>3347</v>
          </cell>
          <cell r="O1228">
            <v>2.83</v>
          </cell>
          <cell r="P1228">
            <v>2.69</v>
          </cell>
        </row>
        <row r="1229">
          <cell r="D1229" t="str">
            <v>810-3</v>
          </cell>
          <cell r="E1229" t="str">
            <v>HEMORRHAGE OR HEMATOMA DUE TO COMPLICATION</v>
          </cell>
          <cell r="G1229">
            <v>0.96951799219843471</v>
          </cell>
          <cell r="H1229" t="str">
            <v/>
          </cell>
          <cell r="I1229">
            <v>1</v>
          </cell>
          <cell r="J1229">
            <v>14</v>
          </cell>
          <cell r="K1229" t="str">
            <v/>
          </cell>
          <cell r="L1229">
            <v>1529</v>
          </cell>
          <cell r="M1229">
            <v>1501</v>
          </cell>
          <cell r="O1229">
            <v>4.29</v>
          </cell>
          <cell r="P1229">
            <v>4.03</v>
          </cell>
        </row>
        <row r="1230">
          <cell r="D1230" t="str">
            <v>810-4</v>
          </cell>
          <cell r="E1230" t="str">
            <v>HEMORRHAGE OR HEMATOMA DUE TO COMPLICATION</v>
          </cell>
          <cell r="G1230">
            <v>1.9949100304169989</v>
          </cell>
          <cell r="I1230">
            <v>1</v>
          </cell>
          <cell r="J1230">
            <v>30</v>
          </cell>
          <cell r="L1230">
            <v>405</v>
          </cell>
          <cell r="M1230">
            <v>397</v>
          </cell>
          <cell r="O1230">
            <v>8.4700000000000006</v>
          </cell>
          <cell r="P1230">
            <v>7.82</v>
          </cell>
        </row>
        <row r="1231">
          <cell r="D1231" t="str">
            <v>811-1</v>
          </cell>
          <cell r="E1231" t="str">
            <v>ALLERGIC REACTIONS</v>
          </cell>
          <cell r="G1231">
            <v>0.31264138138244385</v>
          </cell>
          <cell r="H1231" t="str">
            <v/>
          </cell>
          <cell r="I1231">
            <v>1</v>
          </cell>
          <cell r="J1231">
            <v>5</v>
          </cell>
          <cell r="K1231" t="str">
            <v/>
          </cell>
          <cell r="L1231">
            <v>3949</v>
          </cell>
          <cell r="M1231">
            <v>3901</v>
          </cell>
          <cell r="O1231">
            <v>1.59</v>
          </cell>
          <cell r="P1231">
            <v>1.52</v>
          </cell>
        </row>
        <row r="1232">
          <cell r="D1232" t="str">
            <v>811-2</v>
          </cell>
          <cell r="E1232" t="str">
            <v>ALLERGIC REACTIONS</v>
          </cell>
          <cell r="G1232">
            <v>0.46503455256615545</v>
          </cell>
          <cell r="H1232" t="str">
            <v/>
          </cell>
          <cell r="I1232">
            <v>1</v>
          </cell>
          <cell r="J1232">
            <v>8</v>
          </cell>
          <cell r="K1232" t="str">
            <v/>
          </cell>
          <cell r="L1232">
            <v>3354</v>
          </cell>
          <cell r="M1232">
            <v>3304</v>
          </cell>
          <cell r="O1232">
            <v>2.29</v>
          </cell>
          <cell r="P1232">
            <v>2.16</v>
          </cell>
        </row>
        <row r="1233">
          <cell r="D1233" t="str">
            <v>811-3</v>
          </cell>
          <cell r="E1233" t="str">
            <v>ALLERGIC REACTIONS</v>
          </cell>
          <cell r="G1233">
            <v>0.89420383993215891</v>
          </cell>
          <cell r="H1233" t="str">
            <v/>
          </cell>
          <cell r="I1233">
            <v>1</v>
          </cell>
          <cell r="J1233">
            <v>13</v>
          </cell>
          <cell r="K1233" t="str">
            <v/>
          </cell>
          <cell r="L1233">
            <v>2058</v>
          </cell>
          <cell r="M1233">
            <v>2025</v>
          </cell>
          <cell r="O1233">
            <v>3.79</v>
          </cell>
          <cell r="P1233">
            <v>3.56</v>
          </cell>
        </row>
        <row r="1234">
          <cell r="D1234" t="str">
            <v>811-4</v>
          </cell>
          <cell r="E1234" t="str">
            <v>ALLERGIC REACTIONS</v>
          </cell>
          <cell r="G1234">
            <v>1.7472754296548276</v>
          </cell>
          <cell r="I1234">
            <v>1</v>
          </cell>
          <cell r="J1234">
            <v>23</v>
          </cell>
          <cell r="L1234">
            <v>870</v>
          </cell>
          <cell r="M1234">
            <v>853</v>
          </cell>
          <cell r="O1234">
            <v>7.25</v>
          </cell>
          <cell r="P1234">
            <v>6.85</v>
          </cell>
        </row>
        <row r="1235">
          <cell r="D1235" t="str">
            <v>812-1</v>
          </cell>
          <cell r="E1235" t="str">
            <v>POISONING OF MEDICINAL AGENTS</v>
          </cell>
          <cell r="G1235">
            <v>0.34509531024394025</v>
          </cell>
          <cell r="H1235" t="str">
            <v/>
          </cell>
          <cell r="I1235">
            <v>1</v>
          </cell>
          <cell r="J1235">
            <v>6</v>
          </cell>
          <cell r="K1235" t="str">
            <v/>
          </cell>
          <cell r="L1235">
            <v>4564</v>
          </cell>
          <cell r="M1235">
            <v>4499</v>
          </cell>
          <cell r="O1235">
            <v>1.83</v>
          </cell>
          <cell r="P1235">
            <v>1.7</v>
          </cell>
        </row>
        <row r="1236">
          <cell r="D1236" t="str">
            <v>812-2</v>
          </cell>
          <cell r="E1236" t="str">
            <v>POISONING OF MEDICINAL AGENTS</v>
          </cell>
          <cell r="G1236">
            <v>0.49243978693394519</v>
          </cell>
          <cell r="H1236" t="str">
            <v/>
          </cell>
          <cell r="I1236">
            <v>1</v>
          </cell>
          <cell r="J1236">
            <v>8</v>
          </cell>
          <cell r="K1236" t="str">
            <v/>
          </cell>
          <cell r="L1236">
            <v>11112</v>
          </cell>
          <cell r="M1236">
            <v>10899</v>
          </cell>
          <cell r="O1236">
            <v>2.63</v>
          </cell>
          <cell r="P1236">
            <v>2.42</v>
          </cell>
        </row>
        <row r="1237">
          <cell r="D1237" t="str">
            <v>812-3</v>
          </cell>
          <cell r="E1237" t="str">
            <v>POISONING OF MEDICINAL AGENTS</v>
          </cell>
          <cell r="G1237">
            <v>0.72137491437559664</v>
          </cell>
          <cell r="H1237" t="str">
            <v/>
          </cell>
          <cell r="I1237">
            <v>1</v>
          </cell>
          <cell r="J1237">
            <v>13</v>
          </cell>
          <cell r="K1237" t="str">
            <v/>
          </cell>
          <cell r="L1237">
            <v>12939</v>
          </cell>
          <cell r="M1237">
            <v>12716</v>
          </cell>
          <cell r="O1237">
            <v>3.71</v>
          </cell>
          <cell r="P1237">
            <v>3.41</v>
          </cell>
        </row>
        <row r="1238">
          <cell r="D1238" t="str">
            <v>812-4</v>
          </cell>
          <cell r="E1238" t="str">
            <v>POISONING OF MEDICINAL AGENTS</v>
          </cell>
          <cell r="G1238">
            <v>1.2833308835398669</v>
          </cell>
          <cell r="I1238">
            <v>1</v>
          </cell>
          <cell r="J1238">
            <v>22</v>
          </cell>
          <cell r="L1238">
            <v>10092</v>
          </cell>
          <cell r="M1238">
            <v>9914</v>
          </cell>
          <cell r="O1238">
            <v>5.59</v>
          </cell>
          <cell r="P1238">
            <v>5.09</v>
          </cell>
        </row>
        <row r="1239">
          <cell r="D1239" t="str">
            <v>813-1</v>
          </cell>
          <cell r="E1239" t="str">
            <v>OTHER COMPLICATIONS OF TREATMENT</v>
          </cell>
          <cell r="G1239">
            <v>0.53660009967000788</v>
          </cell>
          <cell r="H1239" t="str">
            <v/>
          </cell>
          <cell r="I1239">
            <v>1</v>
          </cell>
          <cell r="J1239">
            <v>9</v>
          </cell>
          <cell r="K1239" t="str">
            <v/>
          </cell>
          <cell r="L1239">
            <v>5222</v>
          </cell>
          <cell r="M1239">
            <v>5127</v>
          </cell>
          <cell r="O1239">
            <v>2.95</v>
          </cell>
          <cell r="P1239">
            <v>2.74</v>
          </cell>
        </row>
        <row r="1240">
          <cell r="D1240" t="str">
            <v>813-2</v>
          </cell>
          <cell r="E1240" t="str">
            <v>OTHER COMPLICATIONS OF TREATMENT</v>
          </cell>
          <cell r="G1240">
            <v>0.6609789145849938</v>
          </cell>
          <cell r="H1240" t="str">
            <v/>
          </cell>
          <cell r="I1240">
            <v>1</v>
          </cell>
          <cell r="J1240">
            <v>13</v>
          </cell>
          <cell r="K1240" t="str">
            <v/>
          </cell>
          <cell r="L1240">
            <v>10135</v>
          </cell>
          <cell r="M1240">
            <v>9947</v>
          </cell>
          <cell r="O1240">
            <v>3.76</v>
          </cell>
          <cell r="P1240">
            <v>3.46</v>
          </cell>
        </row>
        <row r="1241">
          <cell r="D1241" t="str">
            <v>813-3</v>
          </cell>
          <cell r="E1241" t="str">
            <v>OTHER COMPLICATIONS OF TREATMENT</v>
          </cell>
          <cell r="G1241">
            <v>0.95861852888834853</v>
          </cell>
          <cell r="H1241" t="str">
            <v/>
          </cell>
          <cell r="I1241">
            <v>1</v>
          </cell>
          <cell r="J1241">
            <v>20</v>
          </cell>
          <cell r="K1241" t="str">
            <v/>
          </cell>
          <cell r="L1241">
            <v>6274</v>
          </cell>
          <cell r="M1241">
            <v>6164</v>
          </cell>
          <cell r="O1241">
            <v>5.47</v>
          </cell>
          <cell r="P1241">
            <v>5.08</v>
          </cell>
        </row>
        <row r="1242">
          <cell r="D1242" t="str">
            <v>813-4</v>
          </cell>
          <cell r="E1242" t="str">
            <v>OTHER COMPLICATIONS OF TREATMENT</v>
          </cell>
          <cell r="G1242">
            <v>1.7182276656726825</v>
          </cell>
          <cell r="I1242">
            <v>1</v>
          </cell>
          <cell r="J1242">
            <v>31</v>
          </cell>
          <cell r="L1242">
            <v>1835</v>
          </cell>
          <cell r="M1242">
            <v>1799</v>
          </cell>
          <cell r="O1242">
            <v>9.2200000000000006</v>
          </cell>
          <cell r="P1242">
            <v>8.4700000000000006</v>
          </cell>
        </row>
        <row r="1243">
          <cell r="D1243" t="str">
            <v>815-1</v>
          </cell>
          <cell r="E1243" t="str">
            <v>OTHER INJURY, POISONING AND TOXIC EFFECT DIAGNOSES</v>
          </cell>
          <cell r="G1243">
            <v>0.37521722117728734</v>
          </cell>
          <cell r="H1243" t="str">
            <v/>
          </cell>
          <cell r="I1243">
            <v>1</v>
          </cell>
          <cell r="J1243">
            <v>10</v>
          </cell>
          <cell r="K1243" t="str">
            <v/>
          </cell>
          <cell r="L1243">
            <v>1982</v>
          </cell>
          <cell r="M1243">
            <v>1953</v>
          </cell>
          <cell r="O1243">
            <v>2.42</v>
          </cell>
          <cell r="P1243">
            <v>2.1800000000000002</v>
          </cell>
        </row>
        <row r="1244">
          <cell r="D1244" t="str">
            <v>815-2</v>
          </cell>
          <cell r="E1244" t="str">
            <v>OTHER INJURY, POISONING AND TOXIC EFFECT DIAGNOSES</v>
          </cell>
          <cell r="G1244">
            <v>0.53418405522372325</v>
          </cell>
          <cell r="H1244" t="str">
            <v/>
          </cell>
          <cell r="I1244">
            <v>1</v>
          </cell>
          <cell r="J1244">
            <v>15</v>
          </cell>
          <cell r="K1244" t="str">
            <v/>
          </cell>
          <cell r="L1244">
            <v>3055</v>
          </cell>
          <cell r="M1244">
            <v>3003</v>
          </cell>
          <cell r="O1244">
            <v>3.5</v>
          </cell>
          <cell r="P1244">
            <v>3.08</v>
          </cell>
        </row>
        <row r="1245">
          <cell r="D1245" t="str">
            <v>815-3</v>
          </cell>
          <cell r="E1245" t="str">
            <v>OTHER INJURY, POISONING AND TOXIC EFFECT DIAGNOSES</v>
          </cell>
          <cell r="G1245">
            <v>0.87530311556390172</v>
          </cell>
          <cell r="H1245" t="str">
            <v/>
          </cell>
          <cell r="I1245">
            <v>1</v>
          </cell>
          <cell r="J1245">
            <v>27</v>
          </cell>
          <cell r="K1245" t="str">
            <v/>
          </cell>
          <cell r="L1245">
            <v>1766</v>
          </cell>
          <cell r="M1245">
            <v>1733</v>
          </cell>
          <cell r="O1245">
            <v>6.07</v>
          </cell>
          <cell r="P1245">
            <v>5.42</v>
          </cell>
        </row>
        <row r="1246">
          <cell r="D1246" t="str">
            <v>815-4</v>
          </cell>
          <cell r="E1246" t="str">
            <v>OTHER INJURY, POISONING AND TOXIC EFFECT DIAGNOSES</v>
          </cell>
          <cell r="G1246">
            <v>1.838227077802568</v>
          </cell>
          <cell r="I1246">
            <v>1</v>
          </cell>
          <cell r="J1246">
            <v>50</v>
          </cell>
          <cell r="L1246">
            <v>830</v>
          </cell>
          <cell r="M1246">
            <v>822</v>
          </cell>
          <cell r="O1246">
            <v>8.7799999999999994</v>
          </cell>
          <cell r="P1246">
            <v>7.92</v>
          </cell>
        </row>
        <row r="1247">
          <cell r="D1247" t="str">
            <v>816-1</v>
          </cell>
          <cell r="E1247" t="str">
            <v>TOXIC EFFECTS OF NON-MEDICINAL SUBSTANCES</v>
          </cell>
          <cell r="G1247">
            <v>0.50752929321188112</v>
          </cell>
          <cell r="H1247" t="str">
            <v/>
          </cell>
          <cell r="I1247">
            <v>1</v>
          </cell>
          <cell r="J1247">
            <v>6</v>
          </cell>
          <cell r="K1247" t="str">
            <v/>
          </cell>
          <cell r="L1247">
            <v>2520</v>
          </cell>
          <cell r="M1247">
            <v>2482</v>
          </cell>
          <cell r="O1247">
            <v>1.83</v>
          </cell>
          <cell r="P1247">
            <v>1.71</v>
          </cell>
        </row>
        <row r="1248">
          <cell r="D1248" t="str">
            <v>816-2</v>
          </cell>
          <cell r="E1248" t="str">
            <v>TOXIC EFFECTS OF NON-MEDICINAL SUBSTANCES</v>
          </cell>
          <cell r="G1248">
            <v>0.53734744888244024</v>
          </cell>
          <cell r="H1248" t="str">
            <v/>
          </cell>
          <cell r="I1248">
            <v>1</v>
          </cell>
          <cell r="J1248">
            <v>8</v>
          </cell>
          <cell r="K1248" t="str">
            <v/>
          </cell>
          <cell r="L1248">
            <v>4745</v>
          </cell>
          <cell r="M1248">
            <v>4661</v>
          </cell>
          <cell r="O1248">
            <v>2.52</v>
          </cell>
          <cell r="P1248">
            <v>2.3199999999999998</v>
          </cell>
        </row>
        <row r="1249">
          <cell r="D1249" t="str">
            <v>816-3</v>
          </cell>
          <cell r="E1249" t="str">
            <v>TOXIC EFFECTS OF NON-MEDICINAL SUBSTANCES</v>
          </cell>
          <cell r="G1249">
            <v>0.71010117959937813</v>
          </cell>
          <cell r="H1249" t="str">
            <v/>
          </cell>
          <cell r="I1249">
            <v>1</v>
          </cell>
          <cell r="J1249">
            <v>13</v>
          </cell>
          <cell r="K1249" t="str">
            <v/>
          </cell>
          <cell r="L1249">
            <v>4570</v>
          </cell>
          <cell r="M1249">
            <v>4498</v>
          </cell>
          <cell r="O1249">
            <v>3.45</v>
          </cell>
          <cell r="P1249">
            <v>3.17</v>
          </cell>
        </row>
        <row r="1250">
          <cell r="D1250" t="str">
            <v>816-4</v>
          </cell>
          <cell r="E1250" t="str">
            <v>TOXIC EFFECTS OF NON-MEDICINAL SUBSTANCES</v>
          </cell>
          <cell r="G1250">
            <v>1.2815971594322493</v>
          </cell>
          <cell r="I1250">
            <v>1</v>
          </cell>
          <cell r="J1250">
            <v>23</v>
          </cell>
          <cell r="L1250">
            <v>4374</v>
          </cell>
          <cell r="M1250">
            <v>4293</v>
          </cell>
          <cell r="O1250">
            <v>5.47</v>
          </cell>
          <cell r="P1250">
            <v>4.9400000000000004</v>
          </cell>
        </row>
        <row r="1251">
          <cell r="D1251" t="str">
            <v>817-1</v>
          </cell>
          <cell r="E1251" t="str">
            <v>INTENTIONAL SELF-HARM AND ATTEMPTED SUICIDE</v>
          </cell>
          <cell r="G1251">
            <v>0.37554210300218765</v>
          </cell>
          <cell r="H1251" t="str">
            <v/>
          </cell>
          <cell r="I1251">
            <v>1</v>
          </cell>
          <cell r="J1251">
            <v>8</v>
          </cell>
          <cell r="K1251" t="str">
            <v/>
          </cell>
          <cell r="L1251">
            <v>9541</v>
          </cell>
          <cell r="M1251">
            <v>9402</v>
          </cell>
          <cell r="O1251">
            <v>2.33</v>
          </cell>
          <cell r="P1251">
            <v>2.1800000000000002</v>
          </cell>
        </row>
        <row r="1252">
          <cell r="D1252" t="str">
            <v>817-2</v>
          </cell>
          <cell r="E1252" t="str">
            <v>INTENTIONAL SELF-HARM AND ATTEMPTED SUICIDE</v>
          </cell>
          <cell r="G1252">
            <v>0.47338255967380682</v>
          </cell>
          <cell r="H1252" t="str">
            <v/>
          </cell>
          <cell r="I1252">
            <v>1</v>
          </cell>
          <cell r="J1252">
            <v>11</v>
          </cell>
          <cell r="K1252" t="str">
            <v/>
          </cell>
          <cell r="L1252">
            <v>16084</v>
          </cell>
          <cell r="M1252">
            <v>15801</v>
          </cell>
          <cell r="O1252">
            <v>3.2</v>
          </cell>
          <cell r="P1252">
            <v>2.92</v>
          </cell>
        </row>
        <row r="1253">
          <cell r="D1253" t="str">
            <v>817-3</v>
          </cell>
          <cell r="E1253" t="str">
            <v>INTENTIONAL SELF-HARM AND ATTEMPTED SUICIDE</v>
          </cell>
          <cell r="G1253">
            <v>0.76920588821319691</v>
          </cell>
          <cell r="H1253" t="str">
            <v/>
          </cell>
          <cell r="I1253">
            <v>1</v>
          </cell>
          <cell r="J1253">
            <v>15</v>
          </cell>
          <cell r="K1253" t="str">
            <v/>
          </cell>
          <cell r="L1253">
            <v>6879</v>
          </cell>
          <cell r="M1253">
            <v>6763</v>
          </cell>
          <cell r="O1253">
            <v>4.29</v>
          </cell>
          <cell r="P1253">
            <v>3.93</v>
          </cell>
        </row>
        <row r="1254">
          <cell r="D1254" t="str">
            <v>817-4</v>
          </cell>
          <cell r="E1254" t="str">
            <v>INTENTIONAL SELF-HARM AND ATTEMPTED SUICIDE</v>
          </cell>
          <cell r="G1254">
            <v>1.3964451143622889</v>
          </cell>
          <cell r="I1254">
            <v>1</v>
          </cell>
          <cell r="J1254">
            <v>24</v>
          </cell>
          <cell r="L1254">
            <v>6697</v>
          </cell>
          <cell r="M1254">
            <v>6577</v>
          </cell>
          <cell r="O1254">
            <v>6.22</v>
          </cell>
          <cell r="P1254">
            <v>5.68</v>
          </cell>
        </row>
        <row r="1255">
          <cell r="D1255" t="str">
            <v>841-1</v>
          </cell>
          <cell r="E1255" t="str">
            <v>EXTENSIVE THIRD DEGREE BURNS WITH SKIN GRAFT</v>
          </cell>
          <cell r="G1255">
            <v>1.5487347309999693</v>
          </cell>
          <cell r="H1255" t="str">
            <v/>
          </cell>
          <cell r="I1255">
            <v>2</v>
          </cell>
          <cell r="J1255">
            <v>17</v>
          </cell>
          <cell r="K1255" t="str">
            <v/>
          </cell>
          <cell r="O1255">
            <v>22.96</v>
          </cell>
          <cell r="P1255">
            <v>24.14</v>
          </cell>
        </row>
        <row r="1256">
          <cell r="D1256" t="str">
            <v>841-2</v>
          </cell>
          <cell r="E1256" t="str">
            <v>EXTENSIVE THIRD DEGREE BURNS WITH SKIN GRAFT</v>
          </cell>
          <cell r="G1256">
            <v>1.76290124894105</v>
          </cell>
          <cell r="H1256" t="str">
            <v/>
          </cell>
          <cell r="I1256">
            <v>2</v>
          </cell>
          <cell r="J1256">
            <v>17</v>
          </cell>
          <cell r="K1256" t="str">
            <v/>
          </cell>
          <cell r="O1256">
            <v>22.96</v>
          </cell>
          <cell r="P1256">
            <v>24.14</v>
          </cell>
        </row>
        <row r="1257">
          <cell r="D1257" t="str">
            <v>841-3</v>
          </cell>
          <cell r="E1257" t="str">
            <v>EXTENSIVE THIRD DEGREE BURNS WITH SKIN GRAFT</v>
          </cell>
          <cell r="G1257">
            <v>6.0217978923594666</v>
          </cell>
          <cell r="H1257" t="str">
            <v/>
          </cell>
          <cell r="I1257">
            <v>3</v>
          </cell>
          <cell r="J1257">
            <v>58</v>
          </cell>
          <cell r="K1257" t="str">
            <v/>
          </cell>
          <cell r="L1257">
            <v>137</v>
          </cell>
          <cell r="M1257">
            <v>124</v>
          </cell>
          <cell r="O1257">
            <v>22.96</v>
          </cell>
          <cell r="P1257">
            <v>24.14</v>
          </cell>
        </row>
        <row r="1258">
          <cell r="D1258" t="str">
            <v>841-4</v>
          </cell>
          <cell r="E1258" t="str">
            <v>EXTENSIVE THIRD DEGREE BURNS WITH SKIN GRAFT</v>
          </cell>
          <cell r="G1258">
            <v>16.408673081767692</v>
          </cell>
          <cell r="I1258">
            <v>3</v>
          </cell>
          <cell r="J1258">
            <v>159</v>
          </cell>
          <cell r="L1258">
            <v>258</v>
          </cell>
          <cell r="M1258">
            <v>249</v>
          </cell>
          <cell r="O1258">
            <v>44.32</v>
          </cell>
          <cell r="P1258">
            <v>41.33</v>
          </cell>
        </row>
        <row r="1259">
          <cell r="D1259" t="str">
            <v>842-1</v>
          </cell>
          <cell r="E1259" t="str">
            <v>BURNS WITH SKIN GRAFT EXCEPT EXTENSIVE THIRD DEGREE BURNS</v>
          </cell>
          <cell r="G1259">
            <v>1.1687773928011769</v>
          </cell>
          <cell r="H1259" t="str">
            <v/>
          </cell>
          <cell r="I1259">
            <v>1</v>
          </cell>
          <cell r="J1259">
            <v>17</v>
          </cell>
          <cell r="K1259" t="str">
            <v/>
          </cell>
          <cell r="L1259">
            <v>1323</v>
          </cell>
          <cell r="M1259">
            <v>1300</v>
          </cell>
          <cell r="O1259">
            <v>4.4400000000000004</v>
          </cell>
          <cell r="P1259">
            <v>4.13</v>
          </cell>
        </row>
        <row r="1260">
          <cell r="D1260" t="str">
            <v>842-2</v>
          </cell>
          <cell r="E1260" t="str">
            <v>BURNS WITH SKIN GRAFT EXCEPT EXTENSIVE THIRD DEGREE BURNS</v>
          </cell>
          <cell r="G1260">
            <v>1.8128608730156344</v>
          </cell>
          <cell r="H1260" t="str">
            <v/>
          </cell>
          <cell r="I1260">
            <v>1</v>
          </cell>
          <cell r="J1260">
            <v>26</v>
          </cell>
          <cell r="K1260" t="str">
            <v/>
          </cell>
          <cell r="L1260">
            <v>1974</v>
          </cell>
          <cell r="M1260">
            <v>1941</v>
          </cell>
          <cell r="O1260">
            <v>8.25</v>
          </cell>
          <cell r="P1260">
            <v>7.8</v>
          </cell>
        </row>
        <row r="1261">
          <cell r="D1261" t="str">
            <v>842-3</v>
          </cell>
          <cell r="E1261" t="str">
            <v>BURNS WITH SKIN GRAFT EXCEPT EXTENSIVE THIRD DEGREE BURNS</v>
          </cell>
          <cell r="G1261">
            <v>3.4197829333873462</v>
          </cell>
          <cell r="H1261" t="str">
            <v/>
          </cell>
          <cell r="I1261">
            <v>1</v>
          </cell>
          <cell r="J1261">
            <v>50</v>
          </cell>
          <cell r="K1261" t="str">
            <v/>
          </cell>
          <cell r="L1261">
            <v>1206</v>
          </cell>
          <cell r="M1261">
            <v>1185</v>
          </cell>
          <cell r="O1261">
            <v>15.49</v>
          </cell>
          <cell r="P1261">
            <v>14.53</v>
          </cell>
        </row>
        <row r="1262">
          <cell r="D1262" t="str">
            <v>842-4</v>
          </cell>
          <cell r="E1262" t="str">
            <v>BURNS WITH SKIN GRAFT EXCEPT EXTENSIVE THIRD DEGREE BURNS</v>
          </cell>
          <cell r="G1262">
            <v>8.2924557800633867</v>
          </cell>
          <cell r="I1262">
            <v>4</v>
          </cell>
          <cell r="J1262">
            <v>86</v>
          </cell>
          <cell r="L1262">
            <v>382</v>
          </cell>
          <cell r="M1262">
            <v>368</v>
          </cell>
          <cell r="O1262">
            <v>28.36</v>
          </cell>
          <cell r="P1262">
            <v>27.41</v>
          </cell>
        </row>
        <row r="1263">
          <cell r="D1263" t="str">
            <v>843-1</v>
          </cell>
          <cell r="E1263" t="str">
            <v>EXTENSIVE THIRD DEGREE BURNS WITHOUT SKIN GRAFT</v>
          </cell>
          <cell r="G1263">
            <v>0.45017209176699646</v>
          </cell>
          <cell r="H1263" t="str">
            <v/>
          </cell>
          <cell r="I1263">
            <v>1</v>
          </cell>
          <cell r="J1263">
            <v>12</v>
          </cell>
          <cell r="K1263" t="str">
            <v/>
          </cell>
          <cell r="L1263">
            <v>224</v>
          </cell>
          <cell r="M1263">
            <v>221</v>
          </cell>
          <cell r="O1263">
            <v>3.08</v>
          </cell>
          <cell r="P1263">
            <v>2.9</v>
          </cell>
        </row>
        <row r="1264">
          <cell r="D1264" t="str">
            <v>843-2</v>
          </cell>
          <cell r="E1264" t="str">
            <v>EXTENSIVE THIRD DEGREE BURNS WITHOUT SKIN GRAFT</v>
          </cell>
          <cell r="G1264">
            <v>0.69093043595399573</v>
          </cell>
          <cell r="H1264" t="str">
            <v/>
          </cell>
          <cell r="I1264">
            <v>1</v>
          </cell>
          <cell r="J1264">
            <v>18</v>
          </cell>
          <cell r="K1264" t="str">
            <v/>
          </cell>
          <cell r="L1264">
            <v>505</v>
          </cell>
          <cell r="M1264">
            <v>496</v>
          </cell>
          <cell r="O1264">
            <v>4.83</v>
          </cell>
          <cell r="P1264">
            <v>4.45</v>
          </cell>
        </row>
        <row r="1265">
          <cell r="D1265" t="str">
            <v>843-3</v>
          </cell>
          <cell r="E1265" t="str">
            <v>EXTENSIVE THIRD DEGREE BURNS WITHOUT SKIN GRAFT</v>
          </cell>
          <cell r="G1265">
            <v>0.93621384781150496</v>
          </cell>
          <cell r="H1265" t="str">
            <v/>
          </cell>
          <cell r="I1265">
            <v>1</v>
          </cell>
          <cell r="J1265">
            <v>25</v>
          </cell>
          <cell r="K1265" t="str">
            <v/>
          </cell>
          <cell r="L1265">
            <v>422</v>
          </cell>
          <cell r="M1265">
            <v>414</v>
          </cell>
          <cell r="O1265">
            <v>6.43</v>
          </cell>
          <cell r="P1265">
            <v>5.86</v>
          </cell>
        </row>
        <row r="1266">
          <cell r="D1266" t="str">
            <v>843-4</v>
          </cell>
          <cell r="E1266" t="str">
            <v>EXTENSIVE THIRD DEGREE BURNS WITHOUT SKIN GRAFT</v>
          </cell>
          <cell r="G1266">
            <v>1.9279240273589029</v>
          </cell>
          <cell r="I1266">
            <v>1</v>
          </cell>
          <cell r="J1266">
            <v>58</v>
          </cell>
          <cell r="L1266">
            <v>185</v>
          </cell>
          <cell r="M1266">
            <v>184</v>
          </cell>
          <cell r="O1266">
            <v>7.69</v>
          </cell>
          <cell r="P1266">
            <v>7.4</v>
          </cell>
        </row>
        <row r="1267">
          <cell r="D1267" t="str">
            <v>844-1</v>
          </cell>
          <cell r="E1267" t="str">
            <v>PARTIAL THICKNESS BURNS WITHOUT SKIN GRAFT</v>
          </cell>
          <cell r="G1267">
            <v>0.35414238521042579</v>
          </cell>
          <cell r="H1267" t="str">
            <v/>
          </cell>
          <cell r="I1267">
            <v>1</v>
          </cell>
          <cell r="J1267">
            <v>10</v>
          </cell>
          <cell r="K1267" t="str">
            <v/>
          </cell>
          <cell r="L1267">
            <v>2320</v>
          </cell>
          <cell r="M1267">
            <v>2284</v>
          </cell>
          <cell r="O1267">
            <v>2.4700000000000002</v>
          </cell>
          <cell r="P1267">
            <v>2.2999999999999998</v>
          </cell>
        </row>
        <row r="1268">
          <cell r="D1268" t="str">
            <v>844-2</v>
          </cell>
          <cell r="E1268" t="str">
            <v>PARTIAL THICKNESS BURNS WITHOUT SKIN GRAFT</v>
          </cell>
          <cell r="G1268">
            <v>0.57379650725425269</v>
          </cell>
          <cell r="H1268" t="str">
            <v/>
          </cell>
          <cell r="I1268">
            <v>1</v>
          </cell>
          <cell r="J1268">
            <v>15</v>
          </cell>
          <cell r="K1268" t="str">
            <v/>
          </cell>
          <cell r="L1268">
            <v>1419</v>
          </cell>
          <cell r="M1268">
            <v>1396</v>
          </cell>
          <cell r="O1268">
            <v>3.86</v>
          </cell>
          <cell r="P1268">
            <v>3.59</v>
          </cell>
        </row>
        <row r="1269">
          <cell r="D1269" t="str">
            <v>844-3</v>
          </cell>
          <cell r="E1269" t="str">
            <v>PARTIAL THICKNESS BURNS WITHOUT SKIN GRAFT</v>
          </cell>
          <cell r="G1269">
            <v>0.98617779841610043</v>
          </cell>
          <cell r="H1269" t="str">
            <v/>
          </cell>
          <cell r="I1269">
            <v>1</v>
          </cell>
          <cell r="J1269">
            <v>19</v>
          </cell>
          <cell r="K1269" t="str">
            <v/>
          </cell>
          <cell r="L1269">
            <v>503</v>
          </cell>
          <cell r="M1269">
            <v>493</v>
          </cell>
          <cell r="O1269">
            <v>6.03</v>
          </cell>
          <cell r="P1269">
            <v>5.67</v>
          </cell>
        </row>
        <row r="1270">
          <cell r="D1270" t="str">
            <v>844-4</v>
          </cell>
          <cell r="E1270" t="str">
            <v>PARTIAL THICKNESS BURNS WITHOUT SKIN GRAFT</v>
          </cell>
          <cell r="G1270">
            <v>2.2774302856312447</v>
          </cell>
          <cell r="I1270">
            <v>1</v>
          </cell>
          <cell r="J1270">
            <v>45</v>
          </cell>
          <cell r="L1270">
            <v>126</v>
          </cell>
          <cell r="M1270">
            <v>124</v>
          </cell>
          <cell r="O1270">
            <v>11.98</v>
          </cell>
          <cell r="P1270">
            <v>10.77</v>
          </cell>
        </row>
        <row r="1271">
          <cell r="D1271" t="str">
            <v>850-1</v>
          </cell>
          <cell r="E1271" t="str">
            <v>PROCEDURE WITH DIAGNOSIS OF REHABILITATION, AFTERCARE OR OTHER CONTACT WITH HEALTH SERVICES</v>
          </cell>
          <cell r="G1271">
            <v>1.6360394594965353</v>
          </cell>
          <cell r="H1271" t="str">
            <v/>
          </cell>
          <cell r="I1271">
            <v>1</v>
          </cell>
          <cell r="J1271">
            <v>12</v>
          </cell>
          <cell r="K1271" t="str">
            <v/>
          </cell>
          <cell r="L1271">
            <v>6104</v>
          </cell>
          <cell r="M1271">
            <v>5993</v>
          </cell>
          <cell r="O1271">
            <v>2.96</v>
          </cell>
          <cell r="P1271">
            <v>2.59</v>
          </cell>
        </row>
        <row r="1272">
          <cell r="D1272" t="str">
            <v>850-2</v>
          </cell>
          <cell r="E1272" t="str">
            <v>PROCEDURE WITH DIAGNOSIS OF REHABILITATION, AFTERCARE OR OTHER CONTACT WITH HEALTH SERVICES</v>
          </cell>
          <cell r="G1272">
            <v>2.2188515873626353</v>
          </cell>
          <cell r="H1272" t="str">
            <v/>
          </cell>
          <cell r="I1272">
            <v>1</v>
          </cell>
          <cell r="J1272">
            <v>21</v>
          </cell>
          <cell r="K1272" t="str">
            <v/>
          </cell>
          <cell r="L1272">
            <v>3855</v>
          </cell>
          <cell r="M1272">
            <v>3787</v>
          </cell>
          <cell r="O1272">
            <v>4.88</v>
          </cell>
          <cell r="P1272">
            <v>4.37</v>
          </cell>
        </row>
        <row r="1273">
          <cell r="D1273" t="str">
            <v>850-3</v>
          </cell>
          <cell r="E1273" t="str">
            <v>PROCEDURE WITH DIAGNOSIS OF REHABILITATION, AFTERCARE OR OTHER CONTACT WITH HEALTH SERVICES</v>
          </cell>
          <cell r="G1273">
            <v>2.7201040308739972</v>
          </cell>
          <cell r="H1273" t="str">
            <v/>
          </cell>
          <cell r="I1273">
            <v>1</v>
          </cell>
          <cell r="J1273">
            <v>60</v>
          </cell>
          <cell r="K1273" t="str">
            <v/>
          </cell>
          <cell r="L1273">
            <v>1279</v>
          </cell>
          <cell r="M1273">
            <v>1254</v>
          </cell>
          <cell r="O1273">
            <v>11.88</v>
          </cell>
          <cell r="P1273">
            <v>10.51</v>
          </cell>
        </row>
        <row r="1274">
          <cell r="D1274" t="str">
            <v>850-4</v>
          </cell>
          <cell r="E1274" t="str">
            <v>PROCEDURE WITH DIAGNOSIS OF REHABILITATION, AFTERCARE OR OTHER CONTACT WITH HEALTH SERVICES</v>
          </cell>
          <cell r="G1274">
            <v>5.7789576580367452</v>
          </cell>
          <cell r="I1274">
            <v>2</v>
          </cell>
          <cell r="J1274">
            <v>137</v>
          </cell>
          <cell r="L1274">
            <v>440</v>
          </cell>
          <cell r="M1274">
            <v>424</v>
          </cell>
          <cell r="O1274">
            <v>29.17</v>
          </cell>
          <cell r="P1274">
            <v>26.97</v>
          </cell>
        </row>
        <row r="1275">
          <cell r="D1275" t="str">
            <v>860-1</v>
          </cell>
          <cell r="E1275" t="str">
            <v>REHABILITATION</v>
          </cell>
          <cell r="G1275">
            <v>0.95250626249506876</v>
          </cell>
          <cell r="H1275" t="str">
            <v/>
          </cell>
          <cell r="I1275">
            <v>1</v>
          </cell>
          <cell r="J1275">
            <v>24</v>
          </cell>
          <cell r="K1275" t="str">
            <v/>
          </cell>
          <cell r="L1275">
            <v>3431</v>
          </cell>
          <cell r="M1275">
            <v>3363</v>
          </cell>
          <cell r="O1275">
            <v>10.55</v>
          </cell>
          <cell r="P1275">
            <v>10.11</v>
          </cell>
        </row>
        <row r="1276">
          <cell r="D1276" t="str">
            <v>860-2</v>
          </cell>
          <cell r="E1276" t="str">
            <v>REHABILITATION</v>
          </cell>
          <cell r="G1276">
            <v>1.1675763868248663</v>
          </cell>
          <cell r="H1276" t="str">
            <v/>
          </cell>
          <cell r="I1276">
            <v>2</v>
          </cell>
          <cell r="J1276">
            <v>29</v>
          </cell>
          <cell r="K1276" t="str">
            <v/>
          </cell>
          <cell r="L1276">
            <v>11579</v>
          </cell>
          <cell r="M1276">
            <v>11235</v>
          </cell>
          <cell r="O1276">
            <v>12.39</v>
          </cell>
          <cell r="P1276">
            <v>12.03</v>
          </cell>
        </row>
        <row r="1277">
          <cell r="D1277" t="str">
            <v>860-3</v>
          </cell>
          <cell r="E1277" t="str">
            <v>REHABILITATION</v>
          </cell>
          <cell r="G1277">
            <v>1.4871370148667933</v>
          </cell>
          <cell r="H1277" t="str">
            <v/>
          </cell>
          <cell r="I1277">
            <v>3</v>
          </cell>
          <cell r="J1277">
            <v>36</v>
          </cell>
          <cell r="K1277" t="str">
            <v/>
          </cell>
          <cell r="L1277">
            <v>7444</v>
          </cell>
          <cell r="M1277">
            <v>7221</v>
          </cell>
          <cell r="O1277">
            <v>14.67</v>
          </cell>
          <cell r="P1277">
            <v>14.12</v>
          </cell>
        </row>
        <row r="1278">
          <cell r="D1278" t="str">
            <v>860-4</v>
          </cell>
          <cell r="E1278" t="str">
            <v>REHABILITATION</v>
          </cell>
          <cell r="G1278">
            <v>1.8217399903411544</v>
          </cell>
          <cell r="I1278">
            <v>5</v>
          </cell>
          <cell r="J1278">
            <v>47</v>
          </cell>
          <cell r="L1278">
            <v>1364</v>
          </cell>
          <cell r="M1278">
            <v>1312</v>
          </cell>
          <cell r="O1278">
            <v>16.760000000000002</v>
          </cell>
          <cell r="P1278">
            <v>16.2</v>
          </cell>
        </row>
        <row r="1279">
          <cell r="D1279" t="str">
            <v>861-1</v>
          </cell>
          <cell r="E1279" t="str">
            <v>SIGNS, SYMPTOMS AND OTHER FACTORS INFLUENCING HEALTH STATUS</v>
          </cell>
          <cell r="G1279">
            <v>0.33879856030468836</v>
          </cell>
          <cell r="H1279" t="str">
            <v/>
          </cell>
          <cell r="I1279">
            <v>1</v>
          </cell>
          <cell r="J1279">
            <v>14</v>
          </cell>
          <cell r="K1279" t="str">
            <v/>
          </cell>
          <cell r="L1279">
            <v>17044</v>
          </cell>
          <cell r="M1279">
            <v>16739</v>
          </cell>
          <cell r="O1279">
            <v>3.04</v>
          </cell>
          <cell r="P1279">
            <v>2.7</v>
          </cell>
        </row>
        <row r="1280">
          <cell r="D1280" t="str">
            <v>861-2</v>
          </cell>
          <cell r="E1280" t="str">
            <v>SIGNS, SYMPTOMS AND OTHER FACTORS INFLUENCING HEALTH STATUS</v>
          </cell>
          <cell r="G1280">
            <v>0.58722816153083357</v>
          </cell>
          <cell r="H1280" t="str">
            <v/>
          </cell>
          <cell r="I1280">
            <v>1</v>
          </cell>
          <cell r="J1280">
            <v>19</v>
          </cell>
          <cell r="K1280" t="str">
            <v/>
          </cell>
          <cell r="L1280">
            <v>25236</v>
          </cell>
          <cell r="M1280">
            <v>24784</v>
          </cell>
          <cell r="O1280">
            <v>4.5999999999999996</v>
          </cell>
          <cell r="P1280">
            <v>4.16</v>
          </cell>
        </row>
        <row r="1281">
          <cell r="D1281" t="str">
            <v>861-3</v>
          </cell>
          <cell r="E1281" t="str">
            <v>SIGNS, SYMPTOMS AND OTHER FACTORS INFLUENCING HEALTH STATUS</v>
          </cell>
          <cell r="G1281">
            <v>0.82145870432555845</v>
          </cell>
          <cell r="H1281" t="str">
            <v/>
          </cell>
          <cell r="I1281">
            <v>1</v>
          </cell>
          <cell r="J1281">
            <v>24</v>
          </cell>
          <cell r="K1281" t="str">
            <v/>
          </cell>
          <cell r="L1281">
            <v>12141</v>
          </cell>
          <cell r="M1281">
            <v>11902</v>
          </cell>
          <cell r="O1281">
            <v>6.77</v>
          </cell>
          <cell r="P1281">
            <v>6.19</v>
          </cell>
        </row>
        <row r="1282">
          <cell r="D1282" t="str">
            <v>861-4</v>
          </cell>
          <cell r="E1282" t="str">
            <v>SIGNS, SYMPTOMS AND OTHER FACTORS INFLUENCING HEALTH STATUS</v>
          </cell>
          <cell r="G1282">
            <v>0.88725396302620529</v>
          </cell>
          <cell r="I1282">
            <v>1</v>
          </cell>
          <cell r="J1282">
            <v>30</v>
          </cell>
          <cell r="L1282">
            <v>2011</v>
          </cell>
          <cell r="M1282">
            <v>1972</v>
          </cell>
          <cell r="O1282">
            <v>8.76</v>
          </cell>
          <cell r="P1282">
            <v>8.08</v>
          </cell>
        </row>
        <row r="1283">
          <cell r="D1283" t="str">
            <v>862-1</v>
          </cell>
          <cell r="E1283" t="str">
            <v>OTHER AFTERCARE AND CONVALESCENCE</v>
          </cell>
          <cell r="G1283">
            <v>0.45906065752896341</v>
          </cell>
          <cell r="H1283" t="str">
            <v/>
          </cell>
          <cell r="I1283">
            <v>1</v>
          </cell>
          <cell r="J1283">
            <v>25</v>
          </cell>
          <cell r="K1283" t="str">
            <v/>
          </cell>
          <cell r="L1283">
            <v>12715</v>
          </cell>
          <cell r="M1283">
            <v>12501</v>
          </cell>
          <cell r="O1283">
            <v>7.94</v>
          </cell>
          <cell r="P1283">
            <v>7.47</v>
          </cell>
        </row>
        <row r="1284">
          <cell r="D1284" t="str">
            <v>862-2</v>
          </cell>
          <cell r="E1284" t="str">
            <v>OTHER AFTERCARE AND CONVALESCENCE</v>
          </cell>
          <cell r="G1284">
            <v>0.66898818987062891</v>
          </cell>
          <cell r="H1284" t="str">
            <v/>
          </cell>
          <cell r="I1284">
            <v>1</v>
          </cell>
          <cell r="J1284">
            <v>29</v>
          </cell>
          <cell r="K1284" t="str">
            <v/>
          </cell>
          <cell r="L1284">
            <v>22891</v>
          </cell>
          <cell r="M1284">
            <v>22458</v>
          </cell>
          <cell r="O1284">
            <v>10.9</v>
          </cell>
          <cell r="P1284">
            <v>10.28</v>
          </cell>
        </row>
        <row r="1285">
          <cell r="D1285" t="str">
            <v>862-3</v>
          </cell>
          <cell r="E1285" t="str">
            <v>OTHER AFTERCARE AND CONVALESCENCE</v>
          </cell>
          <cell r="G1285">
            <v>0.74747832324038321</v>
          </cell>
          <cell r="H1285" t="str">
            <v/>
          </cell>
          <cell r="I1285">
            <v>1</v>
          </cell>
          <cell r="J1285">
            <v>33</v>
          </cell>
          <cell r="K1285" t="str">
            <v/>
          </cell>
          <cell r="L1285">
            <v>13002</v>
          </cell>
          <cell r="M1285">
            <v>12763</v>
          </cell>
          <cell r="O1285">
            <v>12.446886227544912</v>
          </cell>
          <cell r="P1285">
            <v>11.738898203592814</v>
          </cell>
        </row>
        <row r="1286">
          <cell r="D1286" t="str">
            <v>862-4</v>
          </cell>
          <cell r="E1286" t="str">
            <v>OTHER AFTERCARE AND CONVALESCENCE</v>
          </cell>
          <cell r="G1286">
            <v>0.78485223940240245</v>
          </cell>
          <cell r="I1286">
            <v>1</v>
          </cell>
          <cell r="J1286">
            <v>45</v>
          </cell>
          <cell r="L1286">
            <v>5231</v>
          </cell>
          <cell r="M1286">
            <v>5214</v>
          </cell>
          <cell r="O1286">
            <v>12.723628742514972</v>
          </cell>
          <cell r="P1286">
            <v>11.999899401197606</v>
          </cell>
        </row>
        <row r="1287">
          <cell r="D1287" t="str">
            <v>863-1</v>
          </cell>
          <cell r="E1287" t="str">
            <v>NEONATAL AFTERCARE</v>
          </cell>
          <cell r="G1287">
            <v>0.84250207051900516</v>
          </cell>
          <cell r="H1287" t="str">
            <v/>
          </cell>
          <cell r="I1287">
            <v>1</v>
          </cell>
          <cell r="J1287">
            <v>27</v>
          </cell>
          <cell r="K1287" t="str">
            <v/>
          </cell>
          <cell r="L1287">
            <v>1570</v>
          </cell>
          <cell r="M1287">
            <v>1541</v>
          </cell>
          <cell r="O1287">
            <v>9.43</v>
          </cell>
          <cell r="P1287">
            <v>8.9600000000000009</v>
          </cell>
        </row>
        <row r="1288">
          <cell r="D1288" t="str">
            <v>863-2</v>
          </cell>
          <cell r="E1288" t="str">
            <v>NEONATAL AFTERCARE</v>
          </cell>
          <cell r="G1288">
            <v>2.1432198349276654</v>
          </cell>
          <cell r="H1288" t="str">
            <v/>
          </cell>
          <cell r="I1288">
            <v>2</v>
          </cell>
          <cell r="J1288">
            <v>53</v>
          </cell>
          <cell r="K1288" t="str">
            <v/>
          </cell>
          <cell r="L1288">
            <v>1905</v>
          </cell>
          <cell r="M1288">
            <v>1855</v>
          </cell>
          <cell r="O1288">
            <v>18.84</v>
          </cell>
          <cell r="P1288">
            <v>18.04</v>
          </cell>
        </row>
        <row r="1289">
          <cell r="D1289" t="str">
            <v>863-3</v>
          </cell>
          <cell r="E1289" t="str">
            <v>NEONATAL AFTERCARE</v>
          </cell>
          <cell r="G1289">
            <v>4.1770724753945476</v>
          </cell>
          <cell r="H1289" t="str">
            <v/>
          </cell>
          <cell r="I1289">
            <v>2</v>
          </cell>
          <cell r="J1289">
            <v>83</v>
          </cell>
          <cell r="K1289" t="str">
            <v/>
          </cell>
          <cell r="L1289">
            <v>1241</v>
          </cell>
          <cell r="M1289">
            <v>1214</v>
          </cell>
          <cell r="O1289">
            <v>32.67</v>
          </cell>
          <cell r="P1289">
            <v>31.58</v>
          </cell>
        </row>
        <row r="1290">
          <cell r="D1290" t="str">
            <v>863-4</v>
          </cell>
          <cell r="E1290" t="str">
            <v>NEONATAL AFTERCARE</v>
          </cell>
          <cell r="G1290">
            <v>6.5101326866940123</v>
          </cell>
          <cell r="I1290">
            <v>2</v>
          </cell>
          <cell r="J1290">
            <v>133</v>
          </cell>
          <cell r="L1290">
            <v>249</v>
          </cell>
          <cell r="M1290">
            <v>236</v>
          </cell>
          <cell r="O1290">
            <v>44.19</v>
          </cell>
          <cell r="P1290">
            <v>43.94</v>
          </cell>
        </row>
        <row r="1291">
          <cell r="D1291" t="str">
            <v>890-1</v>
          </cell>
          <cell r="E1291" t="str">
            <v>HIV WITH MULTIPLE MAJOR HIV RELATED CONDITIONS</v>
          </cell>
          <cell r="G1291">
            <v>0.79988090445895677</v>
          </cell>
          <cell r="H1291" t="str">
            <v/>
          </cell>
          <cell r="I1291">
            <v>1</v>
          </cell>
          <cell r="J1291">
            <v>6</v>
          </cell>
          <cell r="K1291" t="str">
            <v/>
          </cell>
          <cell r="O1291">
            <v>5.03</v>
          </cell>
          <cell r="P1291">
            <v>4.58</v>
          </cell>
        </row>
        <row r="1292">
          <cell r="D1292" t="str">
            <v>890-2</v>
          </cell>
          <cell r="E1292" t="str">
            <v>HIV WITH MULTIPLE MAJOR HIV RELATED CONDITIONS</v>
          </cell>
          <cell r="G1292">
            <v>0.84197989943048102</v>
          </cell>
          <cell r="H1292" t="str">
            <v/>
          </cell>
          <cell r="I1292">
            <v>1</v>
          </cell>
          <cell r="J1292">
            <v>24</v>
          </cell>
          <cell r="K1292" t="str">
            <v/>
          </cell>
          <cell r="L1292">
            <v>283</v>
          </cell>
          <cell r="M1292">
            <v>278</v>
          </cell>
          <cell r="O1292">
            <v>5.03</v>
          </cell>
          <cell r="P1292">
            <v>4.58</v>
          </cell>
        </row>
        <row r="1293">
          <cell r="D1293" t="str">
            <v>890-3</v>
          </cell>
          <cell r="E1293" t="str">
            <v>HIV WITH MULTIPLE MAJOR HIV RELATED CONDITIONS</v>
          </cell>
          <cell r="G1293">
            <v>1.2561336054780228</v>
          </cell>
          <cell r="H1293" t="str">
            <v/>
          </cell>
          <cell r="I1293">
            <v>1</v>
          </cell>
          <cell r="J1293">
            <v>31</v>
          </cell>
          <cell r="K1293" t="str">
            <v/>
          </cell>
          <cell r="L1293">
            <v>2785</v>
          </cell>
          <cell r="M1293">
            <v>2731</v>
          </cell>
          <cell r="O1293">
            <v>8.01</v>
          </cell>
          <cell r="P1293">
            <v>7.3</v>
          </cell>
        </row>
        <row r="1294">
          <cell r="D1294" t="str">
            <v>890-4</v>
          </cell>
          <cell r="E1294" t="str">
            <v>HIV WITH MULTIPLE MAJOR HIV RELATED CONDITIONS</v>
          </cell>
          <cell r="G1294">
            <v>2.4002306392179622</v>
          </cell>
          <cell r="I1294">
            <v>1</v>
          </cell>
          <cell r="J1294">
            <v>51</v>
          </cell>
          <cell r="L1294">
            <v>4239</v>
          </cell>
          <cell r="M1294">
            <v>4156</v>
          </cell>
          <cell r="O1294">
            <v>12.94</v>
          </cell>
          <cell r="P1294">
            <v>11.78</v>
          </cell>
        </row>
        <row r="1295">
          <cell r="D1295" t="str">
            <v>892-1</v>
          </cell>
          <cell r="E1295" t="str">
            <v>HIV WITH MAJOR HIV RELATED CONDITION</v>
          </cell>
          <cell r="G1295">
            <v>0.67087608356338746</v>
          </cell>
          <cell r="H1295" t="str">
            <v/>
          </cell>
          <cell r="I1295">
            <v>1</v>
          </cell>
          <cell r="J1295">
            <v>14</v>
          </cell>
          <cell r="K1295" t="str">
            <v/>
          </cell>
          <cell r="L1295">
            <v>24</v>
          </cell>
          <cell r="M1295">
            <v>24</v>
          </cell>
          <cell r="O1295">
            <v>3.96</v>
          </cell>
          <cell r="P1295">
            <v>3.96</v>
          </cell>
        </row>
        <row r="1296">
          <cell r="D1296" t="str">
            <v>892-2</v>
          </cell>
          <cell r="E1296" t="str">
            <v>HIV WITH MAJOR HIV RELATED CONDITION</v>
          </cell>
          <cell r="G1296">
            <v>0.71269758643111181</v>
          </cell>
          <cell r="H1296" t="str">
            <v/>
          </cell>
          <cell r="I1296">
            <v>1</v>
          </cell>
          <cell r="J1296">
            <v>16</v>
          </cell>
          <cell r="K1296" t="str">
            <v/>
          </cell>
          <cell r="L1296">
            <v>1756</v>
          </cell>
          <cell r="M1296">
            <v>1726</v>
          </cell>
          <cell r="O1296">
            <v>4.38</v>
          </cell>
          <cell r="P1296">
            <v>4.07</v>
          </cell>
        </row>
        <row r="1297">
          <cell r="D1297" t="str">
            <v>892-3</v>
          </cell>
          <cell r="E1297" t="str">
            <v>HIV WITH MAJOR HIV RELATED CONDITION</v>
          </cell>
          <cell r="G1297">
            <v>0.98735983203356192</v>
          </cell>
          <cell r="H1297" t="str">
            <v/>
          </cell>
          <cell r="I1297">
            <v>1</v>
          </cell>
          <cell r="J1297">
            <v>21</v>
          </cell>
          <cell r="K1297" t="str">
            <v/>
          </cell>
          <cell r="L1297">
            <v>3372</v>
          </cell>
          <cell r="M1297">
            <v>3314</v>
          </cell>
          <cell r="O1297">
            <v>6.07</v>
          </cell>
          <cell r="P1297">
            <v>5.6</v>
          </cell>
        </row>
        <row r="1298">
          <cell r="D1298" t="str">
            <v>892-4</v>
          </cell>
          <cell r="E1298" t="str">
            <v>HIV WITH MAJOR HIV RELATED CONDITION</v>
          </cell>
          <cell r="G1298">
            <v>1.5357623120523274</v>
          </cell>
          <cell r="I1298">
            <v>1</v>
          </cell>
          <cell r="J1298">
            <v>36</v>
          </cell>
          <cell r="L1298">
            <v>757</v>
          </cell>
          <cell r="M1298">
            <v>743</v>
          </cell>
          <cell r="O1298">
            <v>9.32</v>
          </cell>
          <cell r="P1298">
            <v>8.4600000000000009</v>
          </cell>
        </row>
        <row r="1299">
          <cell r="D1299" t="str">
            <v>893-1</v>
          </cell>
          <cell r="E1299" t="str">
            <v>HIV WITH MULTIPLE SIGNIFICANT HIV RELATED CONDITIONS</v>
          </cell>
          <cell r="G1299">
            <v>0.738958897955039</v>
          </cell>
          <cell r="H1299" t="str">
            <v/>
          </cell>
          <cell r="I1299">
            <v>1</v>
          </cell>
          <cell r="J1299">
            <v>12</v>
          </cell>
          <cell r="K1299" t="str">
            <v/>
          </cell>
          <cell r="L1299">
            <v>52</v>
          </cell>
          <cell r="M1299">
            <v>51</v>
          </cell>
          <cell r="O1299">
            <v>4.4400000000000004</v>
          </cell>
          <cell r="P1299">
            <v>4.25</v>
          </cell>
        </row>
        <row r="1300">
          <cell r="D1300" t="str">
            <v>893-2</v>
          </cell>
          <cell r="E1300" t="str">
            <v>HIV WITH MULTIPLE SIGNIFICANT HIV RELATED CONDITIONS</v>
          </cell>
          <cell r="G1300">
            <v>0.80046670771412576</v>
          </cell>
          <cell r="H1300" t="str">
            <v/>
          </cell>
          <cell r="I1300">
            <v>1</v>
          </cell>
          <cell r="J1300">
            <v>16</v>
          </cell>
          <cell r="K1300" t="str">
            <v/>
          </cell>
          <cell r="L1300">
            <v>603</v>
          </cell>
          <cell r="M1300">
            <v>591</v>
          </cell>
          <cell r="O1300">
            <v>4.96</v>
          </cell>
          <cell r="P1300">
            <v>4.58</v>
          </cell>
        </row>
        <row r="1301">
          <cell r="D1301" t="str">
            <v>893-3</v>
          </cell>
          <cell r="E1301" t="str">
            <v>HIV WITH MULTIPLE SIGNIFICANT HIV RELATED CONDITIONS</v>
          </cell>
          <cell r="G1301">
            <v>1.1172953216760808</v>
          </cell>
          <cell r="H1301" t="str">
            <v/>
          </cell>
          <cell r="I1301">
            <v>1</v>
          </cell>
          <cell r="J1301">
            <v>24</v>
          </cell>
          <cell r="K1301" t="str">
            <v/>
          </cell>
          <cell r="L1301">
            <v>410</v>
          </cell>
          <cell r="M1301">
            <v>402</v>
          </cell>
          <cell r="O1301">
            <v>7.18</v>
          </cell>
          <cell r="P1301">
            <v>6.61</v>
          </cell>
        </row>
        <row r="1302">
          <cell r="D1302" t="str">
            <v>893-4</v>
          </cell>
          <cell r="E1302" t="str">
            <v>HIV WITH MULTIPLE SIGNIFICANT HIV RELATED CONDITIONS</v>
          </cell>
          <cell r="G1302">
            <v>1.7056800675895809</v>
          </cell>
          <cell r="I1302">
            <v>1</v>
          </cell>
          <cell r="J1302">
            <v>55</v>
          </cell>
          <cell r="L1302">
            <v>45</v>
          </cell>
          <cell r="M1302">
            <v>45</v>
          </cell>
          <cell r="O1302">
            <v>9.2899999999999991</v>
          </cell>
          <cell r="P1302">
            <v>9.2899999999999991</v>
          </cell>
        </row>
        <row r="1303">
          <cell r="D1303" t="str">
            <v>894-1</v>
          </cell>
          <cell r="E1303" t="str">
            <v>HIV WITH ONE SIGNIFICANT HIV CONDITION OR WITHOUT SIGNIFICANT RELATED CONDITIONS</v>
          </cell>
          <cell r="G1303">
            <v>0.54482224116514599</v>
          </cell>
          <cell r="H1303" t="str">
            <v/>
          </cell>
          <cell r="I1303">
            <v>1</v>
          </cell>
          <cell r="J1303">
            <v>10</v>
          </cell>
          <cell r="K1303" t="str">
            <v/>
          </cell>
          <cell r="L1303">
            <v>491</v>
          </cell>
          <cell r="M1303">
            <v>474</v>
          </cell>
          <cell r="O1303">
            <v>3.39</v>
          </cell>
          <cell r="P1303">
            <v>2.85</v>
          </cell>
        </row>
        <row r="1304">
          <cell r="D1304" t="str">
            <v>894-2</v>
          </cell>
          <cell r="E1304" t="str">
            <v>HIV WITH ONE SIGNIFICANT HIV CONDITION OR WITHOUT SIGNIFICANT RELATED CONDITIONS</v>
          </cell>
          <cell r="G1304">
            <v>0.6818150984026472</v>
          </cell>
          <cell r="H1304" t="str">
            <v/>
          </cell>
          <cell r="I1304">
            <v>1</v>
          </cell>
          <cell r="J1304">
            <v>13</v>
          </cell>
          <cell r="K1304" t="str">
            <v/>
          </cell>
          <cell r="L1304">
            <v>1639</v>
          </cell>
          <cell r="M1304">
            <v>1608</v>
          </cell>
          <cell r="O1304">
            <v>4.01</v>
          </cell>
          <cell r="P1304">
            <v>3.71</v>
          </cell>
        </row>
        <row r="1305">
          <cell r="D1305" t="str">
            <v>894-3</v>
          </cell>
          <cell r="E1305" t="str">
            <v>HIV WITH ONE SIGNIFICANT HIV CONDITION OR WITHOUT SIGNIFICANT RELATED CONDITIONS</v>
          </cell>
          <cell r="G1305">
            <v>0.98643433219500731</v>
          </cell>
          <cell r="H1305" t="str">
            <v/>
          </cell>
          <cell r="I1305">
            <v>1</v>
          </cell>
          <cell r="J1305">
            <v>24</v>
          </cell>
          <cell r="K1305" t="str">
            <v/>
          </cell>
          <cell r="L1305">
            <v>418</v>
          </cell>
          <cell r="M1305">
            <v>410</v>
          </cell>
          <cell r="O1305">
            <v>5.67</v>
          </cell>
          <cell r="P1305">
            <v>5.16</v>
          </cell>
        </row>
        <row r="1306">
          <cell r="D1306" t="str">
            <v>894-4</v>
          </cell>
          <cell r="E1306" t="str">
            <v>HIV WITH ONE SIGNIFICANT HIV CONDITION OR WITHOUT SIGNIFICANT RELATED CONDITIONS</v>
          </cell>
          <cell r="G1306">
            <v>1.5245699828152897</v>
          </cell>
          <cell r="I1306">
            <v>1</v>
          </cell>
          <cell r="J1306">
            <v>36</v>
          </cell>
          <cell r="L1306">
            <v>25</v>
          </cell>
          <cell r="M1306">
            <v>24</v>
          </cell>
          <cell r="O1306">
            <v>8.44</v>
          </cell>
          <cell r="P1306">
            <v>6.63</v>
          </cell>
        </row>
        <row r="1307">
          <cell r="D1307" t="str">
            <v>910-1</v>
          </cell>
          <cell r="E1307" t="str">
            <v>CRANIOTOMY FOR MULTIPLE SIGNIFICANT TRAUMA</v>
          </cell>
          <cell r="G1307">
            <v>2.9749627101796379</v>
          </cell>
          <cell r="H1307" t="str">
            <v/>
          </cell>
          <cell r="I1307">
            <v>1</v>
          </cell>
          <cell r="J1307">
            <v>20</v>
          </cell>
          <cell r="K1307" t="str">
            <v/>
          </cell>
          <cell r="O1307">
            <v>6.52</v>
          </cell>
          <cell r="P1307">
            <v>6.52</v>
          </cell>
        </row>
        <row r="1308">
          <cell r="D1308" t="str">
            <v>910-2</v>
          </cell>
          <cell r="E1308" t="str">
            <v>CRANIOTOMY FOR MULTIPLE SIGNIFICANT TRAUMA</v>
          </cell>
          <cell r="G1308">
            <v>3.4031848761331309</v>
          </cell>
          <cell r="H1308" t="str">
            <v/>
          </cell>
          <cell r="I1308">
            <v>1</v>
          </cell>
          <cell r="J1308">
            <v>26</v>
          </cell>
          <cell r="K1308" t="str">
            <v/>
          </cell>
          <cell r="L1308">
            <v>104</v>
          </cell>
          <cell r="M1308">
            <v>104</v>
          </cell>
          <cell r="O1308">
            <v>6.52</v>
          </cell>
          <cell r="P1308">
            <v>6.52</v>
          </cell>
        </row>
        <row r="1309">
          <cell r="D1309" t="str">
            <v>910-3</v>
          </cell>
          <cell r="E1309" t="str">
            <v>CRANIOTOMY FOR MULTIPLE SIGNIFICANT TRAUMA</v>
          </cell>
          <cell r="G1309">
            <v>3.8314070420866231</v>
          </cell>
          <cell r="H1309" t="str">
            <v/>
          </cell>
          <cell r="I1309">
            <v>1</v>
          </cell>
          <cell r="J1309">
            <v>29</v>
          </cell>
          <cell r="K1309" t="str">
            <v/>
          </cell>
          <cell r="L1309">
            <v>326</v>
          </cell>
          <cell r="M1309">
            <v>316</v>
          </cell>
          <cell r="O1309">
            <v>10.77</v>
          </cell>
          <cell r="P1309">
            <v>9.35</v>
          </cell>
        </row>
        <row r="1310">
          <cell r="D1310" t="str">
            <v>910-4</v>
          </cell>
          <cell r="E1310" t="str">
            <v>CRANIOTOMY FOR MULTIPLE SIGNIFICANT TRAUMA</v>
          </cell>
          <cell r="G1310">
            <v>6.4302151621531856</v>
          </cell>
          <cell r="I1310">
            <v>1</v>
          </cell>
          <cell r="J1310">
            <v>67</v>
          </cell>
          <cell r="L1310">
            <v>1422</v>
          </cell>
          <cell r="M1310">
            <v>1394</v>
          </cell>
          <cell r="O1310">
            <v>16.059999999999999</v>
          </cell>
          <cell r="P1310">
            <v>14.41</v>
          </cell>
        </row>
        <row r="1311">
          <cell r="D1311" t="str">
            <v>911-1</v>
          </cell>
          <cell r="E1311" t="str">
            <v>EXTENSIVE ABDOMINAL OR THORACIC PROCEDURES FOR MULTIPLE SIGNIFICANT TRAUMA</v>
          </cell>
          <cell r="G1311">
            <v>1.5492270912359227</v>
          </cell>
          <cell r="H1311" t="str">
            <v/>
          </cell>
          <cell r="I1311">
            <v>1</v>
          </cell>
          <cell r="J1311">
            <v>11</v>
          </cell>
          <cell r="K1311" t="str">
            <v/>
          </cell>
          <cell r="O1311">
            <v>5.81</v>
          </cell>
          <cell r="P1311">
            <v>5.59</v>
          </cell>
        </row>
        <row r="1312">
          <cell r="D1312" t="str">
            <v>911-2</v>
          </cell>
          <cell r="E1312" t="str">
            <v>EXTENSIVE ABDOMINAL OR THORACIC PROCEDURES FOR MULTIPLE SIGNIFICANT TRAUMA</v>
          </cell>
          <cell r="G1312">
            <v>2.0986536406971585</v>
          </cell>
          <cell r="H1312" t="str">
            <v/>
          </cell>
          <cell r="I1312">
            <v>1</v>
          </cell>
          <cell r="J1312">
            <v>15</v>
          </cell>
          <cell r="K1312" t="str">
            <v/>
          </cell>
          <cell r="L1312">
            <v>400</v>
          </cell>
          <cell r="M1312">
            <v>393</v>
          </cell>
          <cell r="O1312">
            <v>5.81</v>
          </cell>
          <cell r="P1312">
            <v>5.59</v>
          </cell>
        </row>
        <row r="1313">
          <cell r="D1313" t="str">
            <v>911-3</v>
          </cell>
          <cell r="E1313" t="str">
            <v>EXTENSIVE ABDOMINAL OR THORACIC PROCEDURES FOR MULTIPLE SIGNIFICANT TRAUMA</v>
          </cell>
          <cell r="G1313">
            <v>2.8588688452234181</v>
          </cell>
          <cell r="H1313" t="str">
            <v/>
          </cell>
          <cell r="I1313">
            <v>1</v>
          </cell>
          <cell r="J1313">
            <v>24</v>
          </cell>
          <cell r="K1313" t="str">
            <v/>
          </cell>
          <cell r="L1313">
            <v>1301</v>
          </cell>
          <cell r="M1313">
            <v>1278</v>
          </cell>
          <cell r="O1313">
            <v>8.11</v>
          </cell>
          <cell r="P1313">
            <v>7.59</v>
          </cell>
        </row>
        <row r="1314">
          <cell r="D1314" t="str">
            <v>911-4</v>
          </cell>
          <cell r="E1314" t="str">
            <v>EXTENSIVE ABDOMINAL OR THORACIC PROCEDURES FOR MULTIPLE SIGNIFICANT TRAUMA</v>
          </cell>
          <cell r="G1314">
            <v>6.0748612358205332</v>
          </cell>
          <cell r="I1314">
            <v>1</v>
          </cell>
          <cell r="J1314">
            <v>56</v>
          </cell>
          <cell r="L1314">
            <v>3862</v>
          </cell>
          <cell r="M1314">
            <v>3788</v>
          </cell>
          <cell r="O1314">
            <v>15.95</v>
          </cell>
          <cell r="P1314">
            <v>14.67</v>
          </cell>
        </row>
        <row r="1315">
          <cell r="D1315" t="str">
            <v>912-1</v>
          </cell>
          <cell r="E1315" t="str">
            <v>MUSCULOSKELETAL AND OTHER PROCEDURES FOR MULTIPLE SIGNIFICANT TRAUMA</v>
          </cell>
          <cell r="G1315">
            <v>2.0669786105059096</v>
          </cell>
          <cell r="H1315" t="str">
            <v/>
          </cell>
          <cell r="I1315">
            <v>1</v>
          </cell>
          <cell r="J1315">
            <v>11</v>
          </cell>
          <cell r="K1315" t="str">
            <v/>
          </cell>
          <cell r="L1315">
            <v>19</v>
          </cell>
          <cell r="M1315">
            <v>19</v>
          </cell>
          <cell r="O1315">
            <v>5.32</v>
          </cell>
          <cell r="P1315">
            <v>4.933441295546559</v>
          </cell>
        </row>
        <row r="1316">
          <cell r="D1316" t="str">
            <v>912-2</v>
          </cell>
          <cell r="E1316" t="str">
            <v>MUSCULOSKELETAL AND OTHER PROCEDURES FOR MULTIPLE SIGNIFICANT TRAUMA</v>
          </cell>
          <cell r="G1316">
            <v>2.0962741499889477</v>
          </cell>
          <cell r="H1316" t="str">
            <v/>
          </cell>
          <cell r="I1316">
            <v>1</v>
          </cell>
          <cell r="J1316">
            <v>15</v>
          </cell>
          <cell r="K1316" t="str">
            <v/>
          </cell>
          <cell r="L1316">
            <v>4269</v>
          </cell>
          <cell r="M1316">
            <v>4195</v>
          </cell>
          <cell r="O1316">
            <v>5.41</v>
          </cell>
          <cell r="P1316">
            <v>5.12</v>
          </cell>
        </row>
        <row r="1317">
          <cell r="D1317" t="str">
            <v>912-3</v>
          </cell>
          <cell r="E1317" t="str">
            <v>MUSCULOSKELETAL AND OTHER PROCEDURES FOR MULTIPLE SIGNIFICANT TRAUMA</v>
          </cell>
          <cell r="G1317">
            <v>3.3241949906608275</v>
          </cell>
          <cell r="H1317" t="str">
            <v/>
          </cell>
          <cell r="I1317">
            <v>2</v>
          </cell>
          <cell r="J1317">
            <v>27</v>
          </cell>
          <cell r="K1317" t="str">
            <v/>
          </cell>
          <cell r="L1317">
            <v>10284</v>
          </cell>
          <cell r="M1317">
            <v>9971</v>
          </cell>
          <cell r="O1317">
            <v>8.82</v>
          </cell>
          <cell r="P1317">
            <v>8.27</v>
          </cell>
        </row>
        <row r="1318">
          <cell r="D1318" t="str">
            <v>912-4</v>
          </cell>
          <cell r="E1318" t="str">
            <v>MUSCULOSKELETAL AND OTHER PROCEDURES FOR MULTIPLE SIGNIFICANT TRAUMA</v>
          </cell>
          <cell r="G1318">
            <v>5.9022626007305119</v>
          </cell>
          <cell r="I1318">
            <v>2</v>
          </cell>
          <cell r="J1318">
            <v>54</v>
          </cell>
          <cell r="L1318">
            <v>5791</v>
          </cell>
          <cell r="M1318">
            <v>5563</v>
          </cell>
          <cell r="O1318">
            <v>15.63</v>
          </cell>
          <cell r="P1318">
            <v>14.63</v>
          </cell>
        </row>
        <row r="1319">
          <cell r="D1319" t="str">
            <v>930-1</v>
          </cell>
          <cell r="E1319" t="str">
            <v>MULTIPLE SIGNIFICANT TRAUMA WITHOUT O.R. PROCEDURE</v>
          </cell>
          <cell r="G1319">
            <v>0.74791580044337125</v>
          </cell>
          <cell r="H1319" t="str">
            <v/>
          </cell>
          <cell r="I1319">
            <v>1</v>
          </cell>
          <cell r="J1319">
            <v>8</v>
          </cell>
          <cell r="K1319" t="str">
            <v/>
          </cell>
          <cell r="L1319">
            <v>286</v>
          </cell>
          <cell r="M1319">
            <v>284</v>
          </cell>
          <cell r="O1319">
            <v>2.69</v>
          </cell>
          <cell r="P1319">
            <v>2.63</v>
          </cell>
        </row>
        <row r="1320">
          <cell r="D1320" t="str">
            <v>930-2</v>
          </cell>
          <cell r="E1320" t="str">
            <v>MULTIPLE SIGNIFICANT TRAUMA WITHOUT O.R. PROCEDURE</v>
          </cell>
          <cell r="G1320">
            <v>0.90041009354840973</v>
          </cell>
          <cell r="H1320" t="str">
            <v/>
          </cell>
          <cell r="I1320">
            <v>1</v>
          </cell>
          <cell r="J1320">
            <v>11</v>
          </cell>
          <cell r="K1320" t="str">
            <v/>
          </cell>
          <cell r="L1320">
            <v>6735</v>
          </cell>
          <cell r="M1320">
            <v>6615</v>
          </cell>
          <cell r="O1320">
            <v>3.61</v>
          </cell>
          <cell r="P1320">
            <v>3.38</v>
          </cell>
        </row>
        <row r="1321">
          <cell r="D1321" t="str">
            <v>930-3</v>
          </cell>
          <cell r="E1321" t="str">
            <v>MULTIPLE SIGNIFICANT TRAUMA WITHOUT O.R. PROCEDURE</v>
          </cell>
          <cell r="G1321">
            <v>1.4169596499260388</v>
          </cell>
          <cell r="H1321" t="str">
            <v/>
          </cell>
          <cell r="I1321">
            <v>1</v>
          </cell>
          <cell r="J1321">
            <v>20</v>
          </cell>
          <cell r="K1321" t="str">
            <v/>
          </cell>
          <cell r="L1321">
            <v>7369</v>
          </cell>
          <cell r="M1321">
            <v>7237</v>
          </cell>
          <cell r="O1321">
            <v>6.02</v>
          </cell>
          <cell r="P1321">
            <v>5.53</v>
          </cell>
        </row>
        <row r="1322">
          <cell r="D1322" t="str">
            <v>930-4</v>
          </cell>
          <cell r="E1322" t="str">
            <v>MULTIPLE SIGNIFICANT TRAUMA WITHOUT O.R. PROCEDURE</v>
          </cell>
          <cell r="G1322">
            <v>2.7283662045469259</v>
          </cell>
          <cell r="I1322">
            <v>1</v>
          </cell>
          <cell r="J1322">
            <v>36</v>
          </cell>
          <cell r="L1322">
            <v>2625</v>
          </cell>
          <cell r="M1322">
            <v>2573</v>
          </cell>
          <cell r="O1322">
            <v>9.8000000000000007</v>
          </cell>
          <cell r="P1322">
            <v>8.86</v>
          </cell>
        </row>
        <row r="1323">
          <cell r="D1323" t="str">
            <v>950-1</v>
          </cell>
          <cell r="E1323" t="str">
            <v>EXTENSIVE O.R. PROCEDURE UNRELATED TO PRINCIPAL DIAGNOSIS</v>
          </cell>
          <cell r="G1323">
            <v>1.41040084583934</v>
          </cell>
          <cell r="H1323" t="str">
            <v/>
          </cell>
          <cell r="I1323">
            <v>1</v>
          </cell>
          <cell r="J1323">
            <v>10</v>
          </cell>
          <cell r="K1323" t="str">
            <v/>
          </cell>
          <cell r="L1323">
            <v>2440</v>
          </cell>
          <cell r="M1323">
            <v>2405</v>
          </cell>
          <cell r="O1323">
            <v>2.85</v>
          </cell>
          <cell r="P1323">
            <v>2.68</v>
          </cell>
        </row>
        <row r="1324">
          <cell r="D1324" t="str">
            <v>950-2</v>
          </cell>
          <cell r="E1324" t="str">
            <v>EXTENSIVE O.R. PROCEDURE UNRELATED TO PRINCIPAL DIAGNOSIS</v>
          </cell>
          <cell r="G1324">
            <v>1.9170863972116936</v>
          </cell>
          <cell r="H1324" t="str">
            <v/>
          </cell>
          <cell r="I1324">
            <v>1</v>
          </cell>
          <cell r="J1324">
            <v>19</v>
          </cell>
          <cell r="K1324" t="str">
            <v/>
          </cell>
          <cell r="L1324">
            <v>5434</v>
          </cell>
          <cell r="M1324">
            <v>5338</v>
          </cell>
          <cell r="O1324">
            <v>5.75</v>
          </cell>
          <cell r="P1324">
            <v>5.37</v>
          </cell>
        </row>
        <row r="1325">
          <cell r="D1325" t="str">
            <v>950-3</v>
          </cell>
          <cell r="E1325" t="str">
            <v>EXTENSIVE O.R. PROCEDURE UNRELATED TO PRINCIPAL DIAGNOSIS</v>
          </cell>
          <cell r="G1325">
            <v>2.9026741549315314</v>
          </cell>
          <cell r="H1325" t="str">
            <v/>
          </cell>
          <cell r="I1325">
            <v>1</v>
          </cell>
          <cell r="J1325">
            <v>36</v>
          </cell>
          <cell r="K1325" t="str">
            <v/>
          </cell>
          <cell r="L1325">
            <v>6462</v>
          </cell>
          <cell r="M1325">
            <v>6340</v>
          </cell>
          <cell r="O1325">
            <v>11</v>
          </cell>
          <cell r="P1325">
            <v>10.16</v>
          </cell>
        </row>
        <row r="1326">
          <cell r="D1326" t="str">
            <v>950-4</v>
          </cell>
          <cell r="E1326" t="str">
            <v>EXTENSIVE O.R. PROCEDURE UNRELATED TO PRINCIPAL DIAGNOSIS</v>
          </cell>
          <cell r="G1326">
            <v>5.2958696296909658</v>
          </cell>
          <cell r="I1326">
            <v>2</v>
          </cell>
          <cell r="J1326">
            <v>71</v>
          </cell>
          <cell r="L1326">
            <v>5134</v>
          </cell>
          <cell r="M1326">
            <v>4936</v>
          </cell>
          <cell r="O1326">
            <v>20.010000000000002</v>
          </cell>
          <cell r="P1326">
            <v>18.63</v>
          </cell>
        </row>
        <row r="1327">
          <cell r="D1327" t="str">
            <v>951-1</v>
          </cell>
          <cell r="E1327" t="str">
            <v>MODERATELY EXTENSIVE O.R. PROCEDURE UNRELATED TO PRINCIPAL DIAGNOSIS</v>
          </cell>
          <cell r="G1327">
            <v>1.0736138789675831</v>
          </cell>
          <cell r="H1327" t="str">
            <v/>
          </cell>
          <cell r="I1327">
            <v>1</v>
          </cell>
          <cell r="J1327">
            <v>10</v>
          </cell>
          <cell r="K1327" t="str">
            <v/>
          </cell>
          <cell r="L1327">
            <v>3668</v>
          </cell>
          <cell r="M1327">
            <v>3597</v>
          </cell>
          <cell r="O1327">
            <v>2.91</v>
          </cell>
          <cell r="P1327">
            <v>2.65</v>
          </cell>
        </row>
        <row r="1328">
          <cell r="D1328" t="str">
            <v>951-2</v>
          </cell>
          <cell r="E1328" t="str">
            <v>MODERATELY EXTENSIVE O.R. PROCEDURE UNRELATED TO PRINCIPAL DIAGNOSIS</v>
          </cell>
          <cell r="G1328">
            <v>1.46080786548977</v>
          </cell>
          <cell r="H1328" t="str">
            <v/>
          </cell>
          <cell r="I1328">
            <v>1</v>
          </cell>
          <cell r="J1328">
            <v>19</v>
          </cell>
          <cell r="K1328" t="str">
            <v/>
          </cell>
          <cell r="L1328">
            <v>9127</v>
          </cell>
          <cell r="M1328">
            <v>8966</v>
          </cell>
          <cell r="O1328">
            <v>5.51</v>
          </cell>
          <cell r="P1328">
            <v>5.09</v>
          </cell>
        </row>
        <row r="1329">
          <cell r="D1329" t="str">
            <v>951-3</v>
          </cell>
          <cell r="E1329" t="str">
            <v>MODERATELY EXTENSIVE O.R. PROCEDURE UNRELATED TO PRINCIPAL DIAGNOSIS</v>
          </cell>
          <cell r="G1329">
            <v>2.1957671818502011</v>
          </cell>
          <cell r="H1329" t="str">
            <v/>
          </cell>
          <cell r="I1329">
            <v>1</v>
          </cell>
          <cell r="J1329">
            <v>34</v>
          </cell>
          <cell r="K1329" t="str">
            <v/>
          </cell>
          <cell r="L1329">
            <v>10957</v>
          </cell>
          <cell r="M1329">
            <v>10746</v>
          </cell>
          <cell r="O1329">
            <v>9.81</v>
          </cell>
          <cell r="P1329">
            <v>9.01</v>
          </cell>
        </row>
        <row r="1330">
          <cell r="D1330" t="str">
            <v>951-4</v>
          </cell>
          <cell r="E1330" t="str">
            <v>MODERATELY EXTENSIVE O.R. PROCEDURE UNRELATED TO PRINCIPAL DIAGNOSIS</v>
          </cell>
          <cell r="G1330">
            <v>3.9361533610196826</v>
          </cell>
          <cell r="I1330">
            <v>2</v>
          </cell>
          <cell r="J1330">
            <v>62</v>
          </cell>
          <cell r="L1330">
            <v>5285</v>
          </cell>
          <cell r="M1330">
            <v>5112</v>
          </cell>
          <cell r="O1330">
            <v>17.02</v>
          </cell>
          <cell r="P1330">
            <v>15.82</v>
          </cell>
        </row>
        <row r="1331">
          <cell r="D1331" t="str">
            <v>952-1</v>
          </cell>
          <cell r="E1331" t="str">
            <v>NON-EXTENSIVE O.R. PROCEDURE UNRELATED TO PRINCIPAL DIAGNOSIS</v>
          </cell>
          <cell r="G1331">
            <v>0.87693576177806964</v>
          </cell>
          <cell r="H1331" t="str">
            <v/>
          </cell>
          <cell r="I1331">
            <v>1</v>
          </cell>
          <cell r="J1331">
            <v>11</v>
          </cell>
          <cell r="K1331" t="str">
            <v/>
          </cell>
          <cell r="L1331">
            <v>1966</v>
          </cell>
          <cell r="M1331">
            <v>1934</v>
          </cell>
          <cell r="O1331">
            <v>3.11</v>
          </cell>
          <cell r="P1331">
            <v>2.88</v>
          </cell>
        </row>
        <row r="1332">
          <cell r="D1332" t="str">
            <v>952-2</v>
          </cell>
          <cell r="E1332" t="str">
            <v>NON-EXTENSIVE O.R. PROCEDURE UNRELATED TO PRINCIPAL DIAGNOSIS</v>
          </cell>
          <cell r="G1332">
            <v>1.2076956624059467</v>
          </cell>
          <cell r="H1332" t="str">
            <v/>
          </cell>
          <cell r="I1332">
            <v>1</v>
          </cell>
          <cell r="J1332">
            <v>17</v>
          </cell>
          <cell r="K1332" t="str">
            <v/>
          </cell>
          <cell r="L1332">
            <v>4732</v>
          </cell>
          <cell r="M1332">
            <v>4651</v>
          </cell>
          <cell r="O1332">
            <v>5.1100000000000003</v>
          </cell>
          <cell r="P1332">
            <v>4.72</v>
          </cell>
        </row>
        <row r="1333">
          <cell r="D1333" t="str">
            <v>952-3</v>
          </cell>
          <cell r="E1333" t="str">
            <v>NON-EXTENSIVE O.R. PROCEDURE UNRELATED TO PRINCIPAL DIAGNOSIS</v>
          </cell>
          <cell r="G1333">
            <v>1.9239954091713063</v>
          </cell>
          <cell r="H1333" t="str">
            <v/>
          </cell>
          <cell r="I1333">
            <v>1</v>
          </cell>
          <cell r="J1333">
            <v>31</v>
          </cell>
          <cell r="K1333" t="str">
            <v/>
          </cell>
          <cell r="L1333">
            <v>4227</v>
          </cell>
          <cell r="M1333">
            <v>4144</v>
          </cell>
          <cell r="O1333">
            <v>9.15</v>
          </cell>
          <cell r="P1333">
            <v>8.3699999999999992</v>
          </cell>
        </row>
        <row r="1334">
          <cell r="D1334" t="str">
            <v>952-4</v>
          </cell>
          <cell r="E1334" t="str">
            <v>NON-EXTENSIVE O.R. PROCEDURE UNRELATED TO PRINCIPAL DIAGNOSIS</v>
          </cell>
          <cell r="G1334">
            <v>3.3842042785786459</v>
          </cell>
          <cell r="I1334">
            <v>2</v>
          </cell>
          <cell r="J1334">
            <v>52</v>
          </cell>
          <cell r="L1334">
            <v>1596</v>
          </cell>
          <cell r="M1334">
            <v>1536</v>
          </cell>
          <cell r="O1334">
            <v>15.54</v>
          </cell>
          <cell r="P1334">
            <v>14.6</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Gs v38 and v40"/>
      <sheetName val="Changes by MCC"/>
      <sheetName val="Changes by SOI"/>
      <sheetName val="HSRV APR DRG v40 Weights"/>
      <sheetName val="HSRV APRv38 BlendWeights"/>
      <sheetName val="For Access"/>
    </sheetNames>
    <sheetDataSet>
      <sheetData sheetId="0"/>
      <sheetData sheetId="1"/>
      <sheetData sheetId="2"/>
      <sheetData sheetId="3">
        <row r="3">
          <cell r="D3" t="str">
            <v>APR-DRG</v>
          </cell>
          <cell r="E3" t="str">
            <v>DRG Description</v>
          </cell>
          <cell r="F3" t="str">
            <v>DRG Description lower case</v>
          </cell>
          <cell r="G3" t="str">
            <v>V40 Weights rounded</v>
          </cell>
          <cell r="H3" t="str">
            <v>Average Arithmetic LOS Trimmed</v>
          </cell>
          <cell r="I3" t="str">
            <v>MDC</v>
          </cell>
          <cell r="J3" t="str">
            <v>MDC Description</v>
          </cell>
          <cell r="K3" t="str">
            <v xml:space="preserve">Sevice Line </v>
          </cell>
          <cell r="L3" t="str">
            <v>Service Line Description</v>
          </cell>
          <cell r="M3" t="str">
            <v>Sub Category</v>
          </cell>
          <cell r="N3" t="str">
            <v>Sub Category Description</v>
          </cell>
        </row>
        <row r="4">
          <cell r="D4" t="str">
            <v>001-1</v>
          </cell>
          <cell r="E4" t="str">
            <v>LIVER TRANSPLANT AND/OR INTESTINAL TRANSPLANT</v>
          </cell>
          <cell r="F4" t="str">
            <v>Liver transplant and/or intestinal transplant</v>
          </cell>
          <cell r="G4">
            <v>6.1752599999999997</v>
          </cell>
          <cell r="H4">
            <v>6.28</v>
          </cell>
          <cell r="I4" t="str">
            <v/>
          </cell>
          <cell r="J4" t="str">
            <v>PRE MDC</v>
          </cell>
          <cell r="K4" t="str">
            <v>14</v>
          </cell>
          <cell r="L4" t="str">
            <v>Transplant Surgery</v>
          </cell>
          <cell r="M4" t="str">
            <v>14.1</v>
          </cell>
          <cell r="N4" t="str">
            <v>Transplant Surgery</v>
          </cell>
        </row>
        <row r="5">
          <cell r="D5" t="str">
            <v>001-2</v>
          </cell>
          <cell r="E5" t="str">
            <v>LIVER TRANSPLANT AND/OR INTESTINAL TRANSPLANT</v>
          </cell>
          <cell r="F5" t="str">
            <v>Liver transplant and/or intestinal transplant</v>
          </cell>
          <cell r="G5">
            <v>6.9551999999999996</v>
          </cell>
          <cell r="H5">
            <v>7.49</v>
          </cell>
          <cell r="I5" t="str">
            <v/>
          </cell>
          <cell r="J5" t="str">
            <v>PRE MDC</v>
          </cell>
          <cell r="K5" t="str">
            <v>14</v>
          </cell>
          <cell r="L5" t="str">
            <v>Transplant Surgery</v>
          </cell>
          <cell r="M5" t="str">
            <v>14.1</v>
          </cell>
          <cell r="N5" t="str">
            <v>Transplant Surgery</v>
          </cell>
        </row>
        <row r="6">
          <cell r="D6" t="str">
            <v>001-3</v>
          </cell>
          <cell r="E6" t="str">
            <v>LIVER TRANSPLANT AND/OR INTESTINAL TRANSPLANT</v>
          </cell>
          <cell r="F6" t="str">
            <v>Liver transplant and/or intestinal transplant</v>
          </cell>
          <cell r="G6">
            <v>8.2985699999999998</v>
          </cell>
          <cell r="H6">
            <v>10.42</v>
          </cell>
          <cell r="I6" t="str">
            <v/>
          </cell>
          <cell r="J6" t="str">
            <v>PRE MDC</v>
          </cell>
          <cell r="K6" t="str">
            <v>14</v>
          </cell>
          <cell r="L6" t="str">
            <v>Transplant Surgery</v>
          </cell>
          <cell r="M6" t="str">
            <v>14.1</v>
          </cell>
          <cell r="N6" t="str">
            <v>Transplant Surgery</v>
          </cell>
        </row>
        <row r="7">
          <cell r="D7" t="str">
            <v>001-4</v>
          </cell>
          <cell r="E7" t="str">
            <v>LIVER TRANSPLANT AND/OR INTESTINAL TRANSPLANT</v>
          </cell>
          <cell r="F7" t="str">
            <v>Liver transplant and/or intestinal transplant</v>
          </cell>
          <cell r="G7">
            <v>14.35416</v>
          </cell>
          <cell r="H7">
            <v>28.16</v>
          </cell>
          <cell r="I7" t="str">
            <v/>
          </cell>
          <cell r="J7" t="str">
            <v>PRE MDC</v>
          </cell>
          <cell r="K7" t="str">
            <v>14</v>
          </cell>
          <cell r="L7" t="str">
            <v>Transplant Surgery</v>
          </cell>
          <cell r="M7" t="str">
            <v>14.1</v>
          </cell>
          <cell r="N7" t="str">
            <v>Transplant Surgery</v>
          </cell>
        </row>
        <row r="8">
          <cell r="D8" t="str">
            <v>002-1</v>
          </cell>
          <cell r="E8" t="str">
            <v>HEART AND/OR LUNG TRANSPLANT</v>
          </cell>
          <cell r="F8" t="str">
            <v>Heart and/or lung transplant</v>
          </cell>
          <cell r="G8">
            <v>8.8336799999999993</v>
          </cell>
          <cell r="H8">
            <v>12.17</v>
          </cell>
          <cell r="I8" t="str">
            <v/>
          </cell>
          <cell r="J8" t="str">
            <v>PRE MDC</v>
          </cell>
          <cell r="K8" t="str">
            <v>14</v>
          </cell>
          <cell r="L8" t="str">
            <v>Transplant Surgery</v>
          </cell>
          <cell r="M8" t="str">
            <v>14.1</v>
          </cell>
          <cell r="N8" t="str">
            <v>Transplant Surgery</v>
          </cell>
        </row>
        <row r="9">
          <cell r="D9" t="str">
            <v>002-2</v>
          </cell>
          <cell r="E9" t="str">
            <v>HEART AND/OR LUNG TRANSPLANT</v>
          </cell>
          <cell r="F9" t="str">
            <v>Heart and/or lung transplant</v>
          </cell>
          <cell r="G9">
            <v>10.304449999999999</v>
          </cell>
          <cell r="H9">
            <v>14.12</v>
          </cell>
          <cell r="I9" t="str">
            <v/>
          </cell>
          <cell r="J9" t="str">
            <v>PRE MDC</v>
          </cell>
          <cell r="K9" t="str">
            <v>14</v>
          </cell>
          <cell r="L9" t="str">
            <v>Transplant Surgery</v>
          </cell>
          <cell r="M9" t="str">
            <v>14.1</v>
          </cell>
          <cell r="N9" t="str">
            <v>Transplant Surgery</v>
          </cell>
        </row>
        <row r="10">
          <cell r="D10" t="str">
            <v>002-3</v>
          </cell>
          <cell r="E10" t="str">
            <v>HEART AND/OR LUNG TRANSPLANT</v>
          </cell>
          <cell r="F10" t="str">
            <v>Heart and/or lung transplant</v>
          </cell>
          <cell r="G10">
            <v>13.88538</v>
          </cell>
          <cell r="H10">
            <v>24.17</v>
          </cell>
          <cell r="I10" t="str">
            <v/>
          </cell>
          <cell r="J10" t="str">
            <v>PRE MDC</v>
          </cell>
          <cell r="K10" t="str">
            <v>14</v>
          </cell>
          <cell r="L10" t="str">
            <v>Transplant Surgery</v>
          </cell>
          <cell r="M10" t="str">
            <v>14.1</v>
          </cell>
          <cell r="N10" t="str">
            <v>Transplant Surgery</v>
          </cell>
        </row>
        <row r="11">
          <cell r="D11" t="str">
            <v>002-4</v>
          </cell>
          <cell r="E11" t="str">
            <v>HEART AND/OR LUNG TRANSPLANT</v>
          </cell>
          <cell r="F11" t="str">
            <v>Heart and/or lung transplant</v>
          </cell>
          <cell r="G11">
            <v>22.454350000000002</v>
          </cell>
          <cell r="H11">
            <v>46.36</v>
          </cell>
          <cell r="I11" t="str">
            <v/>
          </cell>
          <cell r="J11" t="str">
            <v>PRE MDC</v>
          </cell>
          <cell r="K11" t="str">
            <v>14</v>
          </cell>
          <cell r="L11" t="str">
            <v>Transplant Surgery</v>
          </cell>
          <cell r="M11" t="str">
            <v>14.1</v>
          </cell>
          <cell r="N11" t="str">
            <v>Transplant Surgery</v>
          </cell>
        </row>
        <row r="12">
          <cell r="D12" t="str">
            <v>004-1</v>
          </cell>
          <cell r="E12" t="str">
            <v>TRACHEOSTOMY WITH MV &gt;96 HOURS WITH EXTENSIVE PROCEDURE</v>
          </cell>
          <cell r="F12" t="str">
            <v>Tracheostomy with mv &gt;96 hours with extensive proc</v>
          </cell>
          <cell r="G12">
            <v>4.5809600000000001</v>
          </cell>
          <cell r="H12">
            <v>11.79</v>
          </cell>
          <cell r="I12" t="str">
            <v/>
          </cell>
          <cell r="J12" t="str">
            <v>PRE MDC</v>
          </cell>
          <cell r="K12" t="str">
            <v>06</v>
          </cell>
          <cell r="L12" t="str">
            <v>General Surgery</v>
          </cell>
          <cell r="M12" t="str">
            <v>06.1</v>
          </cell>
          <cell r="N12" t="str">
            <v>General Surgery</v>
          </cell>
        </row>
        <row r="13">
          <cell r="D13" t="str">
            <v>004-2</v>
          </cell>
          <cell r="E13" t="str">
            <v>TRACHEOSTOMY WITH MV &gt;96 HOURS WITH EXTENSIVE PROCEDURE</v>
          </cell>
          <cell r="F13" t="str">
            <v>Tracheostomy with mv &gt;96 hours with extensive proc</v>
          </cell>
          <cell r="G13">
            <v>6.8600500000000002</v>
          </cell>
          <cell r="H13">
            <v>17.91</v>
          </cell>
          <cell r="I13" t="str">
            <v/>
          </cell>
          <cell r="J13" t="str">
            <v>PRE MDC</v>
          </cell>
          <cell r="K13" t="str">
            <v>06</v>
          </cell>
          <cell r="L13" t="str">
            <v>General Surgery</v>
          </cell>
          <cell r="M13" t="str">
            <v>06.1</v>
          </cell>
          <cell r="N13" t="str">
            <v>General Surgery</v>
          </cell>
        </row>
        <row r="14">
          <cell r="D14" t="str">
            <v>004-3</v>
          </cell>
          <cell r="E14" t="str">
            <v>TRACHEOSTOMY WITH MV &gt;96 HOURS WITH EXTENSIVE PROCEDURE</v>
          </cell>
          <cell r="F14" t="str">
            <v>Tracheostomy with mv &gt;96 hours with extensive proc</v>
          </cell>
          <cell r="G14">
            <v>9.9780800000000003</v>
          </cell>
          <cell r="H14">
            <v>27.41</v>
          </cell>
          <cell r="I14" t="str">
            <v/>
          </cell>
          <cell r="J14" t="str">
            <v>PRE MDC</v>
          </cell>
          <cell r="K14" t="str">
            <v>06</v>
          </cell>
          <cell r="L14" t="str">
            <v>General Surgery</v>
          </cell>
          <cell r="M14" t="str">
            <v>06.1</v>
          </cell>
          <cell r="N14" t="str">
            <v>General Surgery</v>
          </cell>
        </row>
        <row r="15">
          <cell r="D15" t="str">
            <v>004-4</v>
          </cell>
          <cell r="E15" t="str">
            <v>TRACHEOSTOMY WITH MV &gt;96 HOURS WITH EXTENSIVE PROCEDURE</v>
          </cell>
          <cell r="F15" t="str">
            <v>Tracheostomy with mv &gt;96 hours with extensive proc</v>
          </cell>
          <cell r="G15">
            <v>14.580859999999999</v>
          </cell>
          <cell r="H15">
            <v>39.6</v>
          </cell>
          <cell r="I15" t="str">
            <v/>
          </cell>
          <cell r="J15" t="str">
            <v>PRE MDC</v>
          </cell>
          <cell r="K15" t="str">
            <v>06</v>
          </cell>
          <cell r="L15" t="str">
            <v>General Surgery</v>
          </cell>
          <cell r="M15" t="str">
            <v>06.1</v>
          </cell>
          <cell r="N15" t="str">
            <v>General Surgery</v>
          </cell>
        </row>
        <row r="16">
          <cell r="D16" t="str">
            <v>005-1</v>
          </cell>
          <cell r="E16" t="str">
            <v>TRACHEOSTOMY WITH MV &gt;96 HOURS WITHOUT EXTENSIVE PROCEDURE</v>
          </cell>
          <cell r="F16" t="str">
            <v>Tracheostomy with mv &gt;96 hours w/o extensive proc</v>
          </cell>
          <cell r="G16">
            <v>4.3010700000000002</v>
          </cell>
          <cell r="H16">
            <v>13.44</v>
          </cell>
          <cell r="I16" t="str">
            <v/>
          </cell>
          <cell r="J16" t="str">
            <v>PRE MDC</v>
          </cell>
          <cell r="K16" t="str">
            <v>06</v>
          </cell>
          <cell r="L16" t="str">
            <v>General Surgery</v>
          </cell>
          <cell r="M16" t="str">
            <v>06.1</v>
          </cell>
          <cell r="N16" t="str">
            <v>General Surgery</v>
          </cell>
        </row>
        <row r="17">
          <cell r="D17" t="str">
            <v>005-2</v>
          </cell>
          <cell r="E17" t="str">
            <v>TRACHEOSTOMY WITH MV &gt;96 HOURS WITHOUT EXTENSIVE PROCEDURE</v>
          </cell>
          <cell r="F17" t="str">
            <v>Tracheostomy with mv &gt;96 hours w/o extensive proc</v>
          </cell>
          <cell r="G17">
            <v>5.1794799999999999</v>
          </cell>
          <cell r="H17">
            <v>19.170000000000002</v>
          </cell>
          <cell r="I17" t="str">
            <v/>
          </cell>
          <cell r="J17" t="str">
            <v>PRE MDC</v>
          </cell>
          <cell r="K17" t="str">
            <v>06</v>
          </cell>
          <cell r="L17" t="str">
            <v>General Surgery</v>
          </cell>
          <cell r="M17" t="str">
            <v>06.1</v>
          </cell>
          <cell r="N17" t="str">
            <v>General Surgery</v>
          </cell>
        </row>
        <row r="18">
          <cell r="D18" t="str">
            <v>005-3</v>
          </cell>
          <cell r="E18" t="str">
            <v>TRACHEOSTOMY WITH MV &gt;96 HOURS WITHOUT EXTENSIVE PROCEDURE</v>
          </cell>
          <cell r="F18" t="str">
            <v>Tracheostomy with mv &gt;96 hours w/o extensive proc</v>
          </cell>
          <cell r="G18">
            <v>7.0760199999999998</v>
          </cell>
          <cell r="H18">
            <v>24.32</v>
          </cell>
          <cell r="I18" t="str">
            <v/>
          </cell>
          <cell r="J18" t="str">
            <v>PRE MDC</v>
          </cell>
          <cell r="K18" t="str">
            <v>06</v>
          </cell>
          <cell r="L18" t="str">
            <v>General Surgery</v>
          </cell>
          <cell r="M18" t="str">
            <v>06.1</v>
          </cell>
          <cell r="N18" t="str">
            <v>General Surgery</v>
          </cell>
        </row>
        <row r="19">
          <cell r="D19" t="str">
            <v>005-4</v>
          </cell>
          <cell r="E19" t="str">
            <v>TRACHEOSTOMY WITH MV &gt;96 HOURS WITHOUT EXTENSIVE PROCEDURE</v>
          </cell>
          <cell r="F19" t="str">
            <v>Tracheostomy with mv &gt;96 hours w/o extensive proc</v>
          </cell>
          <cell r="G19">
            <v>9.6090800000000005</v>
          </cell>
          <cell r="H19">
            <v>31.6</v>
          </cell>
          <cell r="I19" t="str">
            <v/>
          </cell>
          <cell r="J19" t="str">
            <v>PRE MDC</v>
          </cell>
          <cell r="K19" t="str">
            <v>06</v>
          </cell>
          <cell r="L19" t="str">
            <v>General Surgery</v>
          </cell>
          <cell r="M19" t="str">
            <v>06.1</v>
          </cell>
          <cell r="N19" t="str">
            <v>General Surgery</v>
          </cell>
        </row>
        <row r="20">
          <cell r="D20" t="str">
            <v>006-1</v>
          </cell>
          <cell r="E20" t="str">
            <v>PANCREAS TRANSPLANT</v>
          </cell>
          <cell r="F20" t="str">
            <v>Pancreas transplant</v>
          </cell>
          <cell r="G20">
            <v>6.0821899999999998</v>
          </cell>
          <cell r="I20" t="str">
            <v/>
          </cell>
          <cell r="J20" t="str">
            <v>PRE MDC</v>
          </cell>
          <cell r="K20" t="str">
            <v>14</v>
          </cell>
          <cell r="L20" t="str">
            <v>Transplant Surgery</v>
          </cell>
          <cell r="M20" t="str">
            <v>14.1</v>
          </cell>
          <cell r="N20" t="str">
            <v>Transplant Surgery</v>
          </cell>
        </row>
        <row r="21">
          <cell r="D21" t="str">
            <v>006-2</v>
          </cell>
          <cell r="E21" t="str">
            <v>PANCREAS TRANSPLANT</v>
          </cell>
          <cell r="F21" t="str">
            <v>Pancreas transplant</v>
          </cell>
          <cell r="G21">
            <v>7.7377000000000002</v>
          </cell>
          <cell r="H21">
            <v>6.94</v>
          </cell>
          <cell r="I21" t="str">
            <v/>
          </cell>
          <cell r="J21" t="str">
            <v>PRE MDC</v>
          </cell>
          <cell r="K21" t="str">
            <v>14</v>
          </cell>
          <cell r="L21" t="str">
            <v>Transplant Surgery</v>
          </cell>
          <cell r="M21" t="str">
            <v>14.1</v>
          </cell>
          <cell r="N21" t="str">
            <v>Transplant Surgery</v>
          </cell>
        </row>
        <row r="22">
          <cell r="D22" t="str">
            <v>006-3</v>
          </cell>
          <cell r="E22" t="str">
            <v>PANCREAS TRANSPLANT</v>
          </cell>
          <cell r="F22" t="str">
            <v>Pancreas transplant</v>
          </cell>
          <cell r="G22">
            <v>8.9133600000000008</v>
          </cell>
          <cell r="H22">
            <v>8.86</v>
          </cell>
          <cell r="I22" t="str">
            <v/>
          </cell>
          <cell r="J22" t="str">
            <v>PRE MDC</v>
          </cell>
          <cell r="K22" t="str">
            <v>14</v>
          </cell>
          <cell r="L22" t="str">
            <v>Transplant Surgery</v>
          </cell>
          <cell r="M22" t="str">
            <v>14.1</v>
          </cell>
          <cell r="N22" t="str">
            <v>Transplant Surgery</v>
          </cell>
        </row>
        <row r="23">
          <cell r="D23" t="str">
            <v>006-4</v>
          </cell>
          <cell r="E23" t="str">
            <v>PANCREAS TRANSPLANT</v>
          </cell>
          <cell r="F23" t="str">
            <v>Pancreas transplant</v>
          </cell>
          <cell r="G23">
            <v>12.67638</v>
          </cell>
          <cell r="H23">
            <v>22.24</v>
          </cell>
          <cell r="I23" t="str">
            <v/>
          </cell>
          <cell r="J23" t="str">
            <v>PRE MDC</v>
          </cell>
          <cell r="K23" t="str">
            <v>14</v>
          </cell>
          <cell r="L23" t="str">
            <v>Transplant Surgery</v>
          </cell>
          <cell r="M23" t="str">
            <v>14.1</v>
          </cell>
          <cell r="N23" t="str">
            <v>Transplant Surgery</v>
          </cell>
        </row>
        <row r="24">
          <cell r="D24" t="str">
            <v>007-1</v>
          </cell>
          <cell r="E24" t="str">
            <v>ALLOGENEIC BONE MARROW TRANSPLANT</v>
          </cell>
          <cell r="F24" t="str">
            <v>Allogeneic bone marrow transplant</v>
          </cell>
          <cell r="G24">
            <v>6.0422599999999997</v>
          </cell>
          <cell r="H24">
            <v>21.85</v>
          </cell>
          <cell r="I24" t="str">
            <v/>
          </cell>
          <cell r="J24" t="str">
            <v>PRE MDC</v>
          </cell>
          <cell r="K24" t="str">
            <v>01</v>
          </cell>
          <cell r="L24" t="str">
            <v>General Medicine</v>
          </cell>
          <cell r="M24" t="str">
            <v>01.4</v>
          </cell>
          <cell r="N24" t="str">
            <v>Hematology</v>
          </cell>
        </row>
        <row r="25">
          <cell r="D25" t="str">
            <v>007-2</v>
          </cell>
          <cell r="E25" t="str">
            <v>ALLOGENEIC BONE MARROW TRANSPLANT</v>
          </cell>
          <cell r="F25" t="str">
            <v>Allogeneic bone marrow transplant</v>
          </cell>
          <cell r="G25">
            <v>6.7858900000000002</v>
          </cell>
          <cell r="H25">
            <v>23.4</v>
          </cell>
          <cell r="I25" t="str">
            <v/>
          </cell>
          <cell r="J25" t="str">
            <v>PRE MDC</v>
          </cell>
          <cell r="K25" t="str">
            <v>01</v>
          </cell>
          <cell r="L25" t="str">
            <v>General Medicine</v>
          </cell>
          <cell r="M25" t="str">
            <v>01.4</v>
          </cell>
          <cell r="N25" t="str">
            <v>Hematology</v>
          </cell>
        </row>
        <row r="26">
          <cell r="D26" t="str">
            <v>007-3</v>
          </cell>
          <cell r="E26" t="str">
            <v>ALLOGENEIC BONE MARROW TRANSPLANT</v>
          </cell>
          <cell r="F26" t="str">
            <v>Allogeneic bone marrow transplant</v>
          </cell>
          <cell r="G26">
            <v>8.6752699999999994</v>
          </cell>
          <cell r="H26">
            <v>27.52</v>
          </cell>
          <cell r="I26" t="str">
            <v/>
          </cell>
          <cell r="J26" t="str">
            <v>PRE MDC</v>
          </cell>
          <cell r="K26" t="str">
            <v>01</v>
          </cell>
          <cell r="L26" t="str">
            <v>General Medicine</v>
          </cell>
          <cell r="M26" t="str">
            <v>01.4</v>
          </cell>
          <cell r="N26" t="str">
            <v>Hematology</v>
          </cell>
        </row>
        <row r="27">
          <cell r="D27" t="str">
            <v>007-4</v>
          </cell>
          <cell r="E27" t="str">
            <v>ALLOGENEIC BONE MARROW TRANSPLANT</v>
          </cell>
          <cell r="F27" t="str">
            <v>Allogeneic bone marrow transplant</v>
          </cell>
          <cell r="G27">
            <v>14.720660000000001</v>
          </cell>
          <cell r="H27">
            <v>44.69</v>
          </cell>
          <cell r="I27" t="str">
            <v/>
          </cell>
          <cell r="J27" t="str">
            <v>PRE MDC</v>
          </cell>
          <cell r="K27" t="str">
            <v>01</v>
          </cell>
          <cell r="L27" t="str">
            <v>General Medicine</v>
          </cell>
          <cell r="M27" t="str">
            <v>01.4</v>
          </cell>
          <cell r="N27" t="str">
            <v>Hematology</v>
          </cell>
        </row>
        <row r="28">
          <cell r="D28" t="str">
            <v>008-1</v>
          </cell>
          <cell r="E28" t="str">
            <v>AUTOLOGOUS BONE MARROW TRANSPLANT</v>
          </cell>
          <cell r="F28" t="str">
            <v>Autologous bone marrow transplant</v>
          </cell>
          <cell r="G28">
            <v>2.94807</v>
          </cell>
          <cell r="H28">
            <v>9.27</v>
          </cell>
          <cell r="I28" t="str">
            <v/>
          </cell>
          <cell r="J28" t="str">
            <v>PRE MDC</v>
          </cell>
          <cell r="K28" t="str">
            <v>01</v>
          </cell>
          <cell r="L28" t="str">
            <v>General Medicine</v>
          </cell>
          <cell r="M28" t="str">
            <v>01.4</v>
          </cell>
          <cell r="N28" t="str">
            <v>Hematology</v>
          </cell>
        </row>
        <row r="29">
          <cell r="D29" t="str">
            <v>008-2</v>
          </cell>
          <cell r="E29" t="str">
            <v>AUTOLOGOUS BONE MARROW TRANSPLANT</v>
          </cell>
          <cell r="F29" t="str">
            <v>Autologous bone marrow transplant</v>
          </cell>
          <cell r="G29">
            <v>3.9232100000000001</v>
          </cell>
          <cell r="H29">
            <v>16.059999999999999</v>
          </cell>
          <cell r="I29" t="str">
            <v/>
          </cell>
          <cell r="J29" t="str">
            <v>PRE MDC</v>
          </cell>
          <cell r="K29" t="str">
            <v>01</v>
          </cell>
          <cell r="L29" t="str">
            <v>General Medicine</v>
          </cell>
          <cell r="M29" t="str">
            <v>01.4</v>
          </cell>
          <cell r="N29" t="str">
            <v>Hematology</v>
          </cell>
        </row>
        <row r="30">
          <cell r="D30" t="str">
            <v>008-3</v>
          </cell>
          <cell r="E30" t="str">
            <v>AUTOLOGOUS BONE MARROW TRANSPLANT</v>
          </cell>
          <cell r="F30" t="str">
            <v>Autologous bone marrow transplant</v>
          </cell>
          <cell r="G30">
            <v>4.6889700000000003</v>
          </cell>
          <cell r="H30">
            <v>18.309999999999999</v>
          </cell>
          <cell r="I30" t="str">
            <v/>
          </cell>
          <cell r="J30" t="str">
            <v>PRE MDC</v>
          </cell>
          <cell r="K30" t="str">
            <v>01</v>
          </cell>
          <cell r="L30" t="str">
            <v>General Medicine</v>
          </cell>
          <cell r="M30" t="str">
            <v>01.4</v>
          </cell>
          <cell r="N30" t="str">
            <v>Hematology</v>
          </cell>
        </row>
        <row r="31">
          <cell r="D31" t="str">
            <v>008-4</v>
          </cell>
          <cell r="E31" t="str">
            <v>AUTOLOGOUS BONE MARROW TRANSPLANT</v>
          </cell>
          <cell r="F31" t="str">
            <v>Autologous bone marrow transplant</v>
          </cell>
          <cell r="G31">
            <v>7.44658</v>
          </cell>
          <cell r="H31">
            <v>26.71</v>
          </cell>
          <cell r="I31" t="str">
            <v/>
          </cell>
          <cell r="J31" t="str">
            <v>PRE MDC</v>
          </cell>
          <cell r="K31" t="str">
            <v>01</v>
          </cell>
          <cell r="L31" t="str">
            <v>General Medicine</v>
          </cell>
          <cell r="M31" t="str">
            <v>01.4</v>
          </cell>
          <cell r="N31" t="str">
            <v>Hematology</v>
          </cell>
        </row>
        <row r="32">
          <cell r="D32" t="str">
            <v>009-1</v>
          </cell>
          <cell r="E32" t="str">
            <v>EXTRACORPOREAL MEMBRANE OXYGENATION (ECMO)</v>
          </cell>
          <cell r="F32" t="str">
            <v>Extracorporeal membrane oxygenation (ECMO)</v>
          </cell>
          <cell r="G32">
            <v>3.93825</v>
          </cell>
          <cell r="I32" t="str">
            <v/>
          </cell>
          <cell r="J32" t="str">
            <v>PRE MDC</v>
          </cell>
          <cell r="K32" t="str">
            <v>17</v>
          </cell>
          <cell r="L32" t="str">
            <v>Vascular Surgery</v>
          </cell>
          <cell r="M32" t="str">
            <v>17.1</v>
          </cell>
          <cell r="N32" t="str">
            <v>Vascular Surgery</v>
          </cell>
        </row>
        <row r="33">
          <cell r="D33" t="str">
            <v>009-2</v>
          </cell>
          <cell r="E33" t="str">
            <v>EXTRACORPOREAL MEMBRANE OXYGENATION (ECMO)</v>
          </cell>
          <cell r="F33" t="str">
            <v>Extracorporeal membrane oxygenation (ECMO)</v>
          </cell>
          <cell r="G33">
            <v>4.7986599999999999</v>
          </cell>
          <cell r="H33">
            <v>7.21</v>
          </cell>
          <cell r="I33" t="str">
            <v/>
          </cell>
          <cell r="J33" t="str">
            <v>PRE MDC</v>
          </cell>
          <cell r="K33" t="str">
            <v>17</v>
          </cell>
          <cell r="L33" t="str">
            <v>Vascular Surgery</v>
          </cell>
          <cell r="M33" t="str">
            <v>17.1</v>
          </cell>
          <cell r="N33" t="str">
            <v>Vascular Surgery</v>
          </cell>
        </row>
        <row r="34">
          <cell r="D34" t="str">
            <v>009-3</v>
          </cell>
          <cell r="E34" t="str">
            <v>EXTRACORPOREAL MEMBRANE OXYGENATION (ECMO)</v>
          </cell>
          <cell r="F34" t="str">
            <v>Extracorporeal membrane oxygenation (ECMO)</v>
          </cell>
          <cell r="G34">
            <v>6.5792700000000002</v>
          </cell>
          <cell r="H34">
            <v>10.17</v>
          </cell>
          <cell r="I34" t="str">
            <v/>
          </cell>
          <cell r="J34" t="str">
            <v>PRE MDC</v>
          </cell>
          <cell r="K34" t="str">
            <v>17</v>
          </cell>
          <cell r="L34" t="str">
            <v>Vascular Surgery</v>
          </cell>
          <cell r="M34" t="str">
            <v>17.1</v>
          </cell>
          <cell r="N34" t="str">
            <v>Vascular Surgery</v>
          </cell>
        </row>
        <row r="35">
          <cell r="D35" t="str">
            <v>009-4</v>
          </cell>
          <cell r="E35" t="str">
            <v>EXTRACORPOREAL MEMBRANE OXYGENATION (ECMO)</v>
          </cell>
          <cell r="F35" t="str">
            <v>Extracorporeal membrane oxygenation (ECMO)</v>
          </cell>
          <cell r="G35">
            <v>14.2751</v>
          </cell>
          <cell r="H35">
            <v>24.26</v>
          </cell>
          <cell r="I35" t="str">
            <v/>
          </cell>
          <cell r="J35" t="str">
            <v>PRE MDC</v>
          </cell>
          <cell r="K35" t="str">
            <v>17</v>
          </cell>
          <cell r="L35" t="str">
            <v>Vascular Surgery</v>
          </cell>
          <cell r="M35" t="str">
            <v>17.1</v>
          </cell>
          <cell r="N35" t="str">
            <v>Vascular Surgery</v>
          </cell>
        </row>
        <row r="36">
          <cell r="D36" t="str">
            <v>011-1</v>
          </cell>
          <cell r="E36" t="str">
            <v>CHIMERIC ANTIGEN RECEPTOR (CAR) T-CELL AND OTHER IMMUNOTHERAPIES</v>
          </cell>
          <cell r="F36" t="str">
            <v>Chimeric antigen receptor (car) t-cell &amp; oth immunotherapies</v>
          </cell>
          <cell r="G36">
            <v>2.68974</v>
          </cell>
          <cell r="H36">
            <v>9.67</v>
          </cell>
          <cell r="I36" t="str">
            <v/>
          </cell>
          <cell r="J36" t="str">
            <v>PRE MDC</v>
          </cell>
          <cell r="K36" t="str">
            <v>01</v>
          </cell>
          <cell r="L36" t="str">
            <v>General Medicine</v>
          </cell>
          <cell r="M36" t="str">
            <v>01.4</v>
          </cell>
          <cell r="N36" t="str">
            <v>Hematology</v>
          </cell>
        </row>
        <row r="37">
          <cell r="D37" t="str">
            <v>011-2</v>
          </cell>
          <cell r="E37" t="str">
            <v>CHIMERIC ANTIGEN RECEPTOR (CAR) T-CELL AND OTHER IMMUNOTHERAPIES</v>
          </cell>
          <cell r="F37" t="str">
            <v>Chimeric antigen receptor (car) t-cell &amp; oth immunotherapies</v>
          </cell>
          <cell r="G37">
            <v>3.9910199999999998</v>
          </cell>
          <cell r="H37">
            <v>11.11</v>
          </cell>
          <cell r="I37" t="str">
            <v/>
          </cell>
          <cell r="J37" t="str">
            <v>PRE MDC</v>
          </cell>
          <cell r="K37" t="str">
            <v>01</v>
          </cell>
          <cell r="L37" t="str">
            <v>General Medicine</v>
          </cell>
          <cell r="M37" t="str">
            <v>01.4</v>
          </cell>
          <cell r="N37" t="str">
            <v>Hematology</v>
          </cell>
        </row>
        <row r="38">
          <cell r="D38" t="str">
            <v>011-3</v>
          </cell>
          <cell r="E38" t="str">
            <v>CHIMERIC ANTIGEN RECEPTOR (CAR) T-CELL AND OTHER IMMUNOTHERAPIES</v>
          </cell>
          <cell r="F38" t="str">
            <v>Chimeric antigen receptor (car) t-cell &amp; oth immunotherapies</v>
          </cell>
          <cell r="G38">
            <v>7.5344600000000002</v>
          </cell>
          <cell r="H38">
            <v>15.82</v>
          </cell>
          <cell r="I38" t="str">
            <v/>
          </cell>
          <cell r="J38" t="str">
            <v>PRE MDC</v>
          </cell>
          <cell r="K38" t="str">
            <v>01</v>
          </cell>
          <cell r="L38" t="str">
            <v>General Medicine</v>
          </cell>
          <cell r="M38" t="str">
            <v>01.4</v>
          </cell>
          <cell r="N38" t="str">
            <v>Hematology</v>
          </cell>
        </row>
        <row r="39">
          <cell r="D39" t="str">
            <v>011-4</v>
          </cell>
          <cell r="E39" t="str">
            <v>CHIMERIC ANTIGEN RECEPTOR (CAR) T-CELL AND OTHER IMMUNOTHERAPIES</v>
          </cell>
          <cell r="F39" t="str">
            <v>Chimeric antigen receptor (car) t-cell &amp; oth immunotherapies</v>
          </cell>
          <cell r="G39">
            <v>15.30696</v>
          </cell>
          <cell r="H39">
            <v>29.92</v>
          </cell>
          <cell r="I39" t="str">
            <v/>
          </cell>
          <cell r="J39" t="str">
            <v>PRE MDC</v>
          </cell>
          <cell r="K39" t="str">
            <v>01</v>
          </cell>
          <cell r="L39" t="str">
            <v>General Medicine</v>
          </cell>
          <cell r="M39" t="str">
            <v>01.4</v>
          </cell>
          <cell r="N39" t="str">
            <v>Hematology</v>
          </cell>
        </row>
        <row r="40">
          <cell r="D40" t="str">
            <v>020-1</v>
          </cell>
          <cell r="E40" t="str">
            <v>OPEN CRANIOTOMY FOR TRAUMA</v>
          </cell>
          <cell r="F40" t="str">
            <v>Open craniotomy for trauma</v>
          </cell>
          <cell r="G40">
            <v>2.0410900000000001</v>
          </cell>
          <cell r="H40">
            <v>5.43</v>
          </cell>
          <cell r="I40" t="str">
            <v>01</v>
          </cell>
          <cell r="J40" t="str">
            <v>DISEASES &amp; DISORDERS OF THE NERVOUS SYSTEM</v>
          </cell>
          <cell r="K40" t="str">
            <v>08</v>
          </cell>
          <cell r="L40" t="str">
            <v>Neurosurgery</v>
          </cell>
          <cell r="M40" t="str">
            <v>08.2</v>
          </cell>
          <cell r="N40" t="str">
            <v>Neurological Surgery</v>
          </cell>
        </row>
        <row r="41">
          <cell r="D41" t="str">
            <v>020-2</v>
          </cell>
          <cell r="E41" t="str">
            <v>OPEN CRANIOTOMY FOR TRAUMA</v>
          </cell>
          <cell r="F41" t="str">
            <v>Open craniotomy for trauma</v>
          </cell>
          <cell r="G41">
            <v>2.4520499999999998</v>
          </cell>
          <cell r="H41">
            <v>6.77</v>
          </cell>
          <cell r="I41" t="str">
            <v>01</v>
          </cell>
          <cell r="J41" t="str">
            <v>DISEASES &amp; DISORDERS OF THE NERVOUS SYSTEM</v>
          </cell>
          <cell r="K41" t="str">
            <v>08</v>
          </cell>
          <cell r="L41" t="str">
            <v>Neurosurgery</v>
          </cell>
          <cell r="M41" t="str">
            <v>08.2</v>
          </cell>
          <cell r="N41" t="str">
            <v>Neurological Surgery</v>
          </cell>
        </row>
        <row r="42">
          <cell r="D42" t="str">
            <v>020-3</v>
          </cell>
          <cell r="E42" t="str">
            <v>OPEN CRANIOTOMY FOR TRAUMA</v>
          </cell>
          <cell r="F42" t="str">
            <v>Open craniotomy for trauma</v>
          </cell>
          <cell r="G42">
            <v>3.3550200000000001</v>
          </cell>
          <cell r="H42">
            <v>9.6</v>
          </cell>
          <cell r="I42" t="str">
            <v>01</v>
          </cell>
          <cell r="J42" t="str">
            <v>DISEASES &amp; DISORDERS OF THE NERVOUS SYSTEM</v>
          </cell>
          <cell r="K42" t="str">
            <v>08</v>
          </cell>
          <cell r="L42" t="str">
            <v>Neurosurgery</v>
          </cell>
          <cell r="M42" t="str">
            <v>08.2</v>
          </cell>
          <cell r="N42" t="str">
            <v>Neurological Surgery</v>
          </cell>
        </row>
        <row r="43">
          <cell r="D43" t="str">
            <v>020-4</v>
          </cell>
          <cell r="E43" t="str">
            <v>OPEN CRANIOTOMY FOR TRAUMA</v>
          </cell>
          <cell r="F43" t="str">
            <v>Open craniotomy for trauma</v>
          </cell>
          <cell r="G43">
            <v>5.2450099999999997</v>
          </cell>
          <cell r="H43">
            <v>13.75</v>
          </cell>
          <cell r="I43" t="str">
            <v>01</v>
          </cell>
          <cell r="J43" t="str">
            <v>DISEASES &amp; DISORDERS OF THE NERVOUS SYSTEM</v>
          </cell>
          <cell r="K43" t="str">
            <v>08</v>
          </cell>
          <cell r="L43" t="str">
            <v>Neurosurgery</v>
          </cell>
          <cell r="M43" t="str">
            <v>08.2</v>
          </cell>
          <cell r="N43" t="str">
            <v>Neurological Surgery</v>
          </cell>
        </row>
        <row r="44">
          <cell r="D44" t="str">
            <v>021-1</v>
          </cell>
          <cell r="E44" t="str">
            <v>OPEN CRANIOTOMY EXCEPT TRAUMA</v>
          </cell>
          <cell r="F44" t="str">
            <v>Open craniotomy except trauma</v>
          </cell>
          <cell r="G44">
            <v>1.9133599999999999</v>
          </cell>
          <cell r="H44">
            <v>3.37</v>
          </cell>
          <cell r="I44" t="str">
            <v>01</v>
          </cell>
          <cell r="J44" t="str">
            <v>DISEASES &amp; DISORDERS OF THE NERVOUS SYSTEM</v>
          </cell>
          <cell r="K44" t="str">
            <v>08</v>
          </cell>
          <cell r="L44" t="str">
            <v>Neurosurgery</v>
          </cell>
          <cell r="M44" t="str">
            <v>08.2</v>
          </cell>
          <cell r="N44" t="str">
            <v>Neurological Surgery</v>
          </cell>
        </row>
        <row r="45">
          <cell r="D45" t="str">
            <v>021-2</v>
          </cell>
          <cell r="E45" t="str">
            <v>OPEN CRANIOTOMY EXCEPT TRAUMA</v>
          </cell>
          <cell r="F45" t="str">
            <v>Open craniotomy except trauma</v>
          </cell>
          <cell r="G45">
            <v>2.4356399999999998</v>
          </cell>
          <cell r="H45">
            <v>4.57</v>
          </cell>
          <cell r="I45" t="str">
            <v>01</v>
          </cell>
          <cell r="J45" t="str">
            <v>DISEASES &amp; DISORDERS OF THE NERVOUS SYSTEM</v>
          </cell>
          <cell r="K45" t="str">
            <v>08</v>
          </cell>
          <cell r="L45" t="str">
            <v>Neurosurgery</v>
          </cell>
          <cell r="M45" t="str">
            <v>08.2</v>
          </cell>
          <cell r="N45" t="str">
            <v>Neurological Surgery</v>
          </cell>
        </row>
        <row r="46">
          <cell r="D46" t="str">
            <v>021-3</v>
          </cell>
          <cell r="E46" t="str">
            <v>OPEN CRANIOTOMY EXCEPT TRAUMA</v>
          </cell>
          <cell r="F46" t="str">
            <v>Open craniotomy except trauma</v>
          </cell>
          <cell r="G46">
            <v>3.6438899999999999</v>
          </cell>
          <cell r="H46">
            <v>9.58</v>
          </cell>
          <cell r="I46" t="str">
            <v>01</v>
          </cell>
          <cell r="J46" t="str">
            <v>DISEASES &amp; DISORDERS OF THE NERVOUS SYSTEM</v>
          </cell>
          <cell r="K46" t="str">
            <v>08</v>
          </cell>
          <cell r="L46" t="str">
            <v>Neurosurgery</v>
          </cell>
          <cell r="M46" t="str">
            <v>08.2</v>
          </cell>
          <cell r="N46" t="str">
            <v>Neurological Surgery</v>
          </cell>
        </row>
        <row r="47">
          <cell r="D47" t="str">
            <v>021-4</v>
          </cell>
          <cell r="E47" t="str">
            <v>OPEN CRANIOTOMY EXCEPT TRAUMA</v>
          </cell>
          <cell r="F47" t="str">
            <v>Open craniotomy except trauma</v>
          </cell>
          <cell r="G47">
            <v>5.6852099999999997</v>
          </cell>
          <cell r="H47">
            <v>15.9</v>
          </cell>
          <cell r="I47" t="str">
            <v>01</v>
          </cell>
          <cell r="J47" t="str">
            <v>DISEASES &amp; DISORDERS OF THE NERVOUS SYSTEM</v>
          </cell>
          <cell r="K47" t="str">
            <v>08</v>
          </cell>
          <cell r="L47" t="str">
            <v>Neurosurgery</v>
          </cell>
          <cell r="M47" t="str">
            <v>08.2</v>
          </cell>
          <cell r="N47" t="str">
            <v>Neurological Surgery</v>
          </cell>
        </row>
        <row r="48">
          <cell r="D48" t="str">
            <v>022-1</v>
          </cell>
          <cell r="E48" t="str">
            <v>VENTRICULAR SHUNT PROCEDURES</v>
          </cell>
          <cell r="F48" t="str">
            <v>Ventricular shunt procs</v>
          </cell>
          <cell r="G48">
            <v>1.30453</v>
          </cell>
          <cell r="H48">
            <v>2.23</v>
          </cell>
          <cell r="I48" t="str">
            <v>01</v>
          </cell>
          <cell r="J48" t="str">
            <v>DISEASES &amp; DISORDERS OF THE NERVOUS SYSTEM</v>
          </cell>
          <cell r="K48" t="str">
            <v>08</v>
          </cell>
          <cell r="L48" t="str">
            <v>Neurosurgery</v>
          </cell>
          <cell r="M48" t="str">
            <v>08.2</v>
          </cell>
          <cell r="N48" t="str">
            <v>Neurological Surgery</v>
          </cell>
        </row>
        <row r="49">
          <cell r="D49" t="str">
            <v>022-2</v>
          </cell>
          <cell r="E49" t="str">
            <v>VENTRICULAR SHUNT PROCEDURES</v>
          </cell>
          <cell r="F49" t="str">
            <v>Ventricular shunt procs</v>
          </cell>
          <cell r="G49">
            <v>1.54708</v>
          </cell>
          <cell r="H49">
            <v>3.74</v>
          </cell>
          <cell r="I49" t="str">
            <v>01</v>
          </cell>
          <cell r="J49" t="str">
            <v>DISEASES &amp; DISORDERS OF THE NERVOUS SYSTEM</v>
          </cell>
          <cell r="K49" t="str">
            <v>08</v>
          </cell>
          <cell r="L49" t="str">
            <v>Neurosurgery</v>
          </cell>
          <cell r="M49" t="str">
            <v>08.2</v>
          </cell>
          <cell r="N49" t="str">
            <v>Neurological Surgery</v>
          </cell>
        </row>
        <row r="50">
          <cell r="D50" t="str">
            <v>022-3</v>
          </cell>
          <cell r="E50" t="str">
            <v>VENTRICULAR SHUNT PROCEDURES</v>
          </cell>
          <cell r="F50" t="str">
            <v>Ventricular shunt procs</v>
          </cell>
          <cell r="G50">
            <v>2.15124</v>
          </cell>
          <cell r="H50">
            <v>7.4</v>
          </cell>
          <cell r="I50" t="str">
            <v>01</v>
          </cell>
          <cell r="J50" t="str">
            <v>DISEASES &amp; DISORDERS OF THE NERVOUS SYSTEM</v>
          </cell>
          <cell r="K50" t="str">
            <v>08</v>
          </cell>
          <cell r="L50" t="str">
            <v>Neurosurgery</v>
          </cell>
          <cell r="M50" t="str">
            <v>08.2</v>
          </cell>
          <cell r="N50" t="str">
            <v>Neurological Surgery</v>
          </cell>
        </row>
        <row r="51">
          <cell r="D51" t="str">
            <v>022-4</v>
          </cell>
          <cell r="E51" t="str">
            <v>VENTRICULAR SHUNT PROCEDURES</v>
          </cell>
          <cell r="F51" t="str">
            <v>Ventricular shunt procs</v>
          </cell>
          <cell r="G51">
            <v>4.3444799999999999</v>
          </cell>
          <cell r="H51">
            <v>16.41</v>
          </cell>
          <cell r="I51" t="str">
            <v>01</v>
          </cell>
          <cell r="J51" t="str">
            <v>DISEASES &amp; DISORDERS OF THE NERVOUS SYSTEM</v>
          </cell>
          <cell r="K51" t="str">
            <v>08</v>
          </cell>
          <cell r="L51" t="str">
            <v>Neurosurgery</v>
          </cell>
          <cell r="M51" t="str">
            <v>08.2</v>
          </cell>
          <cell r="N51" t="str">
            <v>Neurological Surgery</v>
          </cell>
        </row>
        <row r="52">
          <cell r="D52" t="str">
            <v>023-1</v>
          </cell>
          <cell r="E52" t="str">
            <v>SPINAL PROCEDURES</v>
          </cell>
          <cell r="F52" t="str">
            <v>Spinal procs</v>
          </cell>
          <cell r="G52">
            <v>1.5336700000000001</v>
          </cell>
          <cell r="H52">
            <v>2.88</v>
          </cell>
          <cell r="I52" t="str">
            <v>01</v>
          </cell>
          <cell r="J52" t="str">
            <v>DISEASES &amp; DISORDERS OF THE NERVOUS SYSTEM</v>
          </cell>
          <cell r="K52" t="str">
            <v>08</v>
          </cell>
          <cell r="L52" t="str">
            <v>Neurosurgery</v>
          </cell>
          <cell r="M52" t="str">
            <v>08.2</v>
          </cell>
          <cell r="N52" t="str">
            <v>Neurological Surgery</v>
          </cell>
        </row>
        <row r="53">
          <cell r="D53" t="str">
            <v>023-2</v>
          </cell>
          <cell r="E53" t="str">
            <v>SPINAL PROCEDURES</v>
          </cell>
          <cell r="F53" t="str">
            <v>Spinal procs</v>
          </cell>
          <cell r="G53">
            <v>2.1025700000000001</v>
          </cell>
          <cell r="H53">
            <v>5.47</v>
          </cell>
          <cell r="I53" t="str">
            <v>01</v>
          </cell>
          <cell r="J53" t="str">
            <v>DISEASES &amp; DISORDERS OF THE NERVOUS SYSTEM</v>
          </cell>
          <cell r="K53" t="str">
            <v>08</v>
          </cell>
          <cell r="L53" t="str">
            <v>Neurosurgery</v>
          </cell>
          <cell r="M53" t="str">
            <v>08.2</v>
          </cell>
          <cell r="N53" t="str">
            <v>Neurological Surgery</v>
          </cell>
        </row>
        <row r="54">
          <cell r="D54" t="str">
            <v>023-3</v>
          </cell>
          <cell r="E54" t="str">
            <v>SPINAL PROCEDURES</v>
          </cell>
          <cell r="F54" t="str">
            <v>Spinal procs</v>
          </cell>
          <cell r="G54">
            <v>3.54203</v>
          </cell>
          <cell r="H54">
            <v>9.81</v>
          </cell>
          <cell r="I54" t="str">
            <v>01</v>
          </cell>
          <cell r="J54" t="str">
            <v>DISEASES &amp; DISORDERS OF THE NERVOUS SYSTEM</v>
          </cell>
          <cell r="K54" t="str">
            <v>08</v>
          </cell>
          <cell r="L54" t="str">
            <v>Neurosurgery</v>
          </cell>
          <cell r="M54" t="str">
            <v>08.2</v>
          </cell>
          <cell r="N54" t="str">
            <v>Neurological Surgery</v>
          </cell>
        </row>
        <row r="55">
          <cell r="D55" t="str">
            <v>023-4</v>
          </cell>
          <cell r="E55" t="str">
            <v>SPINAL PROCEDURES</v>
          </cell>
          <cell r="F55" t="str">
            <v>Spinal procs</v>
          </cell>
          <cell r="G55">
            <v>5.7642199999999999</v>
          </cell>
          <cell r="H55">
            <v>17.399999999999999</v>
          </cell>
          <cell r="I55" t="str">
            <v>01</v>
          </cell>
          <cell r="J55" t="str">
            <v>DISEASES &amp; DISORDERS OF THE NERVOUS SYSTEM</v>
          </cell>
          <cell r="K55" t="str">
            <v>08</v>
          </cell>
          <cell r="L55" t="str">
            <v>Neurosurgery</v>
          </cell>
          <cell r="M55" t="str">
            <v>08.2</v>
          </cell>
          <cell r="N55" t="str">
            <v>Neurological Surgery</v>
          </cell>
        </row>
        <row r="56">
          <cell r="D56" t="str">
            <v>024-1</v>
          </cell>
          <cell r="E56" t="str">
            <v>OPEN EXTRACRANIAL VASCULAR PROCEDURES</v>
          </cell>
          <cell r="F56" t="str">
            <v>Open extracranial vascular procs</v>
          </cell>
          <cell r="G56">
            <v>1.0247900000000001</v>
          </cell>
          <cell r="H56">
            <v>1.33</v>
          </cell>
          <cell r="I56" t="str">
            <v>01</v>
          </cell>
          <cell r="J56" t="str">
            <v>DISEASES &amp; DISORDERS OF THE NERVOUS SYSTEM</v>
          </cell>
          <cell r="K56" t="str">
            <v>17</v>
          </cell>
          <cell r="L56" t="str">
            <v>Vascular Surgery</v>
          </cell>
          <cell r="M56" t="str">
            <v>17.1</v>
          </cell>
          <cell r="N56" t="str">
            <v>Vascular Surgery</v>
          </cell>
        </row>
        <row r="57">
          <cell r="D57" t="str">
            <v>024-2</v>
          </cell>
          <cell r="E57" t="str">
            <v>OPEN EXTRACRANIAL VASCULAR PROCEDURES</v>
          </cell>
          <cell r="F57" t="str">
            <v>Open extracranial vascular procs</v>
          </cell>
          <cell r="G57">
            <v>1.2785299999999999</v>
          </cell>
          <cell r="H57">
            <v>2.2799999999999998</v>
          </cell>
          <cell r="I57" t="str">
            <v>01</v>
          </cell>
          <cell r="J57" t="str">
            <v>DISEASES &amp; DISORDERS OF THE NERVOUS SYSTEM</v>
          </cell>
          <cell r="K57" t="str">
            <v>17</v>
          </cell>
          <cell r="L57" t="str">
            <v>Vascular Surgery</v>
          </cell>
          <cell r="M57" t="str">
            <v>17.1</v>
          </cell>
          <cell r="N57" t="str">
            <v>Vascular Surgery</v>
          </cell>
        </row>
        <row r="58">
          <cell r="D58" t="str">
            <v>024-3</v>
          </cell>
          <cell r="E58" t="str">
            <v>OPEN EXTRACRANIAL VASCULAR PROCEDURES</v>
          </cell>
          <cell r="F58" t="str">
            <v>Open extracranial vascular procs</v>
          </cell>
          <cell r="G58">
            <v>2.2341799999999998</v>
          </cell>
          <cell r="H58">
            <v>6.28</v>
          </cell>
          <cell r="I58" t="str">
            <v>01</v>
          </cell>
          <cell r="J58" t="str">
            <v>DISEASES &amp; DISORDERS OF THE NERVOUS SYSTEM</v>
          </cell>
          <cell r="K58" t="str">
            <v>17</v>
          </cell>
          <cell r="L58" t="str">
            <v>Vascular Surgery</v>
          </cell>
          <cell r="M58" t="str">
            <v>17.1</v>
          </cell>
          <cell r="N58" t="str">
            <v>Vascular Surgery</v>
          </cell>
        </row>
        <row r="59">
          <cell r="D59" t="str">
            <v>024-4</v>
          </cell>
          <cell r="E59" t="str">
            <v>OPEN EXTRACRANIAL VASCULAR PROCEDURES</v>
          </cell>
          <cell r="F59" t="str">
            <v>Open extracranial vascular procs</v>
          </cell>
          <cell r="G59">
            <v>3.8016100000000002</v>
          </cell>
          <cell r="H59">
            <v>11.56</v>
          </cell>
          <cell r="I59" t="str">
            <v>01</v>
          </cell>
          <cell r="J59" t="str">
            <v>DISEASES &amp; DISORDERS OF THE NERVOUS SYSTEM</v>
          </cell>
          <cell r="K59" t="str">
            <v>17</v>
          </cell>
          <cell r="L59" t="str">
            <v>Vascular Surgery</v>
          </cell>
          <cell r="M59" t="str">
            <v>17.1</v>
          </cell>
          <cell r="N59" t="str">
            <v>Vascular Surgery</v>
          </cell>
        </row>
        <row r="60">
          <cell r="D60" t="str">
            <v>026-1</v>
          </cell>
          <cell r="E60" t="str">
            <v>OTHER NERVOUS SYSTEM AND RELATED PROCEDURES</v>
          </cell>
          <cell r="F60" t="str">
            <v>Other nervous system &amp; related procs</v>
          </cell>
          <cell r="G60">
            <v>1.20862</v>
          </cell>
          <cell r="H60">
            <v>2.2200000000000002</v>
          </cell>
          <cell r="I60" t="str">
            <v>01</v>
          </cell>
          <cell r="J60" t="str">
            <v>DISEASES &amp; DISORDERS OF THE NERVOUS SYSTEM</v>
          </cell>
          <cell r="K60" t="str">
            <v>08</v>
          </cell>
          <cell r="L60" t="str">
            <v>Neurosurgery</v>
          </cell>
          <cell r="M60" t="str">
            <v>08.2</v>
          </cell>
          <cell r="N60" t="str">
            <v>Neurological Surgery</v>
          </cell>
        </row>
        <row r="61">
          <cell r="D61" t="str">
            <v>026-2</v>
          </cell>
          <cell r="E61" t="str">
            <v>OTHER NERVOUS SYSTEM AND RELATED PROCEDURES</v>
          </cell>
          <cell r="F61" t="str">
            <v>Other nervous system &amp; related procs</v>
          </cell>
          <cell r="G61">
            <v>1.5311699999999999</v>
          </cell>
          <cell r="H61">
            <v>4.07</v>
          </cell>
          <cell r="I61" t="str">
            <v>01</v>
          </cell>
          <cell r="J61" t="str">
            <v>DISEASES &amp; DISORDERS OF THE NERVOUS SYSTEM</v>
          </cell>
          <cell r="K61" t="str">
            <v>08</v>
          </cell>
          <cell r="L61" t="str">
            <v>Neurosurgery</v>
          </cell>
          <cell r="M61" t="str">
            <v>08.2</v>
          </cell>
          <cell r="N61" t="str">
            <v>Neurological Surgery</v>
          </cell>
        </row>
        <row r="62">
          <cell r="D62" t="str">
            <v>026-3</v>
          </cell>
          <cell r="E62" t="str">
            <v>OTHER NERVOUS SYSTEM AND RELATED PROCEDURES</v>
          </cell>
          <cell r="F62" t="str">
            <v>Other nervous system &amp; related procs</v>
          </cell>
          <cell r="G62">
            <v>2.3410899999999999</v>
          </cell>
          <cell r="H62">
            <v>8.24</v>
          </cell>
          <cell r="I62" t="str">
            <v>01</v>
          </cell>
          <cell r="J62" t="str">
            <v>DISEASES &amp; DISORDERS OF THE NERVOUS SYSTEM</v>
          </cell>
          <cell r="K62" t="str">
            <v>08</v>
          </cell>
          <cell r="L62" t="str">
            <v>Neurosurgery</v>
          </cell>
          <cell r="M62" t="str">
            <v>08.2</v>
          </cell>
          <cell r="N62" t="str">
            <v>Neurological Surgery</v>
          </cell>
        </row>
        <row r="63">
          <cell r="D63" t="str">
            <v>026-4</v>
          </cell>
          <cell r="E63" t="str">
            <v>OTHER NERVOUS SYSTEM AND RELATED PROCEDURES</v>
          </cell>
          <cell r="F63" t="str">
            <v>Other nervous system &amp; related procs</v>
          </cell>
          <cell r="G63">
            <v>4.3707399999999996</v>
          </cell>
          <cell r="H63">
            <v>18.13</v>
          </cell>
          <cell r="I63" t="str">
            <v>01</v>
          </cell>
          <cell r="J63" t="str">
            <v>DISEASES &amp; DISORDERS OF THE NERVOUS SYSTEM</v>
          </cell>
          <cell r="K63" t="str">
            <v>08</v>
          </cell>
          <cell r="L63" t="str">
            <v>Neurosurgery</v>
          </cell>
          <cell r="M63" t="str">
            <v>08.2</v>
          </cell>
          <cell r="N63" t="str">
            <v>Neurological Surgery</v>
          </cell>
        </row>
        <row r="64">
          <cell r="D64" t="str">
            <v>027-1</v>
          </cell>
          <cell r="E64" t="str">
            <v>OTHER OPEN CRANIOTOMY</v>
          </cell>
          <cell r="F64" t="str">
            <v>Other open craniotomy</v>
          </cell>
          <cell r="G64">
            <v>1.6068800000000001</v>
          </cell>
          <cell r="H64">
            <v>2.4700000000000002</v>
          </cell>
          <cell r="I64" t="str">
            <v>01</v>
          </cell>
          <cell r="J64" t="str">
            <v>DISEASES &amp; DISORDERS OF THE NERVOUS SYSTEM</v>
          </cell>
          <cell r="K64" t="str">
            <v>08</v>
          </cell>
          <cell r="L64" t="str">
            <v>Neurosurgery</v>
          </cell>
          <cell r="M64" t="str">
            <v>08.2</v>
          </cell>
          <cell r="N64" t="str">
            <v>Neurological Surgery</v>
          </cell>
        </row>
        <row r="65">
          <cell r="D65" t="str">
            <v>027-2</v>
          </cell>
          <cell r="E65" t="str">
            <v>OTHER OPEN CRANIOTOMY</v>
          </cell>
          <cell r="F65" t="str">
            <v>Other open craniotomy</v>
          </cell>
          <cell r="G65">
            <v>1.87049</v>
          </cell>
          <cell r="H65">
            <v>3.9</v>
          </cell>
          <cell r="I65" t="str">
            <v>01</v>
          </cell>
          <cell r="J65" t="str">
            <v>DISEASES &amp; DISORDERS OF THE NERVOUS SYSTEM</v>
          </cell>
          <cell r="K65" t="str">
            <v>08</v>
          </cell>
          <cell r="L65" t="str">
            <v>Neurosurgery</v>
          </cell>
          <cell r="M65" t="str">
            <v>08.2</v>
          </cell>
          <cell r="N65" t="str">
            <v>Neurological Surgery</v>
          </cell>
        </row>
        <row r="66">
          <cell r="D66" t="str">
            <v>027-3</v>
          </cell>
          <cell r="E66" t="str">
            <v>OTHER OPEN CRANIOTOMY</v>
          </cell>
          <cell r="F66" t="str">
            <v>Other open craniotomy</v>
          </cell>
          <cell r="G66">
            <v>3.03931</v>
          </cell>
          <cell r="H66">
            <v>9.0299999999999994</v>
          </cell>
          <cell r="I66" t="str">
            <v>01</v>
          </cell>
          <cell r="J66" t="str">
            <v>DISEASES &amp; DISORDERS OF THE NERVOUS SYSTEM</v>
          </cell>
          <cell r="K66" t="str">
            <v>08</v>
          </cell>
          <cell r="L66" t="str">
            <v>Neurosurgery</v>
          </cell>
          <cell r="M66" t="str">
            <v>08.2</v>
          </cell>
          <cell r="N66" t="str">
            <v>Neurological Surgery</v>
          </cell>
        </row>
        <row r="67">
          <cell r="D67" t="str">
            <v>027-4</v>
          </cell>
          <cell r="E67" t="str">
            <v>OTHER OPEN CRANIOTOMY</v>
          </cell>
          <cell r="F67" t="str">
            <v>Other open craniotomy</v>
          </cell>
          <cell r="G67">
            <v>5.0111699999999999</v>
          </cell>
          <cell r="H67">
            <v>17.88</v>
          </cell>
          <cell r="I67" t="str">
            <v>01</v>
          </cell>
          <cell r="J67" t="str">
            <v>DISEASES &amp; DISORDERS OF THE NERVOUS SYSTEM</v>
          </cell>
          <cell r="K67" t="str">
            <v>08</v>
          </cell>
          <cell r="L67" t="str">
            <v>Neurosurgery</v>
          </cell>
          <cell r="M67" t="str">
            <v>08.2</v>
          </cell>
          <cell r="N67" t="str">
            <v>Neurological Surgery</v>
          </cell>
        </row>
        <row r="68">
          <cell r="D68" t="str">
            <v>029-1</v>
          </cell>
          <cell r="E68" t="str">
            <v>OTHER PERCUTANEOUS INTRACRANIAL PROCEDURES</v>
          </cell>
          <cell r="F68" t="str">
            <v>Other percutaneous intracranial procs</v>
          </cell>
          <cell r="G68">
            <v>1.8205899999999999</v>
          </cell>
          <cell r="H68">
            <v>2.5099999999999998</v>
          </cell>
          <cell r="I68" t="str">
            <v>01</v>
          </cell>
          <cell r="J68" t="str">
            <v>DISEASES &amp; DISORDERS OF THE NERVOUS SYSTEM</v>
          </cell>
          <cell r="K68" t="str">
            <v>08</v>
          </cell>
          <cell r="L68" t="str">
            <v>Neurosurgery</v>
          </cell>
          <cell r="M68" t="str">
            <v>08.2</v>
          </cell>
          <cell r="N68" t="str">
            <v>Neurological Surgery</v>
          </cell>
        </row>
        <row r="69">
          <cell r="D69" t="str">
            <v>029-2</v>
          </cell>
          <cell r="E69" t="str">
            <v>OTHER PERCUTANEOUS INTRACRANIAL PROCEDURES</v>
          </cell>
          <cell r="F69" t="str">
            <v>Other percutaneous intracranial procs</v>
          </cell>
          <cell r="G69">
            <v>1.9116200000000001</v>
          </cell>
          <cell r="H69">
            <v>5</v>
          </cell>
          <cell r="I69" t="str">
            <v>01</v>
          </cell>
          <cell r="J69" t="str">
            <v>DISEASES &amp; DISORDERS OF THE NERVOUS SYSTEM</v>
          </cell>
          <cell r="K69" t="str">
            <v>08</v>
          </cell>
          <cell r="L69" t="str">
            <v>Neurosurgery</v>
          </cell>
          <cell r="M69" t="str">
            <v>08.2</v>
          </cell>
          <cell r="N69" t="str">
            <v>Neurological Surgery</v>
          </cell>
        </row>
        <row r="70">
          <cell r="D70" t="str">
            <v>029-3</v>
          </cell>
          <cell r="E70" t="str">
            <v>OTHER PERCUTANEOUS INTRACRANIAL PROCEDURES</v>
          </cell>
          <cell r="F70" t="str">
            <v>Other percutaneous intracranial procs</v>
          </cell>
          <cell r="G70">
            <v>2.4596900000000002</v>
          </cell>
          <cell r="H70">
            <v>7.79</v>
          </cell>
          <cell r="I70" t="str">
            <v>01</v>
          </cell>
          <cell r="J70" t="str">
            <v>DISEASES &amp; DISORDERS OF THE NERVOUS SYSTEM</v>
          </cell>
          <cell r="K70" t="str">
            <v>08</v>
          </cell>
          <cell r="L70" t="str">
            <v>Neurosurgery</v>
          </cell>
          <cell r="M70" t="str">
            <v>08.2</v>
          </cell>
          <cell r="N70" t="str">
            <v>Neurological Surgery</v>
          </cell>
        </row>
        <row r="71">
          <cell r="D71" t="str">
            <v>029-4</v>
          </cell>
          <cell r="E71" t="str">
            <v>OTHER PERCUTANEOUS INTRACRANIAL PROCEDURES</v>
          </cell>
          <cell r="F71" t="str">
            <v>Other percutaneous intracranial procs</v>
          </cell>
          <cell r="G71">
            <v>4.0626699999999998</v>
          </cell>
          <cell r="H71">
            <v>12.6</v>
          </cell>
          <cell r="I71" t="str">
            <v>01</v>
          </cell>
          <cell r="J71" t="str">
            <v>DISEASES &amp; DISORDERS OF THE NERVOUS SYSTEM</v>
          </cell>
          <cell r="K71" t="str">
            <v>08</v>
          </cell>
          <cell r="L71" t="str">
            <v>Neurosurgery</v>
          </cell>
          <cell r="M71" t="str">
            <v>08.2</v>
          </cell>
          <cell r="N71" t="str">
            <v>Neurological Surgery</v>
          </cell>
        </row>
        <row r="72">
          <cell r="D72" t="str">
            <v>030-1</v>
          </cell>
          <cell r="E72" t="str">
            <v>PERCUTANEOUS INTRACRANIAL AND EXTRACRANIAL VASCULAR PROCEDURES</v>
          </cell>
          <cell r="F72" t="str">
            <v>Percutaneous intracranial &amp; extracranial vascular procs</v>
          </cell>
          <cell r="G72">
            <v>1.8301499999999999</v>
          </cell>
          <cell r="H72">
            <v>1.49</v>
          </cell>
          <cell r="I72" t="str">
            <v>01</v>
          </cell>
          <cell r="J72" t="str">
            <v>DISEASES &amp; DISORDERS OF THE NERVOUS SYSTEM</v>
          </cell>
          <cell r="K72" t="str">
            <v>08</v>
          </cell>
          <cell r="L72" t="str">
            <v>Neurosurgery</v>
          </cell>
          <cell r="M72" t="str">
            <v>08.2</v>
          </cell>
          <cell r="N72" t="str">
            <v>Neurological Surgery</v>
          </cell>
        </row>
        <row r="73">
          <cell r="D73" t="str">
            <v>030-2</v>
          </cell>
          <cell r="E73" t="str">
            <v>PERCUTANEOUS INTRACRANIAL AND EXTRACRANIAL VASCULAR PROCEDURES</v>
          </cell>
          <cell r="F73" t="str">
            <v>Percutaneous intracranial &amp; extracranial vascular procs</v>
          </cell>
          <cell r="G73">
            <v>2.4523199999999998</v>
          </cell>
          <cell r="H73">
            <v>3.91</v>
          </cell>
          <cell r="I73" t="str">
            <v>01</v>
          </cell>
          <cell r="J73" t="str">
            <v>DISEASES &amp; DISORDERS OF THE NERVOUS SYSTEM</v>
          </cell>
          <cell r="K73" t="str">
            <v>08</v>
          </cell>
          <cell r="L73" t="str">
            <v>Neurosurgery</v>
          </cell>
          <cell r="M73" t="str">
            <v>08.2</v>
          </cell>
          <cell r="N73" t="str">
            <v>Neurological Surgery</v>
          </cell>
        </row>
        <row r="74">
          <cell r="D74" t="str">
            <v>030-3</v>
          </cell>
          <cell r="E74" t="str">
            <v>PERCUTANEOUS INTRACRANIAL AND EXTRACRANIAL VASCULAR PROCEDURES</v>
          </cell>
          <cell r="F74" t="str">
            <v>Percutaneous intracranial &amp; extracranial vascular procs</v>
          </cell>
          <cell r="G74">
            <v>3.3597999999999999</v>
          </cell>
          <cell r="H74">
            <v>6.94</v>
          </cell>
          <cell r="I74" t="str">
            <v>01</v>
          </cell>
          <cell r="J74" t="str">
            <v>DISEASES &amp; DISORDERS OF THE NERVOUS SYSTEM</v>
          </cell>
          <cell r="K74" t="str">
            <v>08</v>
          </cell>
          <cell r="L74" t="str">
            <v>Neurosurgery</v>
          </cell>
          <cell r="M74" t="str">
            <v>08.2</v>
          </cell>
          <cell r="N74" t="str">
            <v>Neurological Surgery</v>
          </cell>
        </row>
        <row r="75">
          <cell r="D75" t="str">
            <v>030-4</v>
          </cell>
          <cell r="E75" t="str">
            <v>PERCUTANEOUS INTRACRANIAL AND EXTRACRANIAL VASCULAR PROCEDURES</v>
          </cell>
          <cell r="F75" t="str">
            <v>Percutaneous intracranial &amp; extracranial vascular procs</v>
          </cell>
          <cell r="G75">
            <v>4.4357499999999996</v>
          </cell>
          <cell r="H75">
            <v>10.039999999999999</v>
          </cell>
          <cell r="I75" t="str">
            <v>01</v>
          </cell>
          <cell r="J75" t="str">
            <v>DISEASES &amp; DISORDERS OF THE NERVOUS SYSTEM</v>
          </cell>
          <cell r="K75" t="str">
            <v>08</v>
          </cell>
          <cell r="L75" t="str">
            <v>Neurosurgery</v>
          </cell>
          <cell r="M75" t="str">
            <v>08.2</v>
          </cell>
          <cell r="N75" t="str">
            <v>Neurological Surgery</v>
          </cell>
        </row>
        <row r="76">
          <cell r="D76" t="str">
            <v>040-1</v>
          </cell>
          <cell r="E76" t="str">
            <v>SPINAL DISORDERS AND INJURIES</v>
          </cell>
          <cell r="F76" t="str">
            <v>Spinal disorders &amp; injuries</v>
          </cell>
          <cell r="G76">
            <v>0.85716000000000003</v>
          </cell>
          <cell r="H76">
            <v>5.39</v>
          </cell>
          <cell r="I76" t="str">
            <v>01</v>
          </cell>
          <cell r="J76" t="str">
            <v>DISEASES &amp; DISORDERS OF THE NERVOUS SYSTEM</v>
          </cell>
          <cell r="K76" t="str">
            <v>03</v>
          </cell>
          <cell r="L76" t="str">
            <v>Neurology</v>
          </cell>
          <cell r="M76" t="str">
            <v>03.1</v>
          </cell>
          <cell r="N76" t="str">
            <v>Neurology</v>
          </cell>
        </row>
        <row r="77">
          <cell r="D77" t="str">
            <v>040-2</v>
          </cell>
          <cell r="E77" t="str">
            <v>SPINAL DISORDERS AND INJURIES</v>
          </cell>
          <cell r="F77" t="str">
            <v>Spinal disorders &amp; injuries</v>
          </cell>
          <cell r="G77">
            <v>1.20557</v>
          </cell>
          <cell r="H77">
            <v>8.5299999999999994</v>
          </cell>
          <cell r="I77" t="str">
            <v>01</v>
          </cell>
          <cell r="J77" t="str">
            <v>DISEASES &amp; DISORDERS OF THE NERVOUS SYSTEM</v>
          </cell>
          <cell r="K77" t="str">
            <v>03</v>
          </cell>
          <cell r="L77" t="str">
            <v>Neurology</v>
          </cell>
          <cell r="M77" t="str">
            <v>03.1</v>
          </cell>
          <cell r="N77" t="str">
            <v>Neurology</v>
          </cell>
        </row>
        <row r="78">
          <cell r="D78" t="str">
            <v>040-3</v>
          </cell>
          <cell r="E78" t="str">
            <v>SPINAL DISORDERS AND INJURIES</v>
          </cell>
          <cell r="F78" t="str">
            <v>Spinal disorders &amp; injuries</v>
          </cell>
          <cell r="G78">
            <v>1.67418</v>
          </cell>
          <cell r="H78">
            <v>12.71</v>
          </cell>
          <cell r="I78" t="str">
            <v>01</v>
          </cell>
          <cell r="J78" t="str">
            <v>DISEASES &amp; DISORDERS OF THE NERVOUS SYSTEM</v>
          </cell>
          <cell r="K78" t="str">
            <v>03</v>
          </cell>
          <cell r="L78" t="str">
            <v>Neurology</v>
          </cell>
          <cell r="M78" t="str">
            <v>03.1</v>
          </cell>
          <cell r="N78" t="str">
            <v>Neurology</v>
          </cell>
        </row>
        <row r="79">
          <cell r="D79" t="str">
            <v>040-4</v>
          </cell>
          <cell r="E79" t="str">
            <v>SPINAL DISORDERS AND INJURIES</v>
          </cell>
          <cell r="F79" t="str">
            <v>Spinal disorders &amp; injuries</v>
          </cell>
          <cell r="G79">
            <v>2.7141099999999998</v>
          </cell>
          <cell r="H79">
            <v>14.25</v>
          </cell>
          <cell r="I79" t="str">
            <v>01</v>
          </cell>
          <cell r="J79" t="str">
            <v>DISEASES &amp; DISORDERS OF THE NERVOUS SYSTEM</v>
          </cell>
          <cell r="K79" t="str">
            <v>03</v>
          </cell>
          <cell r="L79" t="str">
            <v>Neurology</v>
          </cell>
          <cell r="M79" t="str">
            <v>03.1</v>
          </cell>
          <cell r="N79" t="str">
            <v>Neurology</v>
          </cell>
        </row>
        <row r="80">
          <cell r="D80" t="str">
            <v>041-1</v>
          </cell>
          <cell r="E80" t="str">
            <v>NERVOUS SYSTEM MALIGNANCY</v>
          </cell>
          <cell r="F80" t="str">
            <v>Nervous system malignancy</v>
          </cell>
          <cell r="G80">
            <v>0.69042000000000003</v>
          </cell>
          <cell r="H80">
            <v>2.68</v>
          </cell>
          <cell r="I80" t="str">
            <v>01</v>
          </cell>
          <cell r="J80" t="str">
            <v>DISEASES &amp; DISORDERS OF THE NERVOUS SYSTEM</v>
          </cell>
          <cell r="K80" t="str">
            <v>04</v>
          </cell>
          <cell r="L80" t="str">
            <v>Oncology</v>
          </cell>
          <cell r="M80" t="str">
            <v>04.1</v>
          </cell>
          <cell r="N80" t="str">
            <v>Oncology</v>
          </cell>
        </row>
        <row r="81">
          <cell r="D81" t="str">
            <v>041-2</v>
          </cell>
          <cell r="E81" t="str">
            <v>NERVOUS SYSTEM MALIGNANCY</v>
          </cell>
          <cell r="F81" t="str">
            <v>Nervous system malignancy</v>
          </cell>
          <cell r="G81">
            <v>0.76954</v>
          </cell>
          <cell r="H81">
            <v>3.91</v>
          </cell>
          <cell r="I81" t="str">
            <v>01</v>
          </cell>
          <cell r="J81" t="str">
            <v>DISEASES &amp; DISORDERS OF THE NERVOUS SYSTEM</v>
          </cell>
          <cell r="K81" t="str">
            <v>04</v>
          </cell>
          <cell r="L81" t="str">
            <v>Oncology</v>
          </cell>
          <cell r="M81" t="str">
            <v>04.1</v>
          </cell>
          <cell r="N81" t="str">
            <v>Oncology</v>
          </cell>
        </row>
        <row r="82">
          <cell r="D82" t="str">
            <v>041-3</v>
          </cell>
          <cell r="E82" t="str">
            <v>NERVOUS SYSTEM MALIGNANCY</v>
          </cell>
          <cell r="F82" t="str">
            <v>Nervous system malignancy</v>
          </cell>
          <cell r="G82">
            <v>1.0164899999999999</v>
          </cell>
          <cell r="H82">
            <v>5.63</v>
          </cell>
          <cell r="I82" t="str">
            <v>01</v>
          </cell>
          <cell r="J82" t="str">
            <v>DISEASES &amp; DISORDERS OF THE NERVOUS SYSTEM</v>
          </cell>
          <cell r="K82" t="str">
            <v>04</v>
          </cell>
          <cell r="L82" t="str">
            <v>Oncology</v>
          </cell>
          <cell r="M82" t="str">
            <v>04.1</v>
          </cell>
          <cell r="N82" t="str">
            <v>Oncology</v>
          </cell>
        </row>
        <row r="83">
          <cell r="D83" t="str">
            <v>041-4</v>
          </cell>
          <cell r="E83" t="str">
            <v>NERVOUS SYSTEM MALIGNANCY</v>
          </cell>
          <cell r="F83" t="str">
            <v>Nervous system malignancy</v>
          </cell>
          <cell r="G83">
            <v>1.5039</v>
          </cell>
          <cell r="H83">
            <v>7.86</v>
          </cell>
          <cell r="I83" t="str">
            <v>01</v>
          </cell>
          <cell r="J83" t="str">
            <v>DISEASES &amp; DISORDERS OF THE NERVOUS SYSTEM</v>
          </cell>
          <cell r="K83" t="str">
            <v>04</v>
          </cell>
          <cell r="L83" t="str">
            <v>Oncology</v>
          </cell>
          <cell r="M83" t="str">
            <v>04.1</v>
          </cell>
          <cell r="N83" t="str">
            <v>Oncology</v>
          </cell>
        </row>
        <row r="84">
          <cell r="D84" t="str">
            <v>042-1</v>
          </cell>
          <cell r="E84" t="str">
            <v>DEGENERATIVE NERVOUS SYSTEM DISORDERS EXCEPT MULTIPLE SCLEROSIS</v>
          </cell>
          <cell r="F84" t="str">
            <v>Degenerative nervous system disorders except multi sclerosis</v>
          </cell>
          <cell r="G84">
            <v>0.64290999999999998</v>
          </cell>
          <cell r="H84">
            <v>6.47</v>
          </cell>
          <cell r="I84" t="str">
            <v>01</v>
          </cell>
          <cell r="J84" t="str">
            <v>DISEASES &amp; DISORDERS OF THE NERVOUS SYSTEM</v>
          </cell>
          <cell r="K84" t="str">
            <v>03</v>
          </cell>
          <cell r="L84" t="str">
            <v>Neurology</v>
          </cell>
          <cell r="M84" t="str">
            <v>03.1</v>
          </cell>
          <cell r="N84" t="str">
            <v>Neurology</v>
          </cell>
        </row>
        <row r="85">
          <cell r="D85" t="str">
            <v>042-2</v>
          </cell>
          <cell r="E85" t="str">
            <v>DEGENERATIVE NERVOUS SYSTEM DISORDERS EXCEPT MULTIPLE SCLEROSIS</v>
          </cell>
          <cell r="F85" t="str">
            <v>Degenerative nervous system disorders except multi sclerosis</v>
          </cell>
          <cell r="G85">
            <v>0.81598999999999999</v>
          </cell>
          <cell r="H85">
            <v>8.41</v>
          </cell>
          <cell r="I85" t="str">
            <v>01</v>
          </cell>
          <cell r="J85" t="str">
            <v>DISEASES &amp; DISORDERS OF THE NERVOUS SYSTEM</v>
          </cell>
          <cell r="K85" t="str">
            <v>03</v>
          </cell>
          <cell r="L85" t="str">
            <v>Neurology</v>
          </cell>
          <cell r="M85" t="str">
            <v>03.1</v>
          </cell>
          <cell r="N85" t="str">
            <v>Neurology</v>
          </cell>
        </row>
        <row r="86">
          <cell r="D86" t="str">
            <v>042-3</v>
          </cell>
          <cell r="E86" t="str">
            <v>DEGENERATIVE NERVOUS SYSTEM DISORDERS EXCEPT MULTIPLE SCLEROSIS</v>
          </cell>
          <cell r="F86" t="str">
            <v>Degenerative nervous system disorders except multi sclerosis</v>
          </cell>
          <cell r="G86">
            <v>1.09788</v>
          </cell>
          <cell r="H86">
            <v>8.52</v>
          </cell>
          <cell r="I86" t="str">
            <v>01</v>
          </cell>
          <cell r="J86" t="str">
            <v>DISEASES &amp; DISORDERS OF THE NERVOUS SYSTEM</v>
          </cell>
          <cell r="K86" t="str">
            <v>03</v>
          </cell>
          <cell r="L86" t="str">
            <v>Neurology</v>
          </cell>
          <cell r="M86" t="str">
            <v>03.1</v>
          </cell>
          <cell r="N86" t="str">
            <v>Neurology</v>
          </cell>
        </row>
        <row r="87">
          <cell r="D87" t="str">
            <v>042-4</v>
          </cell>
          <cell r="E87" t="str">
            <v>DEGENERATIVE NERVOUS SYSTEM DISORDERS EXCEPT MULTIPLE SCLEROSIS</v>
          </cell>
          <cell r="F87" t="str">
            <v>Degenerative nervous system disorders except multi sclerosis</v>
          </cell>
          <cell r="G87">
            <v>1.95492</v>
          </cell>
          <cell r="H87">
            <v>11.3</v>
          </cell>
          <cell r="I87" t="str">
            <v>01</v>
          </cell>
          <cell r="J87" t="str">
            <v>DISEASES &amp; DISORDERS OF THE NERVOUS SYSTEM</v>
          </cell>
          <cell r="K87" t="str">
            <v>03</v>
          </cell>
          <cell r="L87" t="str">
            <v>Neurology</v>
          </cell>
          <cell r="M87" t="str">
            <v>03.1</v>
          </cell>
          <cell r="N87" t="str">
            <v>Neurology</v>
          </cell>
        </row>
        <row r="88">
          <cell r="D88" t="str">
            <v>043-1</v>
          </cell>
          <cell r="E88" t="str">
            <v>MULTIPLE SCLEROSIS, OTHER DEMYELINATING DISEASE AND INFLAMMATORY NEUROPATHIES</v>
          </cell>
          <cell r="F88" t="str">
            <v>Multiple sclerosis, oth demyelinating disease &amp; inflammatory neuropathies</v>
          </cell>
          <cell r="G88">
            <v>0.78595000000000004</v>
          </cell>
          <cell r="H88">
            <v>3.98</v>
          </cell>
          <cell r="I88" t="str">
            <v>01</v>
          </cell>
          <cell r="J88" t="str">
            <v>DISEASES &amp; DISORDERS OF THE NERVOUS SYSTEM</v>
          </cell>
          <cell r="K88" t="str">
            <v>03</v>
          </cell>
          <cell r="L88" t="str">
            <v>Neurology</v>
          </cell>
          <cell r="M88" t="str">
            <v>03.1</v>
          </cell>
          <cell r="N88" t="str">
            <v>Neurology</v>
          </cell>
        </row>
        <row r="89">
          <cell r="D89" t="str">
            <v>043-2</v>
          </cell>
          <cell r="E89" t="str">
            <v>MULTIPLE SCLEROSIS, OTHER DEMYELINATING DISEASE AND INFLAMMATORY NEUROPATHIES</v>
          </cell>
          <cell r="F89" t="str">
            <v>Multiple sclerosis, oth demyelinating disease &amp; inflammatory neuropathies</v>
          </cell>
          <cell r="G89">
            <v>1.0584</v>
          </cell>
          <cell r="H89">
            <v>5.94</v>
          </cell>
          <cell r="I89" t="str">
            <v>01</v>
          </cell>
          <cell r="J89" t="str">
            <v>DISEASES &amp; DISORDERS OF THE NERVOUS SYSTEM</v>
          </cell>
          <cell r="K89" t="str">
            <v>03</v>
          </cell>
          <cell r="L89" t="str">
            <v>Neurology</v>
          </cell>
          <cell r="M89" t="str">
            <v>03.1</v>
          </cell>
          <cell r="N89" t="str">
            <v>Neurology</v>
          </cell>
        </row>
        <row r="90">
          <cell r="D90" t="str">
            <v>043-3</v>
          </cell>
          <cell r="E90" t="str">
            <v>MULTIPLE SCLEROSIS, OTHER DEMYELINATING DISEASE AND INFLAMMATORY NEUROPATHIES</v>
          </cell>
          <cell r="F90" t="str">
            <v>Multiple sclerosis, oth demyelinating disease &amp; inflammatory neuropathies</v>
          </cell>
          <cell r="G90">
            <v>1.6407099999999999</v>
          </cell>
          <cell r="H90">
            <v>9.0500000000000007</v>
          </cell>
          <cell r="I90" t="str">
            <v>01</v>
          </cell>
          <cell r="J90" t="str">
            <v>DISEASES &amp; DISORDERS OF THE NERVOUS SYSTEM</v>
          </cell>
          <cell r="K90" t="str">
            <v>03</v>
          </cell>
          <cell r="L90" t="str">
            <v>Neurology</v>
          </cell>
          <cell r="M90" t="str">
            <v>03.1</v>
          </cell>
          <cell r="N90" t="str">
            <v>Neurology</v>
          </cell>
        </row>
        <row r="91">
          <cell r="D91" t="str">
            <v>043-4</v>
          </cell>
          <cell r="E91" t="str">
            <v>MULTIPLE SCLEROSIS, OTHER DEMYELINATING DISEASE AND INFLAMMATORY NEUROPATHIES</v>
          </cell>
          <cell r="F91" t="str">
            <v>Multiple sclerosis, oth demyelinating disease &amp; inflammatory neuropathies</v>
          </cell>
          <cell r="G91">
            <v>2.9914000000000001</v>
          </cell>
          <cell r="H91">
            <v>15.21</v>
          </cell>
          <cell r="I91" t="str">
            <v>01</v>
          </cell>
          <cell r="J91" t="str">
            <v>DISEASES &amp; DISORDERS OF THE NERVOUS SYSTEM</v>
          </cell>
          <cell r="K91" t="str">
            <v>03</v>
          </cell>
          <cell r="L91" t="str">
            <v>Neurology</v>
          </cell>
          <cell r="M91" t="str">
            <v>03.1</v>
          </cell>
          <cell r="N91" t="str">
            <v>Neurology</v>
          </cell>
        </row>
        <row r="92">
          <cell r="D92" t="str">
            <v>044-1</v>
          </cell>
          <cell r="E92" t="str">
            <v>INTRACRANIAL HEMORRHAGE</v>
          </cell>
          <cell r="F92" t="str">
            <v>Intracranial hemorrhage</v>
          </cell>
          <cell r="G92">
            <v>0.71521000000000001</v>
          </cell>
          <cell r="H92">
            <v>3.26</v>
          </cell>
          <cell r="I92" t="str">
            <v>01</v>
          </cell>
          <cell r="J92" t="str">
            <v>DISEASES &amp; DISORDERS OF THE NERVOUS SYSTEM</v>
          </cell>
          <cell r="K92" t="str">
            <v>03</v>
          </cell>
          <cell r="L92" t="str">
            <v>Neurology</v>
          </cell>
          <cell r="M92" t="str">
            <v>03.1</v>
          </cell>
          <cell r="N92" t="str">
            <v>Neurology</v>
          </cell>
        </row>
        <row r="93">
          <cell r="D93" t="str">
            <v>044-2</v>
          </cell>
          <cell r="E93" t="str">
            <v>INTRACRANIAL HEMORRHAGE</v>
          </cell>
          <cell r="F93" t="str">
            <v>Intracranial hemorrhage</v>
          </cell>
          <cell r="G93">
            <v>1.00108</v>
          </cell>
          <cell r="H93">
            <v>4.5</v>
          </cell>
          <cell r="I93" t="str">
            <v>01</v>
          </cell>
          <cell r="J93" t="str">
            <v>DISEASES &amp; DISORDERS OF THE NERVOUS SYSTEM</v>
          </cell>
          <cell r="K93" t="str">
            <v>03</v>
          </cell>
          <cell r="L93" t="str">
            <v>Neurology</v>
          </cell>
          <cell r="M93" t="str">
            <v>03.1</v>
          </cell>
          <cell r="N93" t="str">
            <v>Neurology</v>
          </cell>
        </row>
        <row r="94">
          <cell r="D94" t="str">
            <v>044-3</v>
          </cell>
          <cell r="E94" t="str">
            <v>INTRACRANIAL HEMORRHAGE</v>
          </cell>
          <cell r="F94" t="str">
            <v>Intracranial hemorrhage</v>
          </cell>
          <cell r="G94">
            <v>1.3109200000000001</v>
          </cell>
          <cell r="H94">
            <v>5.88</v>
          </cell>
          <cell r="I94" t="str">
            <v>01</v>
          </cell>
          <cell r="J94" t="str">
            <v>DISEASES &amp; DISORDERS OF THE NERVOUS SYSTEM</v>
          </cell>
          <cell r="K94" t="str">
            <v>03</v>
          </cell>
          <cell r="L94" t="str">
            <v>Neurology</v>
          </cell>
          <cell r="M94" t="str">
            <v>03.1</v>
          </cell>
          <cell r="N94" t="str">
            <v>Neurology</v>
          </cell>
        </row>
        <row r="95">
          <cell r="D95" t="str">
            <v>044-4</v>
          </cell>
          <cell r="E95" t="str">
            <v>INTRACRANIAL HEMORRHAGE</v>
          </cell>
          <cell r="F95" t="str">
            <v>Intracranial hemorrhage</v>
          </cell>
          <cell r="G95">
            <v>1.4605999999999999</v>
          </cell>
          <cell r="H95">
            <v>6.35</v>
          </cell>
          <cell r="I95" t="str">
            <v>01</v>
          </cell>
          <cell r="J95" t="str">
            <v>DISEASES &amp; DISORDERS OF THE NERVOUS SYSTEM</v>
          </cell>
          <cell r="K95" t="str">
            <v>03</v>
          </cell>
          <cell r="L95" t="str">
            <v>Neurology</v>
          </cell>
          <cell r="M95" t="str">
            <v>03.1</v>
          </cell>
          <cell r="N95" t="str">
            <v>Neurology</v>
          </cell>
        </row>
        <row r="96">
          <cell r="D96" t="str">
            <v>045-1</v>
          </cell>
          <cell r="E96" t="str">
            <v>CVA AND PRECEREBRAL OCCLUSION WITH INFARCTION</v>
          </cell>
          <cell r="F96" t="str">
            <v>Cva &amp; precerebral occlusion with infarction</v>
          </cell>
          <cell r="G96">
            <v>0.76124000000000003</v>
          </cell>
          <cell r="H96">
            <v>2.35</v>
          </cell>
          <cell r="I96" t="str">
            <v>01</v>
          </cell>
          <cell r="J96" t="str">
            <v>DISEASES &amp; DISORDERS OF THE NERVOUS SYSTEM</v>
          </cell>
          <cell r="K96" t="str">
            <v>03</v>
          </cell>
          <cell r="L96" t="str">
            <v>Neurology</v>
          </cell>
          <cell r="M96" t="str">
            <v>03.1</v>
          </cell>
          <cell r="N96" t="str">
            <v>Neurology</v>
          </cell>
        </row>
        <row r="97">
          <cell r="D97" t="str">
            <v>045-2</v>
          </cell>
          <cell r="E97" t="str">
            <v>CVA AND PRECEREBRAL OCCLUSION WITH INFARCTION</v>
          </cell>
          <cell r="F97" t="str">
            <v>Cva &amp; precerebral occlusion with infarction</v>
          </cell>
          <cell r="G97">
            <v>0.94162000000000001</v>
          </cell>
          <cell r="H97">
            <v>3.45</v>
          </cell>
          <cell r="I97" t="str">
            <v>01</v>
          </cell>
          <cell r="J97" t="str">
            <v>DISEASES &amp; DISORDERS OF THE NERVOUS SYSTEM</v>
          </cell>
          <cell r="K97" t="str">
            <v>03</v>
          </cell>
          <cell r="L97" t="str">
            <v>Neurology</v>
          </cell>
          <cell r="M97" t="str">
            <v>03.1</v>
          </cell>
          <cell r="N97" t="str">
            <v>Neurology</v>
          </cell>
        </row>
        <row r="98">
          <cell r="D98" t="str">
            <v>045-3</v>
          </cell>
          <cell r="E98" t="str">
            <v>CVA AND PRECEREBRAL OCCLUSION WITH INFARCTION</v>
          </cell>
          <cell r="F98" t="str">
            <v>Cva &amp; precerebral occlusion with infarction</v>
          </cell>
          <cell r="G98">
            <v>1.2604500000000001</v>
          </cell>
          <cell r="H98">
            <v>5.59</v>
          </cell>
          <cell r="I98" t="str">
            <v>01</v>
          </cell>
          <cell r="J98" t="str">
            <v>DISEASES &amp; DISORDERS OF THE NERVOUS SYSTEM</v>
          </cell>
          <cell r="K98" t="str">
            <v>03</v>
          </cell>
          <cell r="L98" t="str">
            <v>Neurology</v>
          </cell>
          <cell r="M98" t="str">
            <v>03.1</v>
          </cell>
          <cell r="N98" t="str">
            <v>Neurology</v>
          </cell>
        </row>
        <row r="99">
          <cell r="D99" t="str">
            <v>045-4</v>
          </cell>
          <cell r="E99" t="str">
            <v>CVA AND PRECEREBRAL OCCLUSION WITH INFARCTION</v>
          </cell>
          <cell r="F99" t="str">
            <v>Cva &amp; precerebral occlusion with infarction</v>
          </cell>
          <cell r="G99">
            <v>1.8947499999999999</v>
          </cell>
          <cell r="H99">
            <v>8.51</v>
          </cell>
          <cell r="I99" t="str">
            <v>01</v>
          </cell>
          <cell r="J99" t="str">
            <v>DISEASES &amp; DISORDERS OF THE NERVOUS SYSTEM</v>
          </cell>
          <cell r="K99" t="str">
            <v>03</v>
          </cell>
          <cell r="L99" t="str">
            <v>Neurology</v>
          </cell>
          <cell r="M99" t="str">
            <v>03.1</v>
          </cell>
          <cell r="N99" t="str">
            <v>Neurology</v>
          </cell>
        </row>
        <row r="100">
          <cell r="D100" t="str">
            <v>046-1</v>
          </cell>
          <cell r="E100" t="str">
            <v>NONSPECIFIC CVA AND PRECEREBRAL OCCLUSION WITHOUT INFARCTION</v>
          </cell>
          <cell r="F100" t="str">
            <v>Nonspecific cva &amp; precerebral occlusion w/o infarction</v>
          </cell>
          <cell r="G100">
            <v>0.62482000000000004</v>
          </cell>
          <cell r="H100">
            <v>1.98</v>
          </cell>
          <cell r="I100" t="str">
            <v>01</v>
          </cell>
          <cell r="J100" t="str">
            <v>DISEASES &amp; DISORDERS OF THE NERVOUS SYSTEM</v>
          </cell>
          <cell r="K100" t="str">
            <v>03</v>
          </cell>
          <cell r="L100" t="str">
            <v>Neurology</v>
          </cell>
          <cell r="M100" t="str">
            <v>03.1</v>
          </cell>
          <cell r="N100" t="str">
            <v>Neurology</v>
          </cell>
        </row>
        <row r="101">
          <cell r="D101" t="str">
            <v>046-2</v>
          </cell>
          <cell r="E101" t="str">
            <v>NONSPECIFIC CVA AND PRECEREBRAL OCCLUSION WITHOUT INFARCTION</v>
          </cell>
          <cell r="F101" t="str">
            <v>Nonspecific cva &amp; precerebral occlusion w/o infarction</v>
          </cell>
          <cell r="G101">
            <v>0.78776999999999997</v>
          </cell>
          <cell r="H101">
            <v>2.67</v>
          </cell>
          <cell r="I101" t="str">
            <v>01</v>
          </cell>
          <cell r="J101" t="str">
            <v>DISEASES &amp; DISORDERS OF THE NERVOUS SYSTEM</v>
          </cell>
          <cell r="K101" t="str">
            <v>03</v>
          </cell>
          <cell r="L101" t="str">
            <v>Neurology</v>
          </cell>
          <cell r="M101" t="str">
            <v>03.1</v>
          </cell>
          <cell r="N101" t="str">
            <v>Neurology</v>
          </cell>
        </row>
        <row r="102">
          <cell r="D102" t="str">
            <v>046-3</v>
          </cell>
          <cell r="E102" t="str">
            <v>NONSPECIFIC CVA AND PRECEREBRAL OCCLUSION WITHOUT INFARCTION</v>
          </cell>
          <cell r="F102" t="str">
            <v>Nonspecific cva &amp; precerebral occlusion w/o infarction</v>
          </cell>
          <cell r="G102">
            <v>0.97319999999999995</v>
          </cell>
          <cell r="H102">
            <v>3.67</v>
          </cell>
          <cell r="I102" t="str">
            <v>01</v>
          </cell>
          <cell r="J102" t="str">
            <v>DISEASES &amp; DISORDERS OF THE NERVOUS SYSTEM</v>
          </cell>
          <cell r="K102" t="str">
            <v>03</v>
          </cell>
          <cell r="L102" t="str">
            <v>Neurology</v>
          </cell>
          <cell r="M102" t="str">
            <v>03.1</v>
          </cell>
          <cell r="N102" t="str">
            <v>Neurology</v>
          </cell>
        </row>
        <row r="103">
          <cell r="D103" t="str">
            <v>046-4</v>
          </cell>
          <cell r="E103" t="str">
            <v>NONSPECIFIC CVA AND PRECEREBRAL OCCLUSION WITHOUT INFARCTION</v>
          </cell>
          <cell r="F103" t="str">
            <v>Nonspecific cva &amp; precerebral occlusion w/o infarction</v>
          </cell>
          <cell r="G103">
            <v>1.70811</v>
          </cell>
          <cell r="H103">
            <v>7.75</v>
          </cell>
          <cell r="I103" t="str">
            <v>01</v>
          </cell>
          <cell r="J103" t="str">
            <v>DISEASES &amp; DISORDERS OF THE NERVOUS SYSTEM</v>
          </cell>
          <cell r="K103" t="str">
            <v>03</v>
          </cell>
          <cell r="L103" t="str">
            <v>Neurology</v>
          </cell>
          <cell r="M103" t="str">
            <v>03.1</v>
          </cell>
          <cell r="N103" t="str">
            <v>Neurology</v>
          </cell>
        </row>
        <row r="104">
          <cell r="D104" t="str">
            <v>047-1</v>
          </cell>
          <cell r="E104" t="str">
            <v>TRANSIENT ISCHEMIA</v>
          </cell>
          <cell r="F104" t="str">
            <v>Transient ischemia</v>
          </cell>
          <cell r="G104">
            <v>0.63695999999999997</v>
          </cell>
          <cell r="H104">
            <v>1.77</v>
          </cell>
          <cell r="I104" t="str">
            <v>01</v>
          </cell>
          <cell r="J104" t="str">
            <v>DISEASES &amp; DISORDERS OF THE NERVOUS SYSTEM</v>
          </cell>
          <cell r="K104" t="str">
            <v>03</v>
          </cell>
          <cell r="L104" t="str">
            <v>Neurology</v>
          </cell>
          <cell r="M104" t="str">
            <v>03.1</v>
          </cell>
          <cell r="N104" t="str">
            <v>Neurology</v>
          </cell>
        </row>
        <row r="105">
          <cell r="D105" t="str">
            <v>047-2</v>
          </cell>
          <cell r="E105" t="str">
            <v>TRANSIENT ISCHEMIA</v>
          </cell>
          <cell r="F105" t="str">
            <v>Transient ischemia</v>
          </cell>
          <cell r="G105">
            <v>0.72702</v>
          </cell>
          <cell r="H105">
            <v>2.34</v>
          </cell>
          <cell r="I105" t="str">
            <v>01</v>
          </cell>
          <cell r="J105" t="str">
            <v>DISEASES &amp; DISORDERS OF THE NERVOUS SYSTEM</v>
          </cell>
          <cell r="K105" t="str">
            <v>03</v>
          </cell>
          <cell r="L105" t="str">
            <v>Neurology</v>
          </cell>
          <cell r="M105" t="str">
            <v>03.1</v>
          </cell>
          <cell r="N105" t="str">
            <v>Neurology</v>
          </cell>
        </row>
        <row r="106">
          <cell r="D106" t="str">
            <v>047-3</v>
          </cell>
          <cell r="E106" t="str">
            <v>TRANSIENT ISCHEMIA</v>
          </cell>
          <cell r="F106" t="str">
            <v>Transient ischemia</v>
          </cell>
          <cell r="G106">
            <v>0.91303000000000001</v>
          </cell>
          <cell r="H106">
            <v>3.57</v>
          </cell>
          <cell r="I106" t="str">
            <v>01</v>
          </cell>
          <cell r="J106" t="str">
            <v>DISEASES &amp; DISORDERS OF THE NERVOUS SYSTEM</v>
          </cell>
          <cell r="K106" t="str">
            <v>03</v>
          </cell>
          <cell r="L106" t="str">
            <v>Neurology</v>
          </cell>
          <cell r="M106" t="str">
            <v>03.1</v>
          </cell>
          <cell r="N106" t="str">
            <v>Neurology</v>
          </cell>
        </row>
        <row r="107">
          <cell r="D107" t="str">
            <v>047-4</v>
          </cell>
          <cell r="E107" t="str">
            <v>TRANSIENT ISCHEMIA</v>
          </cell>
          <cell r="F107" t="str">
            <v>Transient ischemia</v>
          </cell>
          <cell r="G107">
            <v>1.4853400000000001</v>
          </cell>
          <cell r="H107">
            <v>6.49</v>
          </cell>
          <cell r="I107" t="str">
            <v>01</v>
          </cell>
          <cell r="J107" t="str">
            <v>DISEASES &amp; DISORDERS OF THE NERVOUS SYSTEM</v>
          </cell>
          <cell r="K107" t="str">
            <v>03</v>
          </cell>
          <cell r="L107" t="str">
            <v>Neurology</v>
          </cell>
          <cell r="M107" t="str">
            <v>03.1</v>
          </cell>
          <cell r="N107" t="str">
            <v>Neurology</v>
          </cell>
        </row>
        <row r="108">
          <cell r="D108" t="str">
            <v>048-1</v>
          </cell>
          <cell r="E108" t="str">
            <v>PERIPHERAL, CRANIAL AND AUTONOMIC NERVE DISORDERS</v>
          </cell>
          <cell r="F108" t="str">
            <v>Peripheral, cranial &amp; autonomic nerve disorders</v>
          </cell>
          <cell r="G108">
            <v>0.59328999999999998</v>
          </cell>
          <cell r="H108">
            <v>2.7</v>
          </cell>
          <cell r="I108" t="str">
            <v>01</v>
          </cell>
          <cell r="J108" t="str">
            <v>DISEASES &amp; DISORDERS OF THE NERVOUS SYSTEM</v>
          </cell>
          <cell r="K108" t="str">
            <v>03</v>
          </cell>
          <cell r="L108" t="str">
            <v>Neurology</v>
          </cell>
          <cell r="M108" t="str">
            <v>03.1</v>
          </cell>
          <cell r="N108" t="str">
            <v>Neurology</v>
          </cell>
        </row>
        <row r="109">
          <cell r="D109" t="str">
            <v>048-2</v>
          </cell>
          <cell r="E109" t="str">
            <v>PERIPHERAL, CRANIAL AND AUTONOMIC NERVE DISORDERS</v>
          </cell>
          <cell r="F109" t="str">
            <v>Peripheral, cranial &amp; autonomic nerve disorders</v>
          </cell>
          <cell r="G109">
            <v>0.68318000000000001</v>
          </cell>
          <cell r="H109">
            <v>3.63</v>
          </cell>
          <cell r="I109" t="str">
            <v>01</v>
          </cell>
          <cell r="J109" t="str">
            <v>DISEASES &amp; DISORDERS OF THE NERVOUS SYSTEM</v>
          </cell>
          <cell r="K109" t="str">
            <v>03</v>
          </cell>
          <cell r="L109" t="str">
            <v>Neurology</v>
          </cell>
          <cell r="M109" t="str">
            <v>03.1</v>
          </cell>
          <cell r="N109" t="str">
            <v>Neurology</v>
          </cell>
        </row>
        <row r="110">
          <cell r="D110" t="str">
            <v>048-3</v>
          </cell>
          <cell r="E110" t="str">
            <v>PERIPHERAL, CRANIAL AND AUTONOMIC NERVE DISORDERS</v>
          </cell>
          <cell r="F110" t="str">
            <v>Peripheral, cranial &amp; autonomic nerve disorders</v>
          </cell>
          <cell r="G110">
            <v>0.92722000000000004</v>
          </cell>
          <cell r="H110">
            <v>5.44</v>
          </cell>
          <cell r="I110" t="str">
            <v>01</v>
          </cell>
          <cell r="J110" t="str">
            <v>DISEASES &amp; DISORDERS OF THE NERVOUS SYSTEM</v>
          </cell>
          <cell r="K110" t="str">
            <v>03</v>
          </cell>
          <cell r="L110" t="str">
            <v>Neurology</v>
          </cell>
          <cell r="M110" t="str">
            <v>03.1</v>
          </cell>
          <cell r="N110" t="str">
            <v>Neurology</v>
          </cell>
        </row>
        <row r="111">
          <cell r="D111" t="str">
            <v>048-4</v>
          </cell>
          <cell r="E111" t="str">
            <v>PERIPHERAL, CRANIAL AND AUTONOMIC NERVE DISORDERS</v>
          </cell>
          <cell r="F111" t="str">
            <v>Peripheral, cranial &amp; autonomic nerve disorders</v>
          </cell>
          <cell r="G111">
            <v>1.7191399999999999</v>
          </cell>
          <cell r="H111">
            <v>10.44</v>
          </cell>
          <cell r="I111" t="str">
            <v>01</v>
          </cell>
          <cell r="J111" t="str">
            <v>DISEASES &amp; DISORDERS OF THE NERVOUS SYSTEM</v>
          </cell>
          <cell r="K111" t="str">
            <v>03</v>
          </cell>
          <cell r="L111" t="str">
            <v>Neurology</v>
          </cell>
          <cell r="M111" t="str">
            <v>03.1</v>
          </cell>
          <cell r="N111" t="str">
            <v>Neurology</v>
          </cell>
        </row>
        <row r="112">
          <cell r="D112" t="str">
            <v>049-1</v>
          </cell>
          <cell r="E112" t="str">
            <v>BACTERIAL AND TUBERCULOUS INFECTIONS OF NERVOUS SYSTEM</v>
          </cell>
          <cell r="F112" t="str">
            <v>Bacterial &amp; tuberculous infections of nervous system</v>
          </cell>
          <cell r="G112">
            <v>0.90900999999999998</v>
          </cell>
          <cell r="H112">
            <v>6.52</v>
          </cell>
          <cell r="I112" t="str">
            <v>01</v>
          </cell>
          <cell r="J112" t="str">
            <v>DISEASES &amp; DISORDERS OF THE NERVOUS SYSTEM</v>
          </cell>
          <cell r="K112" t="str">
            <v>01</v>
          </cell>
          <cell r="L112" t="str">
            <v>General Medicine</v>
          </cell>
          <cell r="M112" t="str">
            <v>01.5</v>
          </cell>
          <cell r="N112" t="str">
            <v>Infectious Disease</v>
          </cell>
        </row>
        <row r="113">
          <cell r="D113" t="str">
            <v>049-2</v>
          </cell>
          <cell r="E113" t="str">
            <v>BACTERIAL AND TUBERCULOUS INFECTIONS OF NERVOUS SYSTEM</v>
          </cell>
          <cell r="F113" t="str">
            <v>Bacterial &amp; tuberculous infections of nervous system</v>
          </cell>
          <cell r="G113">
            <v>1.80314</v>
          </cell>
          <cell r="H113">
            <v>7.6</v>
          </cell>
          <cell r="I113" t="str">
            <v>01</v>
          </cell>
          <cell r="J113" t="str">
            <v>DISEASES &amp; DISORDERS OF THE NERVOUS SYSTEM</v>
          </cell>
          <cell r="K113" t="str">
            <v>01</v>
          </cell>
          <cell r="L113" t="str">
            <v>General Medicine</v>
          </cell>
          <cell r="M113" t="str">
            <v>01.5</v>
          </cell>
          <cell r="N113" t="str">
            <v>Infectious Disease</v>
          </cell>
        </row>
        <row r="114">
          <cell r="D114" t="str">
            <v>049-3</v>
          </cell>
          <cell r="E114" t="str">
            <v>BACTERIAL AND TUBERCULOUS INFECTIONS OF NERVOUS SYSTEM</v>
          </cell>
          <cell r="F114" t="str">
            <v>Bacterial &amp; tuberculous infections of nervous system</v>
          </cell>
          <cell r="G114">
            <v>2.0086599999999999</v>
          </cell>
          <cell r="H114">
            <v>11.46</v>
          </cell>
          <cell r="I114" t="str">
            <v>01</v>
          </cell>
          <cell r="J114" t="str">
            <v>DISEASES &amp; DISORDERS OF THE NERVOUS SYSTEM</v>
          </cell>
          <cell r="K114" t="str">
            <v>01</v>
          </cell>
          <cell r="L114" t="str">
            <v>General Medicine</v>
          </cell>
          <cell r="M114" t="str">
            <v>01.5</v>
          </cell>
          <cell r="N114" t="str">
            <v>Infectious Disease</v>
          </cell>
        </row>
        <row r="115">
          <cell r="D115" t="str">
            <v>049-4</v>
          </cell>
          <cell r="E115" t="str">
            <v>BACTERIAL AND TUBERCULOUS INFECTIONS OF NERVOUS SYSTEM</v>
          </cell>
          <cell r="F115" t="str">
            <v>Bacterial &amp; tuberculous infections of nervous system</v>
          </cell>
          <cell r="G115">
            <v>3.36225</v>
          </cell>
          <cell r="H115">
            <v>14.86</v>
          </cell>
          <cell r="I115" t="str">
            <v>01</v>
          </cell>
          <cell r="J115" t="str">
            <v>DISEASES &amp; DISORDERS OF THE NERVOUS SYSTEM</v>
          </cell>
          <cell r="K115" t="str">
            <v>01</v>
          </cell>
          <cell r="L115" t="str">
            <v>General Medicine</v>
          </cell>
          <cell r="M115" t="str">
            <v>01.5</v>
          </cell>
          <cell r="N115" t="str">
            <v>Infectious Disease</v>
          </cell>
        </row>
        <row r="116">
          <cell r="D116" t="str">
            <v>050-1</v>
          </cell>
          <cell r="E116" t="str">
            <v>NON-BACTERIAL INFECTIONS OF NERVOUS SYSTEM EXCEPT VIRAL MENINGITIS</v>
          </cell>
          <cell r="F116" t="str">
            <v>Non-bacterial infections of nervous system except viral meningitis</v>
          </cell>
          <cell r="G116">
            <v>0.62978000000000001</v>
          </cell>
          <cell r="H116">
            <v>3.37</v>
          </cell>
          <cell r="I116" t="str">
            <v>01</v>
          </cell>
          <cell r="J116" t="str">
            <v>DISEASES &amp; DISORDERS OF THE NERVOUS SYSTEM</v>
          </cell>
          <cell r="K116" t="str">
            <v>01</v>
          </cell>
          <cell r="L116" t="str">
            <v>General Medicine</v>
          </cell>
          <cell r="M116" t="str">
            <v>01.5</v>
          </cell>
          <cell r="N116" t="str">
            <v>Infectious Disease</v>
          </cell>
        </row>
        <row r="117">
          <cell r="D117" t="str">
            <v>050-2</v>
          </cell>
          <cell r="E117" t="str">
            <v>NON-BACTERIAL INFECTIONS OF NERVOUS SYSTEM EXCEPT VIRAL MENINGITIS</v>
          </cell>
          <cell r="F117" t="str">
            <v>Non-bacterial infections of nervous system except viral meningitis</v>
          </cell>
          <cell r="G117">
            <v>1.0943700000000001</v>
          </cell>
          <cell r="H117">
            <v>5.63</v>
          </cell>
          <cell r="I117" t="str">
            <v>01</v>
          </cell>
          <cell r="J117" t="str">
            <v>DISEASES &amp; DISORDERS OF THE NERVOUS SYSTEM</v>
          </cell>
          <cell r="K117" t="str">
            <v>01</v>
          </cell>
          <cell r="L117" t="str">
            <v>General Medicine</v>
          </cell>
          <cell r="M117" t="str">
            <v>01.5</v>
          </cell>
          <cell r="N117" t="str">
            <v>Infectious Disease</v>
          </cell>
        </row>
        <row r="118">
          <cell r="D118" t="str">
            <v>050-3</v>
          </cell>
          <cell r="E118" t="str">
            <v>NON-BACTERIAL INFECTIONS OF NERVOUS SYSTEM EXCEPT VIRAL MENINGITIS</v>
          </cell>
          <cell r="F118" t="str">
            <v>Non-bacterial infections of nervous system except viral meningitis</v>
          </cell>
          <cell r="G118">
            <v>1.73584</v>
          </cell>
          <cell r="H118">
            <v>9.36</v>
          </cell>
          <cell r="I118" t="str">
            <v>01</v>
          </cell>
          <cell r="J118" t="str">
            <v>DISEASES &amp; DISORDERS OF THE NERVOUS SYSTEM</v>
          </cell>
          <cell r="K118" t="str">
            <v>01</v>
          </cell>
          <cell r="L118" t="str">
            <v>General Medicine</v>
          </cell>
          <cell r="M118" t="str">
            <v>01.5</v>
          </cell>
          <cell r="N118" t="str">
            <v>Infectious Disease</v>
          </cell>
        </row>
        <row r="119">
          <cell r="D119" t="str">
            <v>050-4</v>
          </cell>
          <cell r="E119" t="str">
            <v>NON-BACTERIAL INFECTIONS OF NERVOUS SYSTEM EXCEPT VIRAL MENINGITIS</v>
          </cell>
          <cell r="F119" t="str">
            <v>Non-bacterial infections of nervous system except viral meningitis</v>
          </cell>
          <cell r="G119">
            <v>3.5555300000000001</v>
          </cell>
          <cell r="H119">
            <v>15.59</v>
          </cell>
          <cell r="I119" t="str">
            <v>01</v>
          </cell>
          <cell r="J119" t="str">
            <v>DISEASES &amp; DISORDERS OF THE NERVOUS SYSTEM</v>
          </cell>
          <cell r="K119" t="str">
            <v>01</v>
          </cell>
          <cell r="L119" t="str">
            <v>General Medicine</v>
          </cell>
          <cell r="M119" t="str">
            <v>01.5</v>
          </cell>
          <cell r="N119" t="str">
            <v>Infectious Disease</v>
          </cell>
        </row>
        <row r="120">
          <cell r="D120" t="str">
            <v>051-1</v>
          </cell>
          <cell r="E120" t="str">
            <v>VIRAL MENINGITIS</v>
          </cell>
          <cell r="F120" t="str">
            <v>Viral meningitis</v>
          </cell>
          <cell r="G120">
            <v>0.46194000000000002</v>
          </cell>
          <cell r="H120">
            <v>2.36</v>
          </cell>
          <cell r="I120" t="str">
            <v>01</v>
          </cell>
          <cell r="J120" t="str">
            <v>DISEASES &amp; DISORDERS OF THE NERVOUS SYSTEM</v>
          </cell>
          <cell r="K120" t="str">
            <v>01</v>
          </cell>
          <cell r="L120" t="str">
            <v>General Medicine</v>
          </cell>
          <cell r="M120" t="str">
            <v>01.5</v>
          </cell>
          <cell r="N120" t="str">
            <v>Infectious Disease</v>
          </cell>
        </row>
        <row r="121">
          <cell r="D121" t="str">
            <v>051-2</v>
          </cell>
          <cell r="E121" t="str">
            <v>VIRAL MENINGITIS</v>
          </cell>
          <cell r="F121" t="str">
            <v>Viral meningitis</v>
          </cell>
          <cell r="G121">
            <v>0.69567000000000001</v>
          </cell>
          <cell r="H121">
            <v>3.52</v>
          </cell>
          <cell r="I121" t="str">
            <v>01</v>
          </cell>
          <cell r="J121" t="str">
            <v>DISEASES &amp; DISORDERS OF THE NERVOUS SYSTEM</v>
          </cell>
          <cell r="K121" t="str">
            <v>01</v>
          </cell>
          <cell r="L121" t="str">
            <v>General Medicine</v>
          </cell>
          <cell r="M121" t="str">
            <v>01.5</v>
          </cell>
          <cell r="N121" t="str">
            <v>Infectious Disease</v>
          </cell>
        </row>
        <row r="122">
          <cell r="D122" t="str">
            <v>051-3</v>
          </cell>
          <cell r="E122" t="str">
            <v>VIRAL MENINGITIS</v>
          </cell>
          <cell r="F122" t="str">
            <v>Viral meningitis</v>
          </cell>
          <cell r="G122">
            <v>1.1561600000000001</v>
          </cell>
          <cell r="H122">
            <v>6.2</v>
          </cell>
          <cell r="I122" t="str">
            <v>01</v>
          </cell>
          <cell r="J122" t="str">
            <v>DISEASES &amp; DISORDERS OF THE NERVOUS SYSTEM</v>
          </cell>
          <cell r="K122" t="str">
            <v>01</v>
          </cell>
          <cell r="L122" t="str">
            <v>General Medicine</v>
          </cell>
          <cell r="M122" t="str">
            <v>01.5</v>
          </cell>
          <cell r="N122" t="str">
            <v>Infectious Disease</v>
          </cell>
        </row>
        <row r="123">
          <cell r="D123" t="str">
            <v>051-4</v>
          </cell>
          <cell r="E123" t="str">
            <v>VIRAL MENINGITIS</v>
          </cell>
          <cell r="F123" t="str">
            <v>Viral meningitis</v>
          </cell>
          <cell r="G123">
            <v>2.2990599999999999</v>
          </cell>
          <cell r="H123">
            <v>9.64</v>
          </cell>
          <cell r="I123" t="str">
            <v>01</v>
          </cell>
          <cell r="J123" t="str">
            <v>DISEASES &amp; DISORDERS OF THE NERVOUS SYSTEM</v>
          </cell>
          <cell r="K123" t="str">
            <v>01</v>
          </cell>
          <cell r="L123" t="str">
            <v>General Medicine</v>
          </cell>
          <cell r="M123" t="str">
            <v>01.5</v>
          </cell>
          <cell r="N123" t="str">
            <v>Infectious Disease</v>
          </cell>
        </row>
        <row r="124">
          <cell r="D124" t="str">
            <v>052-1</v>
          </cell>
          <cell r="E124" t="str">
            <v>ALTERATION IN CONSCIOUSNESS</v>
          </cell>
          <cell r="F124" t="str">
            <v>Alteration in consciousness</v>
          </cell>
          <cell r="G124">
            <v>0.55910000000000004</v>
          </cell>
          <cell r="H124">
            <v>2.04</v>
          </cell>
          <cell r="I124" t="str">
            <v>01</v>
          </cell>
          <cell r="J124" t="str">
            <v>DISEASES &amp; DISORDERS OF THE NERVOUS SYSTEM</v>
          </cell>
          <cell r="K124" t="str">
            <v>03</v>
          </cell>
          <cell r="L124" t="str">
            <v>Neurology</v>
          </cell>
          <cell r="M124" t="str">
            <v>03.1</v>
          </cell>
          <cell r="N124" t="str">
            <v>Neurology</v>
          </cell>
        </row>
        <row r="125">
          <cell r="D125" t="str">
            <v>052-2</v>
          </cell>
          <cell r="E125" t="str">
            <v>ALTERATION IN CONSCIOUSNESS</v>
          </cell>
          <cell r="F125" t="str">
            <v>Alteration in consciousness</v>
          </cell>
          <cell r="G125">
            <v>0.66183999999999998</v>
          </cell>
          <cell r="H125">
            <v>3.23</v>
          </cell>
          <cell r="I125" t="str">
            <v>01</v>
          </cell>
          <cell r="J125" t="str">
            <v>DISEASES &amp; DISORDERS OF THE NERVOUS SYSTEM</v>
          </cell>
          <cell r="K125" t="str">
            <v>03</v>
          </cell>
          <cell r="L125" t="str">
            <v>Neurology</v>
          </cell>
          <cell r="M125" t="str">
            <v>03.1</v>
          </cell>
          <cell r="N125" t="str">
            <v>Neurology</v>
          </cell>
        </row>
        <row r="126">
          <cell r="D126" t="str">
            <v>052-3</v>
          </cell>
          <cell r="E126" t="str">
            <v>ALTERATION IN CONSCIOUSNESS</v>
          </cell>
          <cell r="F126" t="str">
            <v>Alteration in consciousness</v>
          </cell>
          <cell r="G126">
            <v>0.86031999999999997</v>
          </cell>
          <cell r="H126">
            <v>4.92</v>
          </cell>
          <cell r="I126" t="str">
            <v>01</v>
          </cell>
          <cell r="J126" t="str">
            <v>DISEASES &amp; DISORDERS OF THE NERVOUS SYSTEM</v>
          </cell>
          <cell r="K126" t="str">
            <v>03</v>
          </cell>
          <cell r="L126" t="str">
            <v>Neurology</v>
          </cell>
          <cell r="M126" t="str">
            <v>03.1</v>
          </cell>
          <cell r="N126" t="str">
            <v>Neurology</v>
          </cell>
        </row>
        <row r="127">
          <cell r="D127" t="str">
            <v>052-4</v>
          </cell>
          <cell r="E127" t="str">
            <v>ALTERATION IN CONSCIOUSNESS</v>
          </cell>
          <cell r="F127" t="str">
            <v>Alteration in consciousness</v>
          </cell>
          <cell r="G127">
            <v>1.6824699999999999</v>
          </cell>
          <cell r="H127">
            <v>8.74</v>
          </cell>
          <cell r="I127" t="str">
            <v>01</v>
          </cell>
          <cell r="J127" t="str">
            <v>DISEASES &amp; DISORDERS OF THE NERVOUS SYSTEM</v>
          </cell>
          <cell r="K127" t="str">
            <v>03</v>
          </cell>
          <cell r="L127" t="str">
            <v>Neurology</v>
          </cell>
          <cell r="M127" t="str">
            <v>03.1</v>
          </cell>
          <cell r="N127" t="str">
            <v>Neurology</v>
          </cell>
        </row>
        <row r="128">
          <cell r="D128" t="str">
            <v>053-1</v>
          </cell>
          <cell r="E128" t="str">
            <v>SEIZURE</v>
          </cell>
          <cell r="F128" t="str">
            <v>Seizure</v>
          </cell>
          <cell r="G128">
            <v>0.47360999999999998</v>
          </cell>
          <cell r="H128">
            <v>2.2599999999999998</v>
          </cell>
          <cell r="I128" t="str">
            <v>01</v>
          </cell>
          <cell r="J128" t="str">
            <v>DISEASES &amp; DISORDERS OF THE NERVOUS SYSTEM</v>
          </cell>
          <cell r="K128" t="str">
            <v>03</v>
          </cell>
          <cell r="L128" t="str">
            <v>Neurology</v>
          </cell>
          <cell r="M128" t="str">
            <v>03.1</v>
          </cell>
          <cell r="N128" t="str">
            <v>Neurology</v>
          </cell>
        </row>
        <row r="129">
          <cell r="D129" t="str">
            <v>053-2</v>
          </cell>
          <cell r="E129" t="str">
            <v>SEIZURE</v>
          </cell>
          <cell r="F129" t="str">
            <v>Seizure</v>
          </cell>
          <cell r="G129">
            <v>0.60397999999999996</v>
          </cell>
          <cell r="H129">
            <v>2.8</v>
          </cell>
          <cell r="I129" t="str">
            <v>01</v>
          </cell>
          <cell r="J129" t="str">
            <v>DISEASES &amp; DISORDERS OF THE NERVOUS SYSTEM</v>
          </cell>
          <cell r="K129" t="str">
            <v>03</v>
          </cell>
          <cell r="L129" t="str">
            <v>Neurology</v>
          </cell>
          <cell r="M129" t="str">
            <v>03.1</v>
          </cell>
          <cell r="N129" t="str">
            <v>Neurology</v>
          </cell>
        </row>
        <row r="130">
          <cell r="D130" t="str">
            <v>053-3</v>
          </cell>
          <cell r="E130" t="str">
            <v>SEIZURE</v>
          </cell>
          <cell r="F130" t="str">
            <v>Seizure</v>
          </cell>
          <cell r="G130">
            <v>0.78698999999999997</v>
          </cell>
          <cell r="H130">
            <v>3.84</v>
          </cell>
          <cell r="I130" t="str">
            <v>01</v>
          </cell>
          <cell r="J130" t="str">
            <v>DISEASES &amp; DISORDERS OF THE NERVOUS SYSTEM</v>
          </cell>
          <cell r="K130" t="str">
            <v>03</v>
          </cell>
          <cell r="L130" t="str">
            <v>Neurology</v>
          </cell>
          <cell r="M130" t="str">
            <v>03.1</v>
          </cell>
          <cell r="N130" t="str">
            <v>Neurology</v>
          </cell>
        </row>
        <row r="131">
          <cell r="D131" t="str">
            <v>053-4</v>
          </cell>
          <cell r="E131" t="str">
            <v>SEIZURE</v>
          </cell>
          <cell r="F131" t="str">
            <v>Seizure</v>
          </cell>
          <cell r="G131">
            <v>1.7906899999999999</v>
          </cell>
          <cell r="H131">
            <v>7.74</v>
          </cell>
          <cell r="I131" t="str">
            <v>01</v>
          </cell>
          <cell r="J131" t="str">
            <v>DISEASES &amp; DISORDERS OF THE NERVOUS SYSTEM</v>
          </cell>
          <cell r="K131" t="str">
            <v>03</v>
          </cell>
          <cell r="L131" t="str">
            <v>Neurology</v>
          </cell>
          <cell r="M131" t="str">
            <v>03.1</v>
          </cell>
          <cell r="N131" t="str">
            <v>Neurology</v>
          </cell>
        </row>
        <row r="132">
          <cell r="D132" t="str">
            <v>054-1</v>
          </cell>
          <cell r="E132" t="str">
            <v>MIGRAINE AND OTHER HEADACHES</v>
          </cell>
          <cell r="F132" t="str">
            <v>Migraine &amp; oth headaches</v>
          </cell>
          <cell r="G132">
            <v>0.53144000000000002</v>
          </cell>
          <cell r="H132">
            <v>2.36</v>
          </cell>
          <cell r="I132" t="str">
            <v>01</v>
          </cell>
          <cell r="J132" t="str">
            <v>DISEASES &amp; DISORDERS OF THE NERVOUS SYSTEM</v>
          </cell>
          <cell r="K132" t="str">
            <v>03</v>
          </cell>
          <cell r="L132" t="str">
            <v>Neurology</v>
          </cell>
          <cell r="M132" t="str">
            <v>03.1</v>
          </cell>
          <cell r="N132" t="str">
            <v>Neurology</v>
          </cell>
        </row>
        <row r="133">
          <cell r="D133" t="str">
            <v>054-2</v>
          </cell>
          <cell r="E133" t="str">
            <v>MIGRAINE AND OTHER HEADACHES</v>
          </cell>
          <cell r="F133" t="str">
            <v>Migraine &amp; oth headaches</v>
          </cell>
          <cell r="G133">
            <v>0.64703999999999995</v>
          </cell>
          <cell r="H133">
            <v>2.82</v>
          </cell>
          <cell r="I133" t="str">
            <v>01</v>
          </cell>
          <cell r="J133" t="str">
            <v>DISEASES &amp; DISORDERS OF THE NERVOUS SYSTEM</v>
          </cell>
          <cell r="K133" t="str">
            <v>03</v>
          </cell>
          <cell r="L133" t="str">
            <v>Neurology</v>
          </cell>
          <cell r="M133" t="str">
            <v>03.1</v>
          </cell>
          <cell r="N133" t="str">
            <v>Neurology</v>
          </cell>
        </row>
        <row r="134">
          <cell r="D134" t="str">
            <v>054-3</v>
          </cell>
          <cell r="E134" t="str">
            <v>MIGRAINE AND OTHER HEADACHES</v>
          </cell>
          <cell r="F134" t="str">
            <v>Migraine &amp; oth headaches</v>
          </cell>
          <cell r="G134">
            <v>0.80527000000000004</v>
          </cell>
          <cell r="H134">
            <v>3.74</v>
          </cell>
          <cell r="I134" t="str">
            <v>01</v>
          </cell>
          <cell r="J134" t="str">
            <v>DISEASES &amp; DISORDERS OF THE NERVOUS SYSTEM</v>
          </cell>
          <cell r="K134" t="str">
            <v>03</v>
          </cell>
          <cell r="L134" t="str">
            <v>Neurology</v>
          </cell>
          <cell r="M134" t="str">
            <v>03.1</v>
          </cell>
          <cell r="N134" t="str">
            <v>Neurology</v>
          </cell>
        </row>
        <row r="135">
          <cell r="D135" t="str">
            <v>054-4</v>
          </cell>
          <cell r="E135" t="str">
            <v>MIGRAINE AND OTHER HEADACHES</v>
          </cell>
          <cell r="F135" t="str">
            <v>Migraine &amp; oth headaches</v>
          </cell>
          <cell r="G135">
            <v>1.25759</v>
          </cell>
          <cell r="H135">
            <v>5.59</v>
          </cell>
          <cell r="I135" t="str">
            <v>01</v>
          </cell>
          <cell r="J135" t="str">
            <v>DISEASES &amp; DISORDERS OF THE NERVOUS SYSTEM</v>
          </cell>
          <cell r="K135" t="str">
            <v>03</v>
          </cell>
          <cell r="L135" t="str">
            <v>Neurology</v>
          </cell>
          <cell r="M135" t="str">
            <v>03.1</v>
          </cell>
          <cell r="N135" t="str">
            <v>Neurology</v>
          </cell>
        </row>
        <row r="136">
          <cell r="D136" t="str">
            <v>055-1</v>
          </cell>
          <cell r="E136" t="str">
            <v>HEAD TRAUMA WITH COMA &gt; 1 HOUR OR HEMORRHAGE</v>
          </cell>
          <cell r="F136" t="str">
            <v>Head trauma with coma &gt; 1 hour or hemorrhage</v>
          </cell>
          <cell r="G136">
            <v>0.61036999999999997</v>
          </cell>
          <cell r="H136">
            <v>2.2000000000000002</v>
          </cell>
          <cell r="I136" t="str">
            <v>01</v>
          </cell>
          <cell r="J136" t="str">
            <v>DISEASES &amp; DISORDERS OF THE NERVOUS SYSTEM</v>
          </cell>
          <cell r="K136" t="str">
            <v>08</v>
          </cell>
          <cell r="L136" t="str">
            <v>Neurology General</v>
          </cell>
          <cell r="M136" t="str">
            <v>08.1</v>
          </cell>
          <cell r="N136" t="str">
            <v>Neurosurgery General</v>
          </cell>
        </row>
        <row r="137">
          <cell r="D137" t="str">
            <v>055-2</v>
          </cell>
          <cell r="E137" t="str">
            <v>HEAD TRAUMA WITH COMA &gt; 1 HOUR OR HEMORRHAGE</v>
          </cell>
          <cell r="F137" t="str">
            <v>Head trauma with coma &gt; 1 hour or hemorrhage</v>
          </cell>
          <cell r="G137">
            <v>0.85984000000000005</v>
          </cell>
          <cell r="H137">
            <v>3.46</v>
          </cell>
          <cell r="I137" t="str">
            <v>01</v>
          </cell>
          <cell r="J137" t="str">
            <v>DISEASES &amp; DISORDERS OF THE NERVOUS SYSTEM</v>
          </cell>
          <cell r="K137" t="str">
            <v>08</v>
          </cell>
          <cell r="L137" t="str">
            <v>Neurology General</v>
          </cell>
          <cell r="M137" t="str">
            <v>08.1</v>
          </cell>
          <cell r="N137" t="str">
            <v>Neurosurgery General</v>
          </cell>
        </row>
        <row r="138">
          <cell r="D138" t="str">
            <v>055-3</v>
          </cell>
          <cell r="E138" t="str">
            <v>HEAD TRAUMA WITH COMA &gt; 1 HOUR OR HEMORRHAGE</v>
          </cell>
          <cell r="F138" t="str">
            <v>Head trauma with coma &gt; 1 hour or hemorrhage</v>
          </cell>
          <cell r="G138">
            <v>1.28854</v>
          </cell>
          <cell r="H138">
            <v>5.42</v>
          </cell>
          <cell r="I138" t="str">
            <v>01</v>
          </cell>
          <cell r="J138" t="str">
            <v>DISEASES &amp; DISORDERS OF THE NERVOUS SYSTEM</v>
          </cell>
          <cell r="K138" t="str">
            <v>08</v>
          </cell>
          <cell r="L138" t="str">
            <v>Neurology General</v>
          </cell>
          <cell r="M138" t="str">
            <v>08.1</v>
          </cell>
          <cell r="N138" t="str">
            <v>Neurosurgery General</v>
          </cell>
        </row>
        <row r="139">
          <cell r="D139" t="str">
            <v>055-4</v>
          </cell>
          <cell r="E139" t="str">
            <v>HEAD TRAUMA WITH COMA &gt; 1 HOUR OR HEMORRHAGE</v>
          </cell>
          <cell r="F139" t="str">
            <v>Head trauma with coma &gt; 1 hour or hemorrhage</v>
          </cell>
          <cell r="G139">
            <v>2.2766199999999999</v>
          </cell>
          <cell r="H139">
            <v>8.76</v>
          </cell>
          <cell r="I139" t="str">
            <v>01</v>
          </cell>
          <cell r="J139" t="str">
            <v>DISEASES &amp; DISORDERS OF THE NERVOUS SYSTEM</v>
          </cell>
          <cell r="K139" t="str">
            <v>08</v>
          </cell>
          <cell r="L139" t="str">
            <v>Neurology General</v>
          </cell>
          <cell r="M139" t="str">
            <v>08.1</v>
          </cell>
          <cell r="N139" t="str">
            <v>Neurosurgery General</v>
          </cell>
        </row>
        <row r="140">
          <cell r="D140" t="str">
            <v>056-1</v>
          </cell>
          <cell r="E140" t="str">
            <v>BRAIN CONTUSION OR LACERATION AND COMPLICATED SKULL FRACTURE, COMA &lt; 1 HOUR OR NO COMA</v>
          </cell>
          <cell r="F140" t="str">
            <v>Brain contusion or laceration &amp; complicated skull fracture, coma &lt; 1 hour or no coma</v>
          </cell>
          <cell r="G140">
            <v>0.58030999999999999</v>
          </cell>
          <cell r="H140">
            <v>2.09</v>
          </cell>
          <cell r="I140" t="str">
            <v>01</v>
          </cell>
          <cell r="J140" t="str">
            <v>DISEASES &amp; DISORDERS OF THE NERVOUS SYSTEM</v>
          </cell>
          <cell r="K140" t="str">
            <v>08</v>
          </cell>
          <cell r="L140" t="str">
            <v>Neurology General</v>
          </cell>
          <cell r="M140" t="str">
            <v>08.1</v>
          </cell>
          <cell r="N140" t="str">
            <v>Neurosurgery General</v>
          </cell>
        </row>
        <row r="141">
          <cell r="D141" t="str">
            <v>056-2</v>
          </cell>
          <cell r="E141" t="str">
            <v>BRAIN CONTUSION OR LACERATION AND COMPLICATED SKULL FRACTURE, COMA &lt; 1 HOUR OR NO COMA</v>
          </cell>
          <cell r="F141" t="str">
            <v>Brain contusion or laceration &amp; complicated skull fracture, coma &lt; 1 hour or no coma</v>
          </cell>
          <cell r="G141">
            <v>0.82826999999999995</v>
          </cell>
          <cell r="H141">
            <v>3.57</v>
          </cell>
          <cell r="I141" t="str">
            <v>01</v>
          </cell>
          <cell r="J141" t="str">
            <v>DISEASES &amp; DISORDERS OF THE NERVOUS SYSTEM</v>
          </cell>
          <cell r="K141" t="str">
            <v>08</v>
          </cell>
          <cell r="L141" t="str">
            <v>Neurology General</v>
          </cell>
          <cell r="M141" t="str">
            <v>08.1</v>
          </cell>
          <cell r="N141" t="str">
            <v>Neurosurgery General</v>
          </cell>
        </row>
        <row r="142">
          <cell r="D142" t="str">
            <v>056-3</v>
          </cell>
          <cell r="E142" t="str">
            <v>BRAIN CONTUSION OR LACERATION AND COMPLICATED SKULL FRACTURE, COMA &lt; 1 HOUR OR NO COMA</v>
          </cell>
          <cell r="F142" t="str">
            <v>Brain contusion or laceration &amp; complicated skull fracture, coma &lt; 1 hour or no coma</v>
          </cell>
          <cell r="G142">
            <v>1.1405000000000001</v>
          </cell>
          <cell r="H142">
            <v>4.68</v>
          </cell>
          <cell r="I142" t="str">
            <v>01</v>
          </cell>
          <cell r="J142" t="str">
            <v>DISEASES &amp; DISORDERS OF THE NERVOUS SYSTEM</v>
          </cell>
          <cell r="K142" t="str">
            <v>08</v>
          </cell>
          <cell r="L142" t="str">
            <v>Neurology General</v>
          </cell>
          <cell r="M142" t="str">
            <v>08.1</v>
          </cell>
          <cell r="N142" t="str">
            <v>Neurosurgery General</v>
          </cell>
        </row>
        <row r="143">
          <cell r="D143" t="str">
            <v>056-4</v>
          </cell>
          <cell r="E143" t="str">
            <v>BRAIN CONTUSION OR LACERATION AND COMPLICATED SKULL FRACTURE, COMA &lt; 1 HOUR OR NO COMA</v>
          </cell>
          <cell r="F143" t="str">
            <v>Brain contusion or laceration &amp; complicated skull fracture, coma &lt; 1 hour or no coma</v>
          </cell>
          <cell r="G143">
            <v>1.82667</v>
          </cell>
          <cell r="H143">
            <v>7.19</v>
          </cell>
          <cell r="I143" t="str">
            <v>01</v>
          </cell>
          <cell r="J143" t="str">
            <v>DISEASES &amp; DISORDERS OF THE NERVOUS SYSTEM</v>
          </cell>
          <cell r="K143" t="str">
            <v>08</v>
          </cell>
          <cell r="L143" t="str">
            <v>Neurology General</v>
          </cell>
          <cell r="M143" t="str">
            <v>08.1</v>
          </cell>
          <cell r="N143" t="str">
            <v>Neurosurgery General</v>
          </cell>
        </row>
        <row r="144">
          <cell r="D144" t="str">
            <v>057-1</v>
          </cell>
          <cell r="E144" t="str">
            <v>CONCUSSION, CLOSED SKULL FRACTURE NOS, AND UNCOMPLICATED INTRACRANIAL INJURY, COMA &lt; 1 HOUR OR NO COMA</v>
          </cell>
          <cell r="F144" t="str">
            <v>Concussion, closed skull fracture nos, &amp; uncomplicated intracranial injury, coma &lt; 1 hour or no coma</v>
          </cell>
          <cell r="G144">
            <v>0.52046000000000003</v>
          </cell>
          <cell r="H144">
            <v>1.58</v>
          </cell>
          <cell r="I144" t="str">
            <v>01</v>
          </cell>
          <cell r="J144" t="str">
            <v>DISEASES &amp; DISORDERS OF THE NERVOUS SYSTEM</v>
          </cell>
          <cell r="K144" t="str">
            <v>08</v>
          </cell>
          <cell r="L144" t="str">
            <v>Neurology General</v>
          </cell>
          <cell r="M144" t="str">
            <v>08.1</v>
          </cell>
          <cell r="N144" t="str">
            <v>Neurosurgery General</v>
          </cell>
        </row>
        <row r="145">
          <cell r="D145" t="str">
            <v>057-2</v>
          </cell>
          <cell r="E145" t="str">
            <v>CONCUSSION, CLOSED SKULL FRACTURE NOS, AND UNCOMPLICATED INTRACRANIAL INJURY, COMA &lt; 1 HOUR OR NO COMA</v>
          </cell>
          <cell r="F145" t="str">
            <v>Concussion, closed skull fracture nos, &amp; uncomplicated intracranial injury, coma &lt; 1 hour or no coma</v>
          </cell>
          <cell r="G145">
            <v>0.77573999999999999</v>
          </cell>
          <cell r="H145">
            <v>2.5499999999999998</v>
          </cell>
          <cell r="I145" t="str">
            <v>01</v>
          </cell>
          <cell r="J145" t="str">
            <v>DISEASES &amp; DISORDERS OF THE NERVOUS SYSTEM</v>
          </cell>
          <cell r="K145" t="str">
            <v>08</v>
          </cell>
          <cell r="L145" t="str">
            <v>Neurology General</v>
          </cell>
          <cell r="M145" t="str">
            <v>08.1</v>
          </cell>
          <cell r="N145" t="str">
            <v>Neurosurgery General</v>
          </cell>
        </row>
        <row r="146">
          <cell r="D146" t="str">
            <v>057-3</v>
          </cell>
          <cell r="E146" t="str">
            <v>CONCUSSION, CLOSED SKULL FRACTURE NOS, AND UNCOMPLICATED INTRACRANIAL INJURY, COMA &lt; 1 HOUR OR NO COMA</v>
          </cell>
          <cell r="F146" t="str">
            <v>Concussion, closed skull fracture nos, &amp; uncomplicated intracranial injury, coma &lt; 1 hour or no coma</v>
          </cell>
          <cell r="G146">
            <v>1.14242</v>
          </cell>
          <cell r="H146">
            <v>4.0999999999999996</v>
          </cell>
          <cell r="I146" t="str">
            <v>01</v>
          </cell>
          <cell r="J146" t="str">
            <v>DISEASES &amp; DISORDERS OF THE NERVOUS SYSTEM</v>
          </cell>
          <cell r="K146" t="str">
            <v>08</v>
          </cell>
          <cell r="L146" t="str">
            <v>Neurology General</v>
          </cell>
          <cell r="M146" t="str">
            <v>08.1</v>
          </cell>
          <cell r="N146" t="str">
            <v>Neurosurgery General</v>
          </cell>
        </row>
        <row r="147">
          <cell r="D147" t="str">
            <v>057-4</v>
          </cell>
          <cell r="E147" t="str">
            <v>CONCUSSION, CLOSED SKULL FRACTURE NOS, AND UNCOMPLICATED INTRACRANIAL INJURY, COMA &lt; 1 HOUR OR NO COMA</v>
          </cell>
          <cell r="F147" t="str">
            <v>Concussion, closed skull fracture nos, &amp; uncomplicated intracranial injury, coma &lt; 1 hour or no coma</v>
          </cell>
          <cell r="G147">
            <v>1.8882000000000001</v>
          </cell>
          <cell r="H147">
            <v>7.13</v>
          </cell>
          <cell r="I147" t="str">
            <v>01</v>
          </cell>
          <cell r="J147" t="str">
            <v>DISEASES &amp; DISORDERS OF THE NERVOUS SYSTEM</v>
          </cell>
          <cell r="K147" t="str">
            <v>08</v>
          </cell>
          <cell r="L147" t="str">
            <v>Neurology General</v>
          </cell>
          <cell r="M147" t="str">
            <v>08.1</v>
          </cell>
          <cell r="N147" t="str">
            <v>Neurosurgery General</v>
          </cell>
        </row>
        <row r="148">
          <cell r="D148" t="str">
            <v>058-1</v>
          </cell>
          <cell r="E148" t="str">
            <v>OTHER DISORDERS OF NERVOUS SYSTEM</v>
          </cell>
          <cell r="F148" t="str">
            <v>Other disorders of nervous system</v>
          </cell>
          <cell r="G148">
            <v>0.75465000000000004</v>
          </cell>
          <cell r="H148">
            <v>5.82</v>
          </cell>
          <cell r="I148" t="str">
            <v>01</v>
          </cell>
          <cell r="J148" t="str">
            <v>DISEASES &amp; DISORDERS OF THE NERVOUS SYSTEM</v>
          </cell>
          <cell r="K148" t="str">
            <v>03</v>
          </cell>
          <cell r="L148" t="str">
            <v>Neurology</v>
          </cell>
          <cell r="M148" t="str">
            <v>03.1</v>
          </cell>
          <cell r="N148" t="str">
            <v>Neurology</v>
          </cell>
        </row>
        <row r="149">
          <cell r="D149" t="str">
            <v>058-2</v>
          </cell>
          <cell r="E149" t="str">
            <v>OTHER DISORDERS OF NERVOUS SYSTEM</v>
          </cell>
          <cell r="F149" t="str">
            <v>Other disorders of nervous system</v>
          </cell>
          <cell r="G149">
            <v>1.0126599999999999</v>
          </cell>
          <cell r="H149">
            <v>8.67</v>
          </cell>
          <cell r="I149" t="str">
            <v>01</v>
          </cell>
          <cell r="J149" t="str">
            <v>DISEASES &amp; DISORDERS OF THE NERVOUS SYSTEM</v>
          </cell>
          <cell r="K149" t="str">
            <v>03</v>
          </cell>
          <cell r="L149" t="str">
            <v>Neurology</v>
          </cell>
          <cell r="M149" t="str">
            <v>03.1</v>
          </cell>
          <cell r="N149" t="str">
            <v>Neurology</v>
          </cell>
        </row>
        <row r="150">
          <cell r="D150" t="str">
            <v>058-3</v>
          </cell>
          <cell r="E150" t="str">
            <v>OTHER DISORDERS OF NERVOUS SYSTEM</v>
          </cell>
          <cell r="F150" t="str">
            <v>Other disorders of nervous system</v>
          </cell>
          <cell r="G150">
            <v>1.32666</v>
          </cell>
          <cell r="H150">
            <v>10.83</v>
          </cell>
          <cell r="I150" t="str">
            <v>01</v>
          </cell>
          <cell r="J150" t="str">
            <v>DISEASES &amp; DISORDERS OF THE NERVOUS SYSTEM</v>
          </cell>
          <cell r="K150" t="str">
            <v>03</v>
          </cell>
          <cell r="L150" t="str">
            <v>Neurology</v>
          </cell>
          <cell r="M150" t="str">
            <v>03.1</v>
          </cell>
          <cell r="N150" t="str">
            <v>Neurology</v>
          </cell>
        </row>
        <row r="151">
          <cell r="D151" t="str">
            <v>058-4</v>
          </cell>
          <cell r="E151" t="str">
            <v>OTHER DISORDERS OF NERVOUS SYSTEM</v>
          </cell>
          <cell r="F151" t="str">
            <v>Other disorders of nervous system</v>
          </cell>
          <cell r="G151">
            <v>1.8460700000000001</v>
          </cell>
          <cell r="H151">
            <v>12.55</v>
          </cell>
          <cell r="I151" t="str">
            <v>01</v>
          </cell>
          <cell r="J151" t="str">
            <v>DISEASES &amp; DISORDERS OF THE NERVOUS SYSTEM</v>
          </cell>
          <cell r="K151" t="str">
            <v>03</v>
          </cell>
          <cell r="L151" t="str">
            <v>Neurology</v>
          </cell>
          <cell r="M151" t="str">
            <v>03.1</v>
          </cell>
          <cell r="N151" t="str">
            <v>Neurology</v>
          </cell>
        </row>
        <row r="152">
          <cell r="D152" t="str">
            <v>059-1</v>
          </cell>
          <cell r="E152" t="str">
            <v>ANOXIC AND OTHER SEVERE BRAIN DAMAGE</v>
          </cell>
          <cell r="F152" t="str">
            <v>Anoxic &amp; oth severe brain damage</v>
          </cell>
          <cell r="G152">
            <v>0.50577000000000005</v>
          </cell>
          <cell r="H152">
            <v>3.88</v>
          </cell>
          <cell r="I152" t="str">
            <v>01</v>
          </cell>
          <cell r="J152" t="str">
            <v>DISEASES &amp; DISORDERS OF THE NERVOUS SYSTEM</v>
          </cell>
          <cell r="K152" t="str">
            <v>03</v>
          </cell>
          <cell r="L152" t="str">
            <v>Neurology</v>
          </cell>
          <cell r="M152" t="str">
            <v>03.1</v>
          </cell>
          <cell r="N152" t="str">
            <v>Neurology</v>
          </cell>
        </row>
        <row r="153">
          <cell r="D153" t="str">
            <v>059-2</v>
          </cell>
          <cell r="E153" t="str">
            <v>ANOXIC AND OTHER SEVERE BRAIN DAMAGE</v>
          </cell>
          <cell r="F153" t="str">
            <v>Anoxic &amp; oth severe brain damage</v>
          </cell>
          <cell r="G153">
            <v>0.83065999999999995</v>
          </cell>
          <cell r="H153">
            <v>7.1</v>
          </cell>
          <cell r="I153" t="str">
            <v>01</v>
          </cell>
          <cell r="J153" t="str">
            <v>DISEASES &amp; DISORDERS OF THE NERVOUS SYSTEM</v>
          </cell>
          <cell r="K153" t="str">
            <v>03</v>
          </cell>
          <cell r="L153" t="str">
            <v>Neurology</v>
          </cell>
          <cell r="M153" t="str">
            <v>03.1</v>
          </cell>
          <cell r="N153" t="str">
            <v>Neurology</v>
          </cell>
        </row>
        <row r="154">
          <cell r="D154" t="str">
            <v>059-3</v>
          </cell>
          <cell r="E154" t="str">
            <v>ANOXIC AND OTHER SEVERE BRAIN DAMAGE</v>
          </cell>
          <cell r="F154" t="str">
            <v>Anoxic &amp; oth severe brain damage</v>
          </cell>
          <cell r="G154">
            <v>1.1718500000000001</v>
          </cell>
          <cell r="H154">
            <v>8.68</v>
          </cell>
          <cell r="I154" t="str">
            <v>01</v>
          </cell>
          <cell r="J154" t="str">
            <v>DISEASES &amp; DISORDERS OF THE NERVOUS SYSTEM</v>
          </cell>
          <cell r="K154" t="str">
            <v>03</v>
          </cell>
          <cell r="L154" t="str">
            <v>Neurology</v>
          </cell>
          <cell r="M154" t="str">
            <v>03.1</v>
          </cell>
          <cell r="N154" t="str">
            <v>Neurology</v>
          </cell>
        </row>
        <row r="155">
          <cell r="D155" t="str">
            <v>059-4</v>
          </cell>
          <cell r="E155" t="str">
            <v>ANOXIC AND OTHER SEVERE BRAIN DAMAGE</v>
          </cell>
          <cell r="F155" t="str">
            <v>Anoxic &amp; oth severe brain damage</v>
          </cell>
          <cell r="G155">
            <v>1.6218900000000001</v>
          </cell>
          <cell r="H155">
            <v>12.000327633280644</v>
          </cell>
          <cell r="I155" t="str">
            <v>01</v>
          </cell>
          <cell r="J155" t="str">
            <v>DISEASES &amp; DISORDERS OF THE NERVOUS SYSTEM</v>
          </cell>
          <cell r="K155" t="str">
            <v>03</v>
          </cell>
          <cell r="L155" t="str">
            <v>Neurology</v>
          </cell>
          <cell r="M155" t="str">
            <v>03.1</v>
          </cell>
          <cell r="N155" t="str">
            <v>Neurology</v>
          </cell>
        </row>
        <row r="156">
          <cell r="D156" t="str">
            <v>073-1</v>
          </cell>
          <cell r="E156" t="str">
            <v>ORBIT AND EYE PROCEDURES</v>
          </cell>
          <cell r="F156" t="str">
            <v>Orbit &amp; eye procs</v>
          </cell>
          <cell r="G156">
            <v>0.88310999999999995</v>
          </cell>
          <cell r="H156">
            <v>2.35</v>
          </cell>
          <cell r="I156" t="str">
            <v>02</v>
          </cell>
          <cell r="J156" t="str">
            <v>DISEASES &amp; DISORDERS OF THE EYE</v>
          </cell>
          <cell r="K156" t="str">
            <v>23</v>
          </cell>
          <cell r="L156" t="str">
            <v>Ophthalmology Surgery</v>
          </cell>
          <cell r="M156" t="str">
            <v>23.2</v>
          </cell>
          <cell r="N156" t="str">
            <v>Ophthalmology Surgery</v>
          </cell>
        </row>
        <row r="157">
          <cell r="D157" t="str">
            <v>073-2</v>
          </cell>
          <cell r="E157" t="str">
            <v>ORBIT AND EYE PROCEDURES</v>
          </cell>
          <cell r="F157" t="str">
            <v>Orbit &amp; eye procs</v>
          </cell>
          <cell r="G157">
            <v>1.1209800000000001</v>
          </cell>
          <cell r="H157">
            <v>3.43</v>
          </cell>
          <cell r="I157" t="str">
            <v>02</v>
          </cell>
          <cell r="J157" t="str">
            <v>DISEASES &amp; DISORDERS OF THE EYE</v>
          </cell>
          <cell r="K157" t="str">
            <v>23</v>
          </cell>
          <cell r="L157" t="str">
            <v>Ophthalmology Surgery</v>
          </cell>
          <cell r="M157" t="str">
            <v>23.2</v>
          </cell>
          <cell r="N157" t="str">
            <v>Ophthalmology Surgery</v>
          </cell>
        </row>
        <row r="158">
          <cell r="D158" t="str">
            <v>073-3</v>
          </cell>
          <cell r="E158" t="str">
            <v>ORBIT AND EYE PROCEDURES</v>
          </cell>
          <cell r="F158" t="str">
            <v>Orbit &amp; eye procs</v>
          </cell>
          <cell r="G158">
            <v>1.75417</v>
          </cell>
          <cell r="H158">
            <v>6.61</v>
          </cell>
          <cell r="I158" t="str">
            <v>02</v>
          </cell>
          <cell r="J158" t="str">
            <v>DISEASES &amp; DISORDERS OF THE EYE</v>
          </cell>
          <cell r="K158" t="str">
            <v>23</v>
          </cell>
          <cell r="L158" t="str">
            <v>Ophthalmology Surgery</v>
          </cell>
          <cell r="M158" t="str">
            <v>23.2</v>
          </cell>
          <cell r="N158" t="str">
            <v>Ophthalmology Surgery</v>
          </cell>
        </row>
        <row r="159">
          <cell r="D159" t="str">
            <v>073-4</v>
          </cell>
          <cell r="E159" t="str">
            <v>ORBIT AND EYE PROCEDURES</v>
          </cell>
          <cell r="F159" t="str">
            <v>Orbit &amp; eye procs</v>
          </cell>
          <cell r="G159">
            <v>3.3835899999999999</v>
          </cell>
          <cell r="H159">
            <v>14.52</v>
          </cell>
          <cell r="I159" t="str">
            <v>02</v>
          </cell>
          <cell r="J159" t="str">
            <v>DISEASES &amp; DISORDERS OF THE EYE</v>
          </cell>
          <cell r="K159" t="str">
            <v>23</v>
          </cell>
          <cell r="L159" t="str">
            <v>Ophthalmology Surgery</v>
          </cell>
          <cell r="M159" t="str">
            <v>23.2</v>
          </cell>
          <cell r="N159" t="str">
            <v>Ophthalmology Surgery</v>
          </cell>
        </row>
        <row r="160">
          <cell r="D160" t="str">
            <v>082-1</v>
          </cell>
          <cell r="E160" t="str">
            <v>EYE INFECTIONS AND OTHER EYE DISORDERS</v>
          </cell>
          <cell r="F160" t="str">
            <v>Eye infections &amp; oth eye disorders</v>
          </cell>
          <cell r="G160">
            <v>0.52742999999999995</v>
          </cell>
          <cell r="H160">
            <v>2.4700000000000002</v>
          </cell>
          <cell r="I160" t="str">
            <v>02</v>
          </cell>
          <cell r="J160" t="str">
            <v>DISEASES &amp; DISORDERS OF THE EYE</v>
          </cell>
          <cell r="K160" t="str">
            <v>23</v>
          </cell>
          <cell r="L160" t="str">
            <v>Ophthalmology</v>
          </cell>
          <cell r="M160" t="str">
            <v>23.1</v>
          </cell>
          <cell r="N160" t="str">
            <v>Ophthalmology General</v>
          </cell>
        </row>
        <row r="161">
          <cell r="D161" t="str">
            <v>082-2</v>
          </cell>
          <cell r="E161" t="str">
            <v>EYE INFECTIONS AND OTHER EYE DISORDERS</v>
          </cell>
          <cell r="F161" t="str">
            <v>Eye infections &amp; oth eye disorders</v>
          </cell>
          <cell r="G161">
            <v>0.64809000000000005</v>
          </cell>
          <cell r="H161">
            <v>3.1</v>
          </cell>
          <cell r="I161" t="str">
            <v>02</v>
          </cell>
          <cell r="J161" t="str">
            <v>DISEASES &amp; DISORDERS OF THE EYE</v>
          </cell>
          <cell r="K161" t="str">
            <v>23</v>
          </cell>
          <cell r="L161" t="str">
            <v>Ophthalmology</v>
          </cell>
          <cell r="M161" t="str">
            <v>23.1</v>
          </cell>
          <cell r="N161" t="str">
            <v>Ophthalmology General</v>
          </cell>
        </row>
        <row r="162">
          <cell r="D162" t="str">
            <v>082-3</v>
          </cell>
          <cell r="E162" t="str">
            <v>EYE INFECTIONS AND OTHER EYE DISORDERS</v>
          </cell>
          <cell r="F162" t="str">
            <v>Eye infections &amp; oth eye disorders</v>
          </cell>
          <cell r="G162">
            <v>0.94320000000000004</v>
          </cell>
          <cell r="H162">
            <v>5.01</v>
          </cell>
          <cell r="I162" t="str">
            <v>02</v>
          </cell>
          <cell r="J162" t="str">
            <v>DISEASES &amp; DISORDERS OF THE EYE</v>
          </cell>
          <cell r="K162" t="str">
            <v>23</v>
          </cell>
          <cell r="L162" t="str">
            <v>Ophthalmology</v>
          </cell>
          <cell r="M162" t="str">
            <v>23.1</v>
          </cell>
          <cell r="N162" t="str">
            <v>Ophthalmology General</v>
          </cell>
        </row>
        <row r="163">
          <cell r="D163" t="str">
            <v>082-4</v>
          </cell>
          <cell r="E163" t="str">
            <v>EYE INFECTIONS AND OTHER EYE DISORDERS</v>
          </cell>
          <cell r="F163" t="str">
            <v>Eye infections &amp; oth eye disorders</v>
          </cell>
          <cell r="G163">
            <v>1.86348</v>
          </cell>
          <cell r="H163">
            <v>10.130000000000001</v>
          </cell>
          <cell r="I163" t="str">
            <v>02</v>
          </cell>
          <cell r="J163" t="str">
            <v>DISEASES &amp; DISORDERS OF THE EYE</v>
          </cell>
          <cell r="K163" t="str">
            <v>23</v>
          </cell>
          <cell r="L163" t="str">
            <v>Ophthalmology</v>
          </cell>
          <cell r="M163" t="str">
            <v>23.1</v>
          </cell>
          <cell r="N163" t="str">
            <v>Ophthalmology General</v>
          </cell>
        </row>
        <row r="164">
          <cell r="D164" t="str">
            <v>089-1</v>
          </cell>
          <cell r="E164" t="str">
            <v>MAJOR CRANIAL OR FACIAL BONE PROCEDURES</v>
          </cell>
          <cell r="F164" t="str">
            <v>Major cranial or facial bone procs</v>
          </cell>
          <cell r="G164">
            <v>1.5192099999999999</v>
          </cell>
          <cell r="H164">
            <v>2.2200000000000002</v>
          </cell>
          <cell r="I164" t="str">
            <v>03</v>
          </cell>
          <cell r="J164" t="str">
            <v>DISEASES &amp; DISORDERS OF THE EAR, NOSE, MOUTH &amp; THROAT</v>
          </cell>
          <cell r="K164" t="str">
            <v>09</v>
          </cell>
          <cell r="L164" t="str">
            <v>Oral and Maxillofacial Surgery</v>
          </cell>
          <cell r="M164" t="str">
            <v>09.1</v>
          </cell>
          <cell r="N164" t="str">
            <v>Oral and Maxillofacial Surgery</v>
          </cell>
        </row>
        <row r="165">
          <cell r="D165" t="str">
            <v>089-2</v>
          </cell>
          <cell r="E165" t="str">
            <v>MAJOR CRANIAL OR FACIAL BONE PROCEDURES</v>
          </cell>
          <cell r="F165" t="str">
            <v>Major cranial or facial bone procs</v>
          </cell>
          <cell r="G165">
            <v>2.0334500000000002</v>
          </cell>
          <cell r="H165">
            <v>4.05</v>
          </cell>
          <cell r="I165" t="str">
            <v>03</v>
          </cell>
          <cell r="J165" t="str">
            <v>DISEASES &amp; DISORDERS OF THE EAR, NOSE, MOUTH &amp; THROAT</v>
          </cell>
          <cell r="K165" t="str">
            <v>09</v>
          </cell>
          <cell r="L165" t="str">
            <v>Oral and Maxillofacial Surgery</v>
          </cell>
          <cell r="M165" t="str">
            <v>09.1</v>
          </cell>
          <cell r="N165" t="str">
            <v>Oral and Maxillofacial Surgery</v>
          </cell>
        </row>
        <row r="166">
          <cell r="D166" t="str">
            <v>089-3</v>
          </cell>
          <cell r="E166" t="str">
            <v>MAJOR CRANIAL OR FACIAL BONE PROCEDURES</v>
          </cell>
          <cell r="F166" t="str">
            <v>Major cranial or facial bone procs</v>
          </cell>
          <cell r="G166">
            <v>3.71454</v>
          </cell>
          <cell r="H166">
            <v>8.65</v>
          </cell>
          <cell r="I166" t="str">
            <v>03</v>
          </cell>
          <cell r="J166" t="str">
            <v>DISEASES &amp; DISORDERS OF THE EAR, NOSE, MOUTH &amp; THROAT</v>
          </cell>
          <cell r="K166" t="str">
            <v>09</v>
          </cell>
          <cell r="L166" t="str">
            <v>Oral and Maxillofacial Surgery</v>
          </cell>
          <cell r="M166" t="str">
            <v>09.1</v>
          </cell>
          <cell r="N166" t="str">
            <v>Oral and Maxillofacial Surgery</v>
          </cell>
        </row>
        <row r="167">
          <cell r="D167" t="str">
            <v>089-4</v>
          </cell>
          <cell r="E167" t="str">
            <v>MAJOR CRANIAL OR FACIAL BONE PROCEDURES</v>
          </cell>
          <cell r="F167" t="str">
            <v>Major cranial or facial bone procs</v>
          </cell>
          <cell r="G167">
            <v>5.34856</v>
          </cell>
          <cell r="H167">
            <v>15.26</v>
          </cell>
          <cell r="I167" t="str">
            <v>03</v>
          </cell>
          <cell r="J167" t="str">
            <v>DISEASES &amp; DISORDERS OF THE EAR, NOSE, MOUTH &amp; THROAT</v>
          </cell>
          <cell r="K167" t="str">
            <v>09</v>
          </cell>
          <cell r="L167" t="str">
            <v>Oral and Maxillofacial Surgery</v>
          </cell>
          <cell r="M167" t="str">
            <v>09.1</v>
          </cell>
          <cell r="N167" t="str">
            <v>Oral and Maxillofacial Surgery</v>
          </cell>
        </row>
        <row r="168">
          <cell r="D168" t="str">
            <v>091-1</v>
          </cell>
          <cell r="E168" t="str">
            <v>OTHER MAJOR HEAD AND NECK PROCEDURES</v>
          </cell>
          <cell r="F168" t="str">
            <v>Other major head &amp; neck procs</v>
          </cell>
          <cell r="G168">
            <v>1.43696</v>
          </cell>
          <cell r="H168">
            <v>2.98</v>
          </cell>
          <cell r="I168" t="str">
            <v>03</v>
          </cell>
          <cell r="J168" t="str">
            <v>DISEASES &amp; DISORDERS OF THE EAR, NOSE, MOUTH &amp; THROAT</v>
          </cell>
          <cell r="K168" t="str">
            <v>11</v>
          </cell>
          <cell r="L168" t="str">
            <v>Otolaryngology</v>
          </cell>
          <cell r="M168" t="str">
            <v>11.2</v>
          </cell>
          <cell r="N168" t="str">
            <v>ENT Surgery</v>
          </cell>
        </row>
        <row r="169">
          <cell r="D169" t="str">
            <v>091-2</v>
          </cell>
          <cell r="E169" t="str">
            <v>OTHER MAJOR HEAD AND NECK PROCEDURES</v>
          </cell>
          <cell r="F169" t="str">
            <v>Other major head &amp; neck procs</v>
          </cell>
          <cell r="G169">
            <v>2.1571099999999999</v>
          </cell>
          <cell r="H169">
            <v>5.37</v>
          </cell>
          <cell r="I169" t="str">
            <v>03</v>
          </cell>
          <cell r="J169" t="str">
            <v>DISEASES &amp; DISORDERS OF THE EAR, NOSE, MOUTH &amp; THROAT</v>
          </cell>
          <cell r="K169" t="str">
            <v>11</v>
          </cell>
          <cell r="L169" t="str">
            <v>Otolaryngology</v>
          </cell>
          <cell r="M169" t="str">
            <v>11.2</v>
          </cell>
          <cell r="N169" t="str">
            <v>ENT Surgery</v>
          </cell>
        </row>
        <row r="170">
          <cell r="D170" t="str">
            <v>091-3</v>
          </cell>
          <cell r="E170" t="str">
            <v>OTHER MAJOR HEAD AND NECK PROCEDURES</v>
          </cell>
          <cell r="F170" t="str">
            <v>Other major head &amp; neck procs</v>
          </cell>
          <cell r="G170">
            <v>3.8403499999999999</v>
          </cell>
          <cell r="H170">
            <v>11.01</v>
          </cell>
          <cell r="I170" t="str">
            <v>03</v>
          </cell>
          <cell r="J170" t="str">
            <v>DISEASES &amp; DISORDERS OF THE EAR, NOSE, MOUTH &amp; THROAT</v>
          </cell>
          <cell r="K170" t="str">
            <v>11</v>
          </cell>
          <cell r="L170" t="str">
            <v>Otolaryngology</v>
          </cell>
          <cell r="M170" t="str">
            <v>11.2</v>
          </cell>
          <cell r="N170" t="str">
            <v>ENT Surgery</v>
          </cell>
        </row>
        <row r="171">
          <cell r="D171" t="str">
            <v>091-4</v>
          </cell>
          <cell r="E171" t="str">
            <v>OTHER MAJOR HEAD AND NECK PROCEDURES</v>
          </cell>
          <cell r="F171" t="str">
            <v>Other major head &amp; neck procs</v>
          </cell>
          <cell r="G171">
            <v>6.0167400000000004</v>
          </cell>
          <cell r="H171">
            <v>18.739999999999998</v>
          </cell>
          <cell r="I171" t="str">
            <v>03</v>
          </cell>
          <cell r="J171" t="str">
            <v>DISEASES &amp; DISORDERS OF THE EAR, NOSE, MOUTH &amp; THROAT</v>
          </cell>
          <cell r="K171" t="str">
            <v>11</v>
          </cell>
          <cell r="L171" t="str">
            <v>Otolaryngology</v>
          </cell>
          <cell r="M171" t="str">
            <v>11.2</v>
          </cell>
          <cell r="N171" t="str">
            <v>ENT Surgery</v>
          </cell>
        </row>
        <row r="172">
          <cell r="D172" t="str">
            <v>092-1</v>
          </cell>
          <cell r="E172" t="str">
            <v>FACIAL BONE PROCEDURES EXCEPT MAJOR CRANIAL OR FACIAL BONE PROCEDURES</v>
          </cell>
          <cell r="F172" t="str">
            <v>Facial bone procs except major cranial or facial bone procs</v>
          </cell>
          <cell r="G172">
            <v>1.2260800000000001</v>
          </cell>
          <cell r="H172">
            <v>1.85</v>
          </cell>
          <cell r="I172" t="str">
            <v>03</v>
          </cell>
          <cell r="J172" t="str">
            <v>DISEASES &amp; DISORDERS OF THE EAR, NOSE, MOUTH &amp; THROAT</v>
          </cell>
          <cell r="K172" t="str">
            <v>09</v>
          </cell>
          <cell r="L172" t="str">
            <v>Oral and Maxillofacial Surgery</v>
          </cell>
          <cell r="M172" t="str">
            <v>09.1</v>
          </cell>
          <cell r="N172" t="str">
            <v>Oral and Maxillofacial Surgery</v>
          </cell>
        </row>
        <row r="173">
          <cell r="D173" t="str">
            <v>092-2</v>
          </cell>
          <cell r="E173" t="str">
            <v>FACIAL BONE PROCEDURES EXCEPT MAJOR CRANIAL OR FACIAL BONE PROCEDURES</v>
          </cell>
          <cell r="F173" t="str">
            <v>Facial bone procs except major cranial or facial bone procs</v>
          </cell>
          <cell r="G173">
            <v>1.5786199999999999</v>
          </cell>
          <cell r="H173">
            <v>2.75</v>
          </cell>
          <cell r="I173" t="str">
            <v>03</v>
          </cell>
          <cell r="J173" t="str">
            <v>DISEASES &amp; DISORDERS OF THE EAR, NOSE, MOUTH &amp; THROAT</v>
          </cell>
          <cell r="K173" t="str">
            <v>09</v>
          </cell>
          <cell r="L173" t="str">
            <v>Oral and Maxillofacial Surgery</v>
          </cell>
          <cell r="M173" t="str">
            <v>09.1</v>
          </cell>
          <cell r="N173" t="str">
            <v>Oral and Maxillofacial Surgery</v>
          </cell>
        </row>
        <row r="174">
          <cell r="D174" t="str">
            <v>092-3</v>
          </cell>
          <cell r="E174" t="str">
            <v>FACIAL BONE PROCEDURES EXCEPT MAJOR CRANIAL OR FACIAL BONE PROCEDURES</v>
          </cell>
          <cell r="F174" t="str">
            <v>Facial bone procs except major cranial or facial bone procs</v>
          </cell>
          <cell r="G174">
            <v>2.47485</v>
          </cell>
          <cell r="H174">
            <v>6.21</v>
          </cell>
          <cell r="I174" t="str">
            <v>03</v>
          </cell>
          <cell r="J174" t="str">
            <v>DISEASES &amp; DISORDERS OF THE EAR, NOSE, MOUTH &amp; THROAT</v>
          </cell>
          <cell r="K174" t="str">
            <v>09</v>
          </cell>
          <cell r="L174" t="str">
            <v>Oral and Maxillofacial Surgery</v>
          </cell>
          <cell r="M174" t="str">
            <v>09.1</v>
          </cell>
          <cell r="N174" t="str">
            <v>Oral and Maxillofacial Surgery</v>
          </cell>
        </row>
        <row r="175">
          <cell r="D175" t="str">
            <v>092-4</v>
          </cell>
          <cell r="E175" t="str">
            <v>FACIAL BONE PROCEDURES EXCEPT MAJOR CRANIAL OR FACIAL BONE PROCEDURES</v>
          </cell>
          <cell r="F175" t="str">
            <v>Facial bone procs except major cranial or facial bone procs</v>
          </cell>
          <cell r="G175">
            <v>4.75976</v>
          </cell>
          <cell r="H175">
            <v>13.54</v>
          </cell>
          <cell r="I175" t="str">
            <v>03</v>
          </cell>
          <cell r="J175" t="str">
            <v>DISEASES &amp; DISORDERS OF THE EAR, NOSE, MOUTH &amp; THROAT</v>
          </cell>
          <cell r="K175" t="str">
            <v>09</v>
          </cell>
          <cell r="L175" t="str">
            <v>Oral and Maxillofacial Surgery</v>
          </cell>
          <cell r="M175" t="str">
            <v>09.1</v>
          </cell>
          <cell r="N175" t="str">
            <v>Oral and Maxillofacial Surgery</v>
          </cell>
        </row>
        <row r="176">
          <cell r="D176" t="str">
            <v>095-1</v>
          </cell>
          <cell r="E176" t="str">
            <v>CLEFT LIP AND PALATE REPAIR</v>
          </cell>
          <cell r="F176" t="str">
            <v>Cleft lip &amp; palate repair</v>
          </cell>
          <cell r="G176">
            <v>0.78352999999999995</v>
          </cell>
          <cell r="H176">
            <v>1.43</v>
          </cell>
          <cell r="I176" t="str">
            <v>03</v>
          </cell>
          <cell r="J176" t="str">
            <v>DISEASES &amp; DISORDERS OF THE EAR, NOSE, MOUTH &amp; THROAT</v>
          </cell>
          <cell r="K176" t="str">
            <v>11</v>
          </cell>
          <cell r="L176" t="str">
            <v>Otolaryngology</v>
          </cell>
          <cell r="M176" t="str">
            <v>11.2</v>
          </cell>
          <cell r="N176" t="str">
            <v>ENT Surgery</v>
          </cell>
        </row>
        <row r="177">
          <cell r="D177" t="str">
            <v>095-2</v>
          </cell>
          <cell r="E177" t="str">
            <v>CLEFT LIP AND PALATE REPAIR</v>
          </cell>
          <cell r="F177" t="str">
            <v>Cleft lip &amp; palate repair</v>
          </cell>
          <cell r="G177">
            <v>0.90502000000000005</v>
          </cell>
          <cell r="H177">
            <v>1.68</v>
          </cell>
          <cell r="I177" t="str">
            <v>03</v>
          </cell>
          <cell r="J177" t="str">
            <v>DISEASES &amp; DISORDERS OF THE EAR, NOSE, MOUTH &amp; THROAT</v>
          </cell>
          <cell r="K177" t="str">
            <v>11</v>
          </cell>
          <cell r="L177" t="str">
            <v>Otolaryngology</v>
          </cell>
          <cell r="M177" t="str">
            <v>11.2</v>
          </cell>
          <cell r="N177" t="str">
            <v>ENT Surgery</v>
          </cell>
        </row>
        <row r="178">
          <cell r="D178" t="str">
            <v>095-3</v>
          </cell>
          <cell r="E178" t="str">
            <v>CLEFT LIP AND PALATE REPAIR</v>
          </cell>
          <cell r="F178" t="str">
            <v>Cleft lip &amp; palate repair</v>
          </cell>
          <cell r="G178">
            <v>1.4624999999999999</v>
          </cell>
          <cell r="H178">
            <v>4.29</v>
          </cell>
          <cell r="I178" t="str">
            <v>03</v>
          </cell>
          <cell r="J178" t="str">
            <v>DISEASES &amp; DISORDERS OF THE EAR, NOSE, MOUTH &amp; THROAT</v>
          </cell>
          <cell r="K178" t="str">
            <v>11</v>
          </cell>
          <cell r="L178" t="str">
            <v>Otolaryngology</v>
          </cell>
          <cell r="M178" t="str">
            <v>11.2</v>
          </cell>
          <cell r="N178" t="str">
            <v>ENT Surgery</v>
          </cell>
        </row>
        <row r="179">
          <cell r="D179" t="str">
            <v>095-4</v>
          </cell>
          <cell r="E179" t="str">
            <v>CLEFT LIP AND PALATE REPAIR</v>
          </cell>
          <cell r="F179" t="str">
            <v>Cleft lip &amp; palate repair</v>
          </cell>
          <cell r="G179">
            <v>2.0878700000000001</v>
          </cell>
          <cell r="I179" t="str">
            <v>03</v>
          </cell>
          <cell r="J179" t="str">
            <v>DISEASES &amp; DISORDERS OF THE EAR, NOSE, MOUTH &amp; THROAT</v>
          </cell>
          <cell r="K179" t="str">
            <v>11</v>
          </cell>
          <cell r="L179" t="str">
            <v>Otolaryngology</v>
          </cell>
          <cell r="M179" t="str">
            <v>11.2</v>
          </cell>
          <cell r="N179" t="str">
            <v>ENT Surgery</v>
          </cell>
        </row>
        <row r="180">
          <cell r="D180" t="str">
            <v>097-1</v>
          </cell>
          <cell r="E180" t="str">
            <v>TONSIL AND ADENOID PROCEDURES</v>
          </cell>
          <cell r="F180" t="str">
            <v>Tonsil &amp; adenoid procs</v>
          </cell>
          <cell r="G180">
            <v>0.50858000000000003</v>
          </cell>
          <cell r="H180">
            <v>1.4</v>
          </cell>
          <cell r="I180" t="str">
            <v>03</v>
          </cell>
          <cell r="J180" t="str">
            <v>DISEASES &amp; DISORDERS OF THE EAR, NOSE, MOUTH &amp; THROAT</v>
          </cell>
          <cell r="K180" t="str">
            <v>11</v>
          </cell>
          <cell r="L180" t="str">
            <v>Otolaryngology</v>
          </cell>
          <cell r="M180" t="str">
            <v>11.2</v>
          </cell>
          <cell r="N180" t="str">
            <v>ENT Surgery</v>
          </cell>
        </row>
        <row r="181">
          <cell r="D181" t="str">
            <v>097-2</v>
          </cell>
          <cell r="E181" t="str">
            <v>TONSIL AND ADENOID PROCEDURES</v>
          </cell>
          <cell r="F181" t="str">
            <v>Tonsil &amp; adenoid procs</v>
          </cell>
          <cell r="G181">
            <v>0.73699999999999999</v>
          </cell>
          <cell r="H181">
            <v>2.37</v>
          </cell>
          <cell r="I181" t="str">
            <v>03</v>
          </cell>
          <cell r="J181" t="str">
            <v>DISEASES &amp; DISORDERS OF THE EAR, NOSE, MOUTH &amp; THROAT</v>
          </cell>
          <cell r="K181" t="str">
            <v>11</v>
          </cell>
          <cell r="L181" t="str">
            <v>Otolaryngology</v>
          </cell>
          <cell r="M181" t="str">
            <v>11.2</v>
          </cell>
          <cell r="N181" t="str">
            <v>ENT Surgery</v>
          </cell>
        </row>
        <row r="182">
          <cell r="D182" t="str">
            <v>097-3</v>
          </cell>
          <cell r="E182" t="str">
            <v>TONSIL AND ADENOID PROCEDURES</v>
          </cell>
          <cell r="F182" t="str">
            <v>Tonsil &amp; adenoid procs</v>
          </cell>
          <cell r="G182">
            <v>1.1334900000000001</v>
          </cell>
          <cell r="H182">
            <v>4.09</v>
          </cell>
          <cell r="I182" t="str">
            <v>03</v>
          </cell>
          <cell r="J182" t="str">
            <v>DISEASES &amp; DISORDERS OF THE EAR, NOSE, MOUTH &amp; THROAT</v>
          </cell>
          <cell r="K182" t="str">
            <v>11</v>
          </cell>
          <cell r="L182" t="str">
            <v>Otolaryngology</v>
          </cell>
          <cell r="M182" t="str">
            <v>11.2</v>
          </cell>
          <cell r="N182" t="str">
            <v>ENT Surgery</v>
          </cell>
        </row>
        <row r="183">
          <cell r="D183" t="str">
            <v>097-4</v>
          </cell>
          <cell r="E183" t="str">
            <v>TONSIL AND ADENOID PROCEDURES</v>
          </cell>
          <cell r="F183" t="str">
            <v>Tonsil &amp; adenoid procs</v>
          </cell>
          <cell r="G183">
            <v>2.6035900000000001</v>
          </cell>
          <cell r="H183">
            <v>9.83</v>
          </cell>
          <cell r="I183" t="str">
            <v>03</v>
          </cell>
          <cell r="J183" t="str">
            <v>DISEASES &amp; DISORDERS OF THE EAR, NOSE, MOUTH &amp; THROAT</v>
          </cell>
          <cell r="K183" t="str">
            <v>11</v>
          </cell>
          <cell r="L183" t="str">
            <v>Otolaryngology</v>
          </cell>
          <cell r="M183" t="str">
            <v>11.2</v>
          </cell>
          <cell r="N183" t="str">
            <v>ENT Surgery</v>
          </cell>
        </row>
        <row r="184">
          <cell r="D184" t="str">
            <v>098-1</v>
          </cell>
          <cell r="E184" t="str">
            <v>OTHER EAR, NOSE, MOUTH AND THROAT PROCEDURES</v>
          </cell>
          <cell r="F184" t="str">
            <v>Other ear, nose, mouth &amp; throat procs</v>
          </cell>
          <cell r="G184">
            <v>0.81330999999999998</v>
          </cell>
          <cell r="H184">
            <v>2.4900000000000002</v>
          </cell>
          <cell r="I184" t="str">
            <v>03</v>
          </cell>
          <cell r="J184" t="str">
            <v>DISEASES &amp; DISORDERS OF THE EAR, NOSE, MOUTH &amp; THROAT</v>
          </cell>
          <cell r="K184" t="str">
            <v>11</v>
          </cell>
          <cell r="L184" t="str">
            <v>Otolaryngology</v>
          </cell>
          <cell r="M184" t="str">
            <v>11.2</v>
          </cell>
          <cell r="N184" t="str">
            <v>ENT Surgery</v>
          </cell>
        </row>
        <row r="185">
          <cell r="D185" t="str">
            <v>098-2</v>
          </cell>
          <cell r="E185" t="str">
            <v>OTHER EAR, NOSE, MOUTH AND THROAT PROCEDURES</v>
          </cell>
          <cell r="F185" t="str">
            <v>Other ear, nose, mouth &amp; throat procs</v>
          </cell>
          <cell r="G185">
            <v>1.1260699999999999</v>
          </cell>
          <cell r="H185">
            <v>3.92</v>
          </cell>
          <cell r="I185" t="str">
            <v>03</v>
          </cell>
          <cell r="J185" t="str">
            <v>DISEASES &amp; DISORDERS OF THE EAR, NOSE, MOUTH &amp; THROAT</v>
          </cell>
          <cell r="K185" t="str">
            <v>11</v>
          </cell>
          <cell r="L185" t="str">
            <v>Otolaryngology</v>
          </cell>
          <cell r="M185" t="str">
            <v>11.2</v>
          </cell>
          <cell r="N185" t="str">
            <v>ENT Surgery</v>
          </cell>
        </row>
        <row r="186">
          <cell r="D186" t="str">
            <v>098-3</v>
          </cell>
          <cell r="E186" t="str">
            <v>OTHER EAR, NOSE, MOUTH AND THROAT PROCEDURES</v>
          </cell>
          <cell r="F186" t="str">
            <v>Other ear, nose, mouth &amp; throat procs</v>
          </cell>
          <cell r="G186">
            <v>1.89368</v>
          </cell>
          <cell r="H186">
            <v>7.5</v>
          </cell>
          <cell r="I186" t="str">
            <v>03</v>
          </cell>
          <cell r="J186" t="str">
            <v>DISEASES &amp; DISORDERS OF THE EAR, NOSE, MOUTH &amp; THROAT</v>
          </cell>
          <cell r="K186" t="str">
            <v>11</v>
          </cell>
          <cell r="L186" t="str">
            <v>Otolaryngology</v>
          </cell>
          <cell r="M186" t="str">
            <v>11.2</v>
          </cell>
          <cell r="N186" t="str">
            <v>ENT Surgery</v>
          </cell>
        </row>
        <row r="187">
          <cell r="D187" t="str">
            <v>098-4</v>
          </cell>
          <cell r="E187" t="str">
            <v>OTHER EAR, NOSE, MOUTH AND THROAT PROCEDURES</v>
          </cell>
          <cell r="F187" t="str">
            <v>Other ear, nose, mouth &amp; throat procs</v>
          </cell>
          <cell r="G187">
            <v>3.2307100000000002</v>
          </cell>
          <cell r="H187">
            <v>13.92</v>
          </cell>
          <cell r="I187" t="str">
            <v>03</v>
          </cell>
          <cell r="J187" t="str">
            <v>DISEASES &amp; DISORDERS OF THE EAR, NOSE, MOUTH &amp; THROAT</v>
          </cell>
          <cell r="K187" t="str">
            <v>11</v>
          </cell>
          <cell r="L187" t="str">
            <v>Otolaryngology</v>
          </cell>
          <cell r="M187" t="str">
            <v>11.2</v>
          </cell>
          <cell r="N187" t="str">
            <v>ENT Surgery</v>
          </cell>
        </row>
        <row r="188">
          <cell r="D188" t="str">
            <v>110-1</v>
          </cell>
          <cell r="E188" t="str">
            <v>EAR, NOSE, MOUTH, THROAT AND CRANIAL OR FACIAL MALIGNANCIES</v>
          </cell>
          <cell r="F188" t="str">
            <v>Ear, nose, mouth, throat &amp; cranial or facial malignancies</v>
          </cell>
          <cell r="G188">
            <v>0.68706</v>
          </cell>
          <cell r="H188">
            <v>2.41</v>
          </cell>
          <cell r="I188" t="str">
            <v>03</v>
          </cell>
          <cell r="J188" t="str">
            <v>DISEASES &amp; DISORDERS OF THE EAR, NOSE, MOUTH &amp; THROAT</v>
          </cell>
          <cell r="K188" t="str">
            <v>04</v>
          </cell>
          <cell r="L188" t="str">
            <v>Oncology</v>
          </cell>
          <cell r="M188" t="str">
            <v>04.1</v>
          </cell>
          <cell r="N188" t="str">
            <v>Oncology</v>
          </cell>
        </row>
        <row r="189">
          <cell r="D189" t="str">
            <v>110-2</v>
          </cell>
          <cell r="E189" t="str">
            <v>EAR, NOSE, MOUTH, THROAT AND CRANIAL OR FACIAL MALIGNANCIES</v>
          </cell>
          <cell r="F189" t="str">
            <v>Ear, nose, mouth, throat &amp; cranial or facial malignancies</v>
          </cell>
          <cell r="G189">
            <v>0.78593000000000002</v>
          </cell>
          <cell r="H189">
            <v>4.13</v>
          </cell>
          <cell r="I189" t="str">
            <v>03</v>
          </cell>
          <cell r="J189" t="str">
            <v>DISEASES &amp; DISORDERS OF THE EAR, NOSE, MOUTH &amp; THROAT</v>
          </cell>
          <cell r="K189" t="str">
            <v>04</v>
          </cell>
          <cell r="L189" t="str">
            <v>Oncology</v>
          </cell>
          <cell r="M189" t="str">
            <v>04.1</v>
          </cell>
          <cell r="N189" t="str">
            <v>Oncology</v>
          </cell>
        </row>
        <row r="190">
          <cell r="D190" t="str">
            <v>110-3</v>
          </cell>
          <cell r="E190" t="str">
            <v>EAR, NOSE, MOUTH, THROAT AND CRANIAL OR FACIAL MALIGNANCIES</v>
          </cell>
          <cell r="F190" t="str">
            <v>Ear, nose, mouth, throat &amp; cranial or facial malignancies</v>
          </cell>
          <cell r="G190">
            <v>1.1384799999999999</v>
          </cell>
          <cell r="H190">
            <v>7.06</v>
          </cell>
          <cell r="I190" t="str">
            <v>03</v>
          </cell>
          <cell r="J190" t="str">
            <v>DISEASES &amp; DISORDERS OF THE EAR, NOSE, MOUTH &amp; THROAT</v>
          </cell>
          <cell r="K190" t="str">
            <v>04</v>
          </cell>
          <cell r="L190" t="str">
            <v>Oncology</v>
          </cell>
          <cell r="M190" t="str">
            <v>04.1</v>
          </cell>
          <cell r="N190" t="str">
            <v>Oncology</v>
          </cell>
        </row>
        <row r="191">
          <cell r="D191" t="str">
            <v>110-4</v>
          </cell>
          <cell r="E191" t="str">
            <v>EAR, NOSE, MOUTH, THROAT AND CRANIAL OR FACIAL MALIGNANCIES</v>
          </cell>
          <cell r="F191" t="str">
            <v>Ear, nose, mouth, throat &amp; cranial or facial malignancies</v>
          </cell>
          <cell r="G191">
            <v>1.8539000000000001</v>
          </cell>
          <cell r="H191">
            <v>10.18</v>
          </cell>
          <cell r="I191" t="str">
            <v>03</v>
          </cell>
          <cell r="J191" t="str">
            <v>DISEASES &amp; DISORDERS OF THE EAR, NOSE, MOUTH &amp; THROAT</v>
          </cell>
          <cell r="K191" t="str">
            <v>04</v>
          </cell>
          <cell r="L191" t="str">
            <v>Oncology</v>
          </cell>
          <cell r="M191" t="str">
            <v>04.1</v>
          </cell>
          <cell r="N191" t="str">
            <v>Oncology</v>
          </cell>
        </row>
        <row r="192">
          <cell r="D192" t="str">
            <v>111-1</v>
          </cell>
          <cell r="E192" t="str">
            <v>VERTIGO AND OTHER LABYRINTH DISORDERS</v>
          </cell>
          <cell r="F192" t="str">
            <v>Vertigo &amp; oth labyrinth disorders</v>
          </cell>
          <cell r="G192">
            <v>0.53344999999999998</v>
          </cell>
          <cell r="H192">
            <v>1.92</v>
          </cell>
          <cell r="I192" t="str">
            <v>03</v>
          </cell>
          <cell r="J192" t="str">
            <v>DISEASES &amp; DISORDERS OF THE EAR, NOSE, MOUTH &amp; THROAT</v>
          </cell>
          <cell r="K192" t="str">
            <v>11</v>
          </cell>
          <cell r="L192" t="str">
            <v>Otolaryngology</v>
          </cell>
          <cell r="M192" t="str">
            <v>11.1</v>
          </cell>
          <cell r="N192" t="str">
            <v>ENT General</v>
          </cell>
        </row>
        <row r="193">
          <cell r="D193" t="str">
            <v>111-2</v>
          </cell>
          <cell r="E193" t="str">
            <v>VERTIGO AND OTHER LABYRINTH DISORDERS</v>
          </cell>
          <cell r="F193" t="str">
            <v>Vertigo &amp; oth labyrinth disorders</v>
          </cell>
          <cell r="G193">
            <v>0.61287999999999998</v>
          </cell>
          <cell r="H193">
            <v>2.46</v>
          </cell>
          <cell r="I193" t="str">
            <v>03</v>
          </cell>
          <cell r="J193" t="str">
            <v>DISEASES &amp; DISORDERS OF THE EAR, NOSE, MOUTH &amp; THROAT</v>
          </cell>
          <cell r="K193" t="str">
            <v>11</v>
          </cell>
          <cell r="L193" t="str">
            <v>Otolaryngology</v>
          </cell>
          <cell r="M193" t="str">
            <v>11.1</v>
          </cell>
          <cell r="N193" t="str">
            <v>ENT General</v>
          </cell>
        </row>
        <row r="194">
          <cell r="D194" t="str">
            <v>111-3</v>
          </cell>
          <cell r="E194" t="str">
            <v>VERTIGO AND OTHER LABYRINTH DISORDERS</v>
          </cell>
          <cell r="F194" t="str">
            <v>Vertigo &amp; oth labyrinth disorders</v>
          </cell>
          <cell r="G194">
            <v>0.73995999999999995</v>
          </cell>
          <cell r="H194">
            <v>3.28</v>
          </cell>
          <cell r="I194" t="str">
            <v>03</v>
          </cell>
          <cell r="J194" t="str">
            <v>DISEASES &amp; DISORDERS OF THE EAR, NOSE, MOUTH &amp; THROAT</v>
          </cell>
          <cell r="K194" t="str">
            <v>11</v>
          </cell>
          <cell r="L194" t="str">
            <v>Otolaryngology</v>
          </cell>
          <cell r="M194" t="str">
            <v>11.1</v>
          </cell>
          <cell r="N194" t="str">
            <v>ENT General</v>
          </cell>
        </row>
        <row r="195">
          <cell r="D195" t="str">
            <v>111-4</v>
          </cell>
          <cell r="E195" t="str">
            <v>VERTIGO AND OTHER LABYRINTH DISORDERS</v>
          </cell>
          <cell r="F195" t="str">
            <v>Vertigo &amp; oth labyrinth disorders</v>
          </cell>
          <cell r="G195">
            <v>1.2974000000000001</v>
          </cell>
          <cell r="H195">
            <v>6.88</v>
          </cell>
          <cell r="I195" t="str">
            <v>03</v>
          </cell>
          <cell r="J195" t="str">
            <v>DISEASES &amp; DISORDERS OF THE EAR, NOSE, MOUTH &amp; THROAT</v>
          </cell>
          <cell r="K195" t="str">
            <v>11</v>
          </cell>
          <cell r="L195" t="str">
            <v>Otolaryngology</v>
          </cell>
          <cell r="M195" t="str">
            <v>11.1</v>
          </cell>
          <cell r="N195" t="str">
            <v>ENT General</v>
          </cell>
        </row>
        <row r="196">
          <cell r="D196" t="str">
            <v>113-1</v>
          </cell>
          <cell r="E196" t="str">
            <v>INFECTIONS OF UPPER RESPIRATORY TRACT</v>
          </cell>
          <cell r="F196" t="str">
            <v>Infections of upper respiratory tract</v>
          </cell>
          <cell r="G196">
            <v>0.32079999999999997</v>
          </cell>
          <cell r="H196">
            <v>1.91</v>
          </cell>
          <cell r="I196" t="str">
            <v>03</v>
          </cell>
          <cell r="J196" t="str">
            <v>DISEASES &amp; DISORDERS OF THE EAR, NOSE, MOUTH &amp; THROAT</v>
          </cell>
          <cell r="K196" t="str">
            <v>01</v>
          </cell>
          <cell r="L196" t="str">
            <v>General Medicine</v>
          </cell>
          <cell r="M196" t="str">
            <v>01.1</v>
          </cell>
          <cell r="N196" t="str">
            <v>General Medicine</v>
          </cell>
        </row>
        <row r="197">
          <cell r="D197" t="str">
            <v>113-2</v>
          </cell>
          <cell r="E197" t="str">
            <v>INFECTIONS OF UPPER RESPIRATORY TRACT</v>
          </cell>
          <cell r="F197" t="str">
            <v>Infections of upper respiratory tract</v>
          </cell>
          <cell r="G197">
            <v>0.47344000000000003</v>
          </cell>
          <cell r="H197">
            <v>2.69</v>
          </cell>
          <cell r="I197" t="str">
            <v>03</v>
          </cell>
          <cell r="J197" t="str">
            <v>DISEASES &amp; DISORDERS OF THE EAR, NOSE, MOUTH &amp; THROAT</v>
          </cell>
          <cell r="K197" t="str">
            <v>01</v>
          </cell>
          <cell r="L197" t="str">
            <v>General Medicine</v>
          </cell>
          <cell r="M197" t="str">
            <v>01.1</v>
          </cell>
          <cell r="N197" t="str">
            <v>General Medicine</v>
          </cell>
        </row>
        <row r="198">
          <cell r="D198" t="str">
            <v>113-3</v>
          </cell>
          <cell r="E198" t="str">
            <v>INFECTIONS OF UPPER RESPIRATORY TRACT</v>
          </cell>
          <cell r="F198" t="str">
            <v>Infections of upper respiratory tract</v>
          </cell>
          <cell r="G198">
            <v>0.68983000000000005</v>
          </cell>
          <cell r="H198">
            <v>3.84</v>
          </cell>
          <cell r="I198" t="str">
            <v>03</v>
          </cell>
          <cell r="J198" t="str">
            <v>DISEASES &amp; DISORDERS OF THE EAR, NOSE, MOUTH &amp; THROAT</v>
          </cell>
          <cell r="K198" t="str">
            <v>01</v>
          </cell>
          <cell r="L198" t="str">
            <v>General Medicine</v>
          </cell>
          <cell r="M198" t="str">
            <v>01.1</v>
          </cell>
          <cell r="N198" t="str">
            <v>General Medicine</v>
          </cell>
        </row>
        <row r="199">
          <cell r="D199" t="str">
            <v>113-4</v>
          </cell>
          <cell r="E199" t="str">
            <v>INFECTIONS OF UPPER RESPIRATORY TRACT</v>
          </cell>
          <cell r="F199" t="str">
            <v>Infections of upper respiratory tract</v>
          </cell>
          <cell r="G199">
            <v>1.12812</v>
          </cell>
          <cell r="H199">
            <v>6.07</v>
          </cell>
          <cell r="I199" t="str">
            <v>03</v>
          </cell>
          <cell r="J199" t="str">
            <v>DISEASES &amp; DISORDERS OF THE EAR, NOSE, MOUTH &amp; THROAT</v>
          </cell>
          <cell r="K199" t="str">
            <v>01</v>
          </cell>
          <cell r="L199" t="str">
            <v>General Medicine</v>
          </cell>
          <cell r="M199" t="str">
            <v>01.1</v>
          </cell>
          <cell r="N199" t="str">
            <v>General Medicine</v>
          </cell>
        </row>
        <row r="200">
          <cell r="D200" t="str">
            <v>114-1</v>
          </cell>
          <cell r="E200" t="str">
            <v>DENTAL DISEASES AND DISORDERS</v>
          </cell>
          <cell r="F200" t="str">
            <v>Dental diseases &amp; disorders</v>
          </cell>
          <cell r="G200">
            <v>0.37957000000000002</v>
          </cell>
          <cell r="H200">
            <v>2.13</v>
          </cell>
          <cell r="I200" t="str">
            <v>03</v>
          </cell>
          <cell r="J200" t="str">
            <v>DISEASES &amp; DISORDERS OF THE EAR, NOSE, MOUTH &amp; THROAT</v>
          </cell>
          <cell r="K200" t="str">
            <v>20</v>
          </cell>
          <cell r="L200" t="str">
            <v>Dental</v>
          </cell>
          <cell r="M200" t="str">
            <v>20.1</v>
          </cell>
          <cell r="N200" t="str">
            <v>Dental</v>
          </cell>
        </row>
        <row r="201">
          <cell r="D201" t="str">
            <v>114-2</v>
          </cell>
          <cell r="E201" t="str">
            <v>DENTAL DISEASES AND DISORDERS</v>
          </cell>
          <cell r="F201" t="str">
            <v>Dental diseases &amp; disorders</v>
          </cell>
          <cell r="G201">
            <v>0.52388999999999997</v>
          </cell>
          <cell r="H201">
            <v>2.74</v>
          </cell>
          <cell r="I201" t="str">
            <v>03</v>
          </cell>
          <cell r="J201" t="str">
            <v>DISEASES &amp; DISORDERS OF THE EAR, NOSE, MOUTH &amp; THROAT</v>
          </cell>
          <cell r="K201" t="str">
            <v>20</v>
          </cell>
          <cell r="L201" t="str">
            <v>Dental</v>
          </cell>
          <cell r="M201" t="str">
            <v>20.1</v>
          </cell>
          <cell r="N201" t="str">
            <v>Dental</v>
          </cell>
        </row>
        <row r="202">
          <cell r="D202" t="str">
            <v>114-3</v>
          </cell>
          <cell r="E202" t="str">
            <v>DENTAL DISEASES AND DISORDERS</v>
          </cell>
          <cell r="F202" t="str">
            <v>Dental diseases &amp; disorders</v>
          </cell>
          <cell r="G202">
            <v>0.84145000000000003</v>
          </cell>
          <cell r="H202">
            <v>4.4800000000000004</v>
          </cell>
          <cell r="I202" t="str">
            <v>03</v>
          </cell>
          <cell r="J202" t="str">
            <v>DISEASES &amp; DISORDERS OF THE EAR, NOSE, MOUTH &amp; THROAT</v>
          </cell>
          <cell r="K202" t="str">
            <v>20</v>
          </cell>
          <cell r="L202" t="str">
            <v>Dental</v>
          </cell>
          <cell r="M202" t="str">
            <v>20.1</v>
          </cell>
          <cell r="N202" t="str">
            <v>Dental</v>
          </cell>
        </row>
        <row r="203">
          <cell r="D203" t="str">
            <v>114-4</v>
          </cell>
          <cell r="E203" t="str">
            <v>DENTAL DISEASES AND DISORDERS</v>
          </cell>
          <cell r="F203" t="str">
            <v>Dental diseases &amp; disorders</v>
          </cell>
          <cell r="G203">
            <v>1.4726699999999999</v>
          </cell>
          <cell r="H203">
            <v>6.73</v>
          </cell>
          <cell r="I203" t="str">
            <v>03</v>
          </cell>
          <cell r="J203" t="str">
            <v>DISEASES &amp; DISORDERS OF THE EAR, NOSE, MOUTH &amp; THROAT</v>
          </cell>
          <cell r="K203" t="str">
            <v>20</v>
          </cell>
          <cell r="L203" t="str">
            <v>Dental</v>
          </cell>
          <cell r="M203" t="str">
            <v>20.1</v>
          </cell>
          <cell r="N203" t="str">
            <v>Dental</v>
          </cell>
        </row>
        <row r="204">
          <cell r="D204" t="str">
            <v>115-1</v>
          </cell>
          <cell r="E204" t="str">
            <v>OTHER EAR, NOSE, MOUTH, THROAT AND CRANIAL OR FACIAL DIAGNOSES</v>
          </cell>
          <cell r="F204" t="str">
            <v>Other ear, nose, mouth, throat &amp; cranial or facial diagnoses</v>
          </cell>
          <cell r="G204">
            <v>0.44169999999999998</v>
          </cell>
          <cell r="H204">
            <v>2.2400000000000002</v>
          </cell>
          <cell r="I204" t="str">
            <v>03</v>
          </cell>
          <cell r="J204" t="str">
            <v>DISEASES &amp; DISORDERS OF THE EAR, NOSE, MOUTH &amp; THROAT</v>
          </cell>
          <cell r="K204" t="str">
            <v>11</v>
          </cell>
          <cell r="L204" t="str">
            <v>Otolaryngology</v>
          </cell>
          <cell r="M204" t="str">
            <v>11.1</v>
          </cell>
          <cell r="N204" t="str">
            <v>ENT General</v>
          </cell>
        </row>
        <row r="205">
          <cell r="D205" t="str">
            <v>115-2</v>
          </cell>
          <cell r="E205" t="str">
            <v>OTHER EAR, NOSE, MOUTH, THROAT AND CRANIAL OR FACIAL DIAGNOSES</v>
          </cell>
          <cell r="F205" t="str">
            <v>Other ear, nose, mouth, throat &amp; cranial or facial diagnoses</v>
          </cell>
          <cell r="G205">
            <v>0.61036000000000001</v>
          </cell>
          <cell r="H205">
            <v>2.93</v>
          </cell>
          <cell r="I205" t="str">
            <v>03</v>
          </cell>
          <cell r="J205" t="str">
            <v>DISEASES &amp; DISORDERS OF THE EAR, NOSE, MOUTH &amp; THROAT</v>
          </cell>
          <cell r="K205" t="str">
            <v>11</v>
          </cell>
          <cell r="L205" t="str">
            <v>Otolaryngology</v>
          </cell>
          <cell r="M205" t="str">
            <v>11.1</v>
          </cell>
          <cell r="N205" t="str">
            <v>ENT General</v>
          </cell>
        </row>
        <row r="206">
          <cell r="D206" t="str">
            <v>115-3</v>
          </cell>
          <cell r="E206" t="str">
            <v>OTHER EAR, NOSE, MOUTH, THROAT AND CRANIAL OR FACIAL DIAGNOSES</v>
          </cell>
          <cell r="F206" t="str">
            <v>Other ear, nose, mouth, throat &amp; cranial or facial diagnoses</v>
          </cell>
          <cell r="G206">
            <v>0.92374999999999996</v>
          </cell>
          <cell r="H206">
            <v>4.84</v>
          </cell>
          <cell r="I206" t="str">
            <v>03</v>
          </cell>
          <cell r="J206" t="str">
            <v>DISEASES &amp; DISORDERS OF THE EAR, NOSE, MOUTH &amp; THROAT</v>
          </cell>
          <cell r="K206" t="str">
            <v>11</v>
          </cell>
          <cell r="L206" t="str">
            <v>Otolaryngology</v>
          </cell>
          <cell r="M206" t="str">
            <v>11.1</v>
          </cell>
          <cell r="N206" t="str">
            <v>ENT General</v>
          </cell>
        </row>
        <row r="207">
          <cell r="D207" t="str">
            <v>115-4</v>
          </cell>
          <cell r="E207" t="str">
            <v>OTHER EAR, NOSE, MOUTH, THROAT AND CRANIAL OR FACIAL DIAGNOSES</v>
          </cell>
          <cell r="F207" t="str">
            <v>Other ear, nose, mouth, throat &amp; cranial or facial diagnoses</v>
          </cell>
          <cell r="G207">
            <v>1.6896100000000001</v>
          </cell>
          <cell r="H207">
            <v>7.59</v>
          </cell>
          <cell r="I207" t="str">
            <v>03</v>
          </cell>
          <cell r="J207" t="str">
            <v>DISEASES &amp; DISORDERS OF THE EAR, NOSE, MOUTH &amp; THROAT</v>
          </cell>
          <cell r="K207" t="str">
            <v>11</v>
          </cell>
          <cell r="L207" t="str">
            <v>Otolaryngology</v>
          </cell>
          <cell r="M207" t="str">
            <v>11.1</v>
          </cell>
          <cell r="N207" t="str">
            <v>ENT General</v>
          </cell>
        </row>
        <row r="208">
          <cell r="D208" t="str">
            <v>120-1</v>
          </cell>
          <cell r="E208" t="str">
            <v>MAJOR RESPIRATORY AND CHEST PROCEDURES</v>
          </cell>
          <cell r="F208" t="str">
            <v>Major respiratory &amp; chest procs</v>
          </cell>
          <cell r="G208">
            <v>1.7948599999999999</v>
          </cell>
          <cell r="H208">
            <v>3.41</v>
          </cell>
          <cell r="I208" t="str">
            <v>04</v>
          </cell>
          <cell r="J208" t="str">
            <v>DISEASES &amp; DISORDERS OF THE RESPIRATORY SYSTEM</v>
          </cell>
          <cell r="K208" t="str">
            <v>07</v>
          </cell>
          <cell r="L208" t="str">
            <v>Cardiothoracic Surgery</v>
          </cell>
          <cell r="M208" t="str">
            <v>07.1</v>
          </cell>
          <cell r="N208" t="str">
            <v>Cardiothoracic Surgery</v>
          </cell>
        </row>
        <row r="209">
          <cell r="D209" t="str">
            <v>120-2</v>
          </cell>
          <cell r="E209" t="str">
            <v>MAJOR RESPIRATORY AND CHEST PROCEDURES</v>
          </cell>
          <cell r="F209" t="str">
            <v>Major respiratory &amp; chest procs</v>
          </cell>
          <cell r="G209">
            <v>2.20377</v>
          </cell>
          <cell r="H209">
            <v>5.2</v>
          </cell>
          <cell r="I209" t="str">
            <v>04</v>
          </cell>
          <cell r="J209" t="str">
            <v>DISEASES &amp; DISORDERS OF THE RESPIRATORY SYSTEM</v>
          </cell>
          <cell r="K209" t="str">
            <v>07</v>
          </cell>
          <cell r="L209" t="str">
            <v>Cardiothoracic Surgery</v>
          </cell>
          <cell r="M209" t="str">
            <v>07.1</v>
          </cell>
          <cell r="N209" t="str">
            <v>Cardiothoracic Surgery</v>
          </cell>
        </row>
        <row r="210">
          <cell r="D210" t="str">
            <v>120-3</v>
          </cell>
          <cell r="E210" t="str">
            <v>MAJOR RESPIRATORY AND CHEST PROCEDURES</v>
          </cell>
          <cell r="F210" t="str">
            <v>Major respiratory &amp; chest procs</v>
          </cell>
          <cell r="G210">
            <v>2.9930400000000001</v>
          </cell>
          <cell r="H210">
            <v>8.82</v>
          </cell>
          <cell r="I210" t="str">
            <v>04</v>
          </cell>
          <cell r="J210" t="str">
            <v>DISEASES &amp; DISORDERS OF THE RESPIRATORY SYSTEM</v>
          </cell>
          <cell r="K210" t="str">
            <v>07</v>
          </cell>
          <cell r="L210" t="str">
            <v>Cardiothoracic Surgery</v>
          </cell>
          <cell r="M210" t="str">
            <v>07.1</v>
          </cell>
          <cell r="N210" t="str">
            <v>Cardiothoracic Surgery</v>
          </cell>
        </row>
        <row r="211">
          <cell r="D211" t="str">
            <v>120-4</v>
          </cell>
          <cell r="E211" t="str">
            <v>MAJOR RESPIRATORY AND CHEST PROCEDURES</v>
          </cell>
          <cell r="F211" t="str">
            <v>Major respiratory &amp; chest procs</v>
          </cell>
          <cell r="G211">
            <v>5.2208399999999999</v>
          </cell>
          <cell r="H211">
            <v>15.63</v>
          </cell>
          <cell r="I211" t="str">
            <v>04</v>
          </cell>
          <cell r="J211" t="str">
            <v>DISEASES &amp; DISORDERS OF THE RESPIRATORY SYSTEM</v>
          </cell>
          <cell r="K211" t="str">
            <v>07</v>
          </cell>
          <cell r="L211" t="str">
            <v>Cardiothoracic Surgery</v>
          </cell>
          <cell r="M211" t="str">
            <v>07.1</v>
          </cell>
          <cell r="N211" t="str">
            <v>Cardiothoracic Surgery</v>
          </cell>
        </row>
        <row r="212">
          <cell r="D212" t="str">
            <v>121-1</v>
          </cell>
          <cell r="E212" t="str">
            <v>OTHER RESPIRATORY AND CHEST PROCEDURES</v>
          </cell>
          <cell r="F212" t="str">
            <v>Other respiratory &amp; chest procs</v>
          </cell>
          <cell r="G212">
            <v>1.3071999999999999</v>
          </cell>
          <cell r="H212">
            <v>3.03</v>
          </cell>
          <cell r="I212" t="str">
            <v>04</v>
          </cell>
          <cell r="J212" t="str">
            <v>DISEASES &amp; DISORDERS OF THE RESPIRATORY SYSTEM</v>
          </cell>
          <cell r="K212" t="str">
            <v>07</v>
          </cell>
          <cell r="L212" t="str">
            <v>Cardiothoracic Surgery</v>
          </cell>
          <cell r="M212" t="str">
            <v>07.1</v>
          </cell>
          <cell r="N212" t="str">
            <v>Cardiothoracic Surgery</v>
          </cell>
        </row>
        <row r="213">
          <cell r="D213" t="str">
            <v>121-2</v>
          </cell>
          <cell r="E213" t="str">
            <v>OTHER RESPIRATORY AND CHEST PROCEDURES</v>
          </cell>
          <cell r="F213" t="str">
            <v>Other respiratory &amp; chest procs</v>
          </cell>
          <cell r="G213">
            <v>1.6900299999999999</v>
          </cell>
          <cell r="H213">
            <v>5.1100000000000003</v>
          </cell>
          <cell r="I213" t="str">
            <v>04</v>
          </cell>
          <cell r="J213" t="str">
            <v>DISEASES &amp; DISORDERS OF THE RESPIRATORY SYSTEM</v>
          </cell>
          <cell r="K213" t="str">
            <v>07</v>
          </cell>
          <cell r="L213" t="str">
            <v>Cardiothoracic Surgery</v>
          </cell>
          <cell r="M213" t="str">
            <v>07.1</v>
          </cell>
          <cell r="N213" t="str">
            <v>Cardiothoracic Surgery</v>
          </cell>
        </row>
        <row r="214">
          <cell r="D214" t="str">
            <v>121-3</v>
          </cell>
          <cell r="E214" t="str">
            <v>OTHER RESPIRATORY AND CHEST PROCEDURES</v>
          </cell>
          <cell r="F214" t="str">
            <v>Other respiratory &amp; chest procs</v>
          </cell>
          <cell r="G214">
            <v>2.5705399999999998</v>
          </cell>
          <cell r="H214">
            <v>9.73</v>
          </cell>
          <cell r="I214" t="str">
            <v>04</v>
          </cell>
          <cell r="J214" t="str">
            <v>DISEASES &amp; DISORDERS OF THE RESPIRATORY SYSTEM</v>
          </cell>
          <cell r="K214" t="str">
            <v>07</v>
          </cell>
          <cell r="L214" t="str">
            <v>Cardiothoracic Surgery</v>
          </cell>
          <cell r="M214" t="str">
            <v>07.1</v>
          </cell>
          <cell r="N214" t="str">
            <v>Cardiothoracic Surgery</v>
          </cell>
        </row>
        <row r="215">
          <cell r="D215" t="str">
            <v>121-4</v>
          </cell>
          <cell r="E215" t="str">
            <v>OTHER RESPIRATORY AND CHEST PROCEDURES</v>
          </cell>
          <cell r="F215" t="str">
            <v>Other respiratory &amp; chest procs</v>
          </cell>
          <cell r="G215">
            <v>4.2686900000000003</v>
          </cell>
          <cell r="H215">
            <v>15.69</v>
          </cell>
          <cell r="I215" t="str">
            <v>04</v>
          </cell>
          <cell r="J215" t="str">
            <v>DISEASES &amp; DISORDERS OF THE RESPIRATORY SYSTEM</v>
          </cell>
          <cell r="K215" t="str">
            <v>07</v>
          </cell>
          <cell r="L215" t="str">
            <v>Cardiothoracic Surgery</v>
          </cell>
          <cell r="M215" t="str">
            <v>07.1</v>
          </cell>
          <cell r="N215" t="str">
            <v>Cardiothoracic Surgery</v>
          </cell>
        </row>
        <row r="216">
          <cell r="D216" t="str">
            <v>130-1</v>
          </cell>
          <cell r="E216" t="str">
            <v>RESPIRATORY SYSTEM DIAGNOSIS WITH VENTILATOR SUPPORT &gt; 96 HOURS</v>
          </cell>
          <cell r="F216" t="str">
            <v>Respiratory system diagnosis with ventilator support &gt; 96 hours</v>
          </cell>
          <cell r="G216">
            <v>3.12405</v>
          </cell>
          <cell r="H216">
            <v>11.51</v>
          </cell>
          <cell r="I216" t="str">
            <v>04</v>
          </cell>
          <cell r="J216" t="str">
            <v>DISEASES &amp; DISORDERS OF THE RESPIRATORY SYSTEM</v>
          </cell>
          <cell r="K216" t="str">
            <v>01</v>
          </cell>
          <cell r="L216" t="str">
            <v>General Medicine</v>
          </cell>
          <cell r="M216" t="str">
            <v>01.7</v>
          </cell>
          <cell r="N216" t="str">
            <v>Pulmonary</v>
          </cell>
        </row>
        <row r="217">
          <cell r="D217" t="str">
            <v>130-2</v>
          </cell>
          <cell r="E217" t="str">
            <v>RESPIRATORY SYSTEM DIAGNOSIS WITH VENTILATOR SUPPORT &gt; 96 HOURS</v>
          </cell>
          <cell r="F217" t="str">
            <v>Respiratory system diagnosis with ventilator support &gt; 96 hours</v>
          </cell>
          <cell r="G217">
            <v>3.12473</v>
          </cell>
          <cell r="H217">
            <v>11.52</v>
          </cell>
          <cell r="I217" t="str">
            <v>04</v>
          </cell>
          <cell r="J217" t="str">
            <v>DISEASES &amp; DISORDERS OF THE RESPIRATORY SYSTEM</v>
          </cell>
          <cell r="K217" t="str">
            <v>01</v>
          </cell>
          <cell r="L217" t="str">
            <v>General Medicine</v>
          </cell>
          <cell r="M217" t="str">
            <v>01.7</v>
          </cell>
          <cell r="N217" t="str">
            <v>Pulmonary</v>
          </cell>
        </row>
        <row r="218">
          <cell r="D218" t="str">
            <v>130-3</v>
          </cell>
          <cell r="E218" t="str">
            <v>RESPIRATORY SYSTEM DIAGNOSIS WITH VENTILATOR SUPPORT &gt; 96 HOURS</v>
          </cell>
          <cell r="F218" t="str">
            <v>Respiratory system diagnosis with ventilator support &gt; 96 hours</v>
          </cell>
          <cell r="G218">
            <v>3.8249399999999998</v>
          </cell>
          <cell r="H218">
            <v>13.7</v>
          </cell>
          <cell r="I218" t="str">
            <v>04</v>
          </cell>
          <cell r="J218" t="str">
            <v>DISEASES &amp; DISORDERS OF THE RESPIRATORY SYSTEM</v>
          </cell>
          <cell r="K218" t="str">
            <v>01</v>
          </cell>
          <cell r="L218" t="str">
            <v>General Medicine</v>
          </cell>
          <cell r="M218" t="str">
            <v>01.7</v>
          </cell>
          <cell r="N218" t="str">
            <v>Pulmonary</v>
          </cell>
        </row>
        <row r="219">
          <cell r="D219" t="str">
            <v>130-4</v>
          </cell>
          <cell r="E219" t="str">
            <v>RESPIRATORY SYSTEM DIAGNOSIS WITH VENTILATOR SUPPORT &gt; 96 HOURS</v>
          </cell>
          <cell r="F219" t="str">
            <v>Respiratory system diagnosis with ventilator support &gt; 96 hours</v>
          </cell>
          <cell r="G219">
            <v>4.9544800000000002</v>
          </cell>
          <cell r="H219">
            <v>16.32</v>
          </cell>
          <cell r="I219" t="str">
            <v>04</v>
          </cell>
          <cell r="J219" t="str">
            <v>DISEASES &amp; DISORDERS OF THE RESPIRATORY SYSTEM</v>
          </cell>
          <cell r="K219" t="str">
            <v>01</v>
          </cell>
          <cell r="L219" t="str">
            <v>General Medicine</v>
          </cell>
          <cell r="M219" t="str">
            <v>01.7</v>
          </cell>
          <cell r="N219" t="str">
            <v>Pulmonary</v>
          </cell>
        </row>
        <row r="220">
          <cell r="D220" t="str">
            <v>131-1</v>
          </cell>
          <cell r="E220" t="str">
            <v>CYSTIC FIBROSIS - PULMONARY DISEASE</v>
          </cell>
          <cell r="F220" t="str">
            <v>Cystic fibrosis - pulmonary disease</v>
          </cell>
          <cell r="G220">
            <v>1.03691</v>
          </cell>
          <cell r="H220">
            <v>6.07</v>
          </cell>
          <cell r="I220" t="str">
            <v>04</v>
          </cell>
          <cell r="J220" t="str">
            <v>DISEASES &amp; DISORDERS OF THE RESPIRATORY SYSTEM</v>
          </cell>
          <cell r="K220" t="str">
            <v>01</v>
          </cell>
          <cell r="L220" t="str">
            <v>General Medicine</v>
          </cell>
          <cell r="M220" t="str">
            <v>01.7</v>
          </cell>
          <cell r="N220" t="str">
            <v>Pulmonary</v>
          </cell>
        </row>
        <row r="221">
          <cell r="D221" t="str">
            <v>131-2</v>
          </cell>
          <cell r="E221" t="str">
            <v>CYSTIC FIBROSIS - PULMONARY DISEASE</v>
          </cell>
          <cell r="F221" t="str">
            <v>Cystic fibrosis - pulmonary disease</v>
          </cell>
          <cell r="G221">
            <v>1.4589099999999999</v>
          </cell>
          <cell r="H221">
            <v>8</v>
          </cell>
          <cell r="I221" t="str">
            <v>04</v>
          </cell>
          <cell r="J221" t="str">
            <v>DISEASES &amp; DISORDERS OF THE RESPIRATORY SYSTEM</v>
          </cell>
          <cell r="K221" t="str">
            <v>01</v>
          </cell>
          <cell r="L221" t="str">
            <v>General Medicine</v>
          </cell>
          <cell r="M221" t="str">
            <v>01.7</v>
          </cell>
          <cell r="N221" t="str">
            <v>Pulmonary</v>
          </cell>
        </row>
        <row r="222">
          <cell r="D222" t="str">
            <v>131-3</v>
          </cell>
          <cell r="E222" t="str">
            <v>CYSTIC FIBROSIS - PULMONARY DISEASE</v>
          </cell>
          <cell r="F222" t="str">
            <v>Cystic fibrosis - pulmonary disease</v>
          </cell>
          <cell r="G222">
            <v>1.9433100000000001</v>
          </cell>
          <cell r="H222">
            <v>10.08</v>
          </cell>
          <cell r="I222" t="str">
            <v>04</v>
          </cell>
          <cell r="J222" t="str">
            <v>DISEASES &amp; DISORDERS OF THE RESPIRATORY SYSTEM</v>
          </cell>
          <cell r="K222" t="str">
            <v>01</v>
          </cell>
          <cell r="L222" t="str">
            <v>General Medicine</v>
          </cell>
          <cell r="M222" t="str">
            <v>01.7</v>
          </cell>
          <cell r="N222" t="str">
            <v>Pulmonary</v>
          </cell>
        </row>
        <row r="223">
          <cell r="D223" t="str">
            <v>131-4</v>
          </cell>
          <cell r="E223" t="str">
            <v>CYSTIC FIBROSIS - PULMONARY DISEASE</v>
          </cell>
          <cell r="F223" t="str">
            <v>Cystic fibrosis - pulmonary disease</v>
          </cell>
          <cell r="G223">
            <v>2.5224600000000001</v>
          </cell>
          <cell r="H223">
            <v>12.16</v>
          </cell>
          <cell r="I223" t="str">
            <v>04</v>
          </cell>
          <cell r="J223" t="str">
            <v>DISEASES &amp; DISORDERS OF THE RESPIRATORY SYSTEM</v>
          </cell>
          <cell r="K223" t="str">
            <v>01</v>
          </cell>
          <cell r="L223" t="str">
            <v>General Medicine</v>
          </cell>
          <cell r="M223" t="str">
            <v>01.7</v>
          </cell>
          <cell r="N223" t="str">
            <v>Pulmonary</v>
          </cell>
        </row>
        <row r="224">
          <cell r="D224" t="str">
            <v>132-1</v>
          </cell>
          <cell r="E224" t="str">
            <v>BPD AND OTHER CHRONIC RESPIRATORY DISEASES ARISING IN PERINATAL PERIOD</v>
          </cell>
          <cell r="F224" t="str">
            <v>Bpd &amp; oth chronic respiratory diseases arising in perinatal period</v>
          </cell>
          <cell r="G224">
            <v>0.37481999999999999</v>
          </cell>
          <cell r="H224">
            <v>2.5099999999999998</v>
          </cell>
          <cell r="I224" t="str">
            <v>04</v>
          </cell>
          <cell r="J224" t="str">
            <v>DISEASES &amp; DISORDERS OF THE RESPIRATORY SYSTEM</v>
          </cell>
          <cell r="K224" t="str">
            <v>05</v>
          </cell>
          <cell r="L224" t="str">
            <v>Pediatrics</v>
          </cell>
          <cell r="M224" t="str">
            <v>05.1</v>
          </cell>
          <cell r="N224" t="str">
            <v>Neonatology</v>
          </cell>
        </row>
        <row r="225">
          <cell r="D225" t="str">
            <v>132-2</v>
          </cell>
          <cell r="E225" t="str">
            <v>BPD AND OTHER CHRONIC RESPIRATORY DISEASES ARISING IN PERINATAL PERIOD</v>
          </cell>
          <cell r="F225" t="str">
            <v>Bpd &amp; oth chronic respiratory diseases arising in perinatal period</v>
          </cell>
          <cell r="G225">
            <v>0.49214000000000002</v>
          </cell>
          <cell r="H225">
            <v>3.55</v>
          </cell>
          <cell r="I225" t="str">
            <v>04</v>
          </cell>
          <cell r="J225" t="str">
            <v>DISEASES &amp; DISORDERS OF THE RESPIRATORY SYSTEM</v>
          </cell>
          <cell r="K225" t="str">
            <v>05</v>
          </cell>
          <cell r="L225" t="str">
            <v>Pediatrics</v>
          </cell>
          <cell r="M225" t="str">
            <v>05.1</v>
          </cell>
          <cell r="N225" t="str">
            <v>Neonatology</v>
          </cell>
        </row>
        <row r="226">
          <cell r="D226" t="str">
            <v>132-3</v>
          </cell>
          <cell r="E226" t="str">
            <v>BPD AND OTHER CHRONIC RESPIRATORY DISEASES ARISING IN PERINATAL PERIOD</v>
          </cell>
          <cell r="F226" t="str">
            <v>Bpd &amp; oth chronic respiratory diseases arising in perinatal period</v>
          </cell>
          <cell r="G226">
            <v>0.82667999999999997</v>
          </cell>
          <cell r="H226">
            <v>5.31</v>
          </cell>
          <cell r="I226" t="str">
            <v>04</v>
          </cell>
          <cell r="J226" t="str">
            <v>DISEASES &amp; DISORDERS OF THE RESPIRATORY SYSTEM</v>
          </cell>
          <cell r="K226" t="str">
            <v>05</v>
          </cell>
          <cell r="L226" t="str">
            <v>Pediatrics</v>
          </cell>
          <cell r="M226" t="str">
            <v>05.1</v>
          </cell>
          <cell r="N226" t="str">
            <v>Neonatology</v>
          </cell>
        </row>
        <row r="227">
          <cell r="D227" t="str">
            <v>132-4</v>
          </cell>
          <cell r="E227" t="str">
            <v>BPD AND OTHER CHRONIC RESPIRATORY DISEASES ARISING IN PERINATAL PERIOD</v>
          </cell>
          <cell r="F227" t="str">
            <v>Bpd &amp; oth chronic respiratory diseases arising in perinatal period</v>
          </cell>
          <cell r="G227">
            <v>1.31708</v>
          </cell>
          <cell r="H227">
            <v>6.92</v>
          </cell>
          <cell r="I227" t="str">
            <v>04</v>
          </cell>
          <cell r="J227" t="str">
            <v>DISEASES &amp; DISORDERS OF THE RESPIRATORY SYSTEM</v>
          </cell>
          <cell r="K227" t="str">
            <v>05</v>
          </cell>
          <cell r="L227" t="str">
            <v>Pediatrics</v>
          </cell>
          <cell r="M227" t="str">
            <v>05.1</v>
          </cell>
          <cell r="N227" t="str">
            <v>Neonatology</v>
          </cell>
        </row>
        <row r="228">
          <cell r="D228" t="str">
            <v>133-1</v>
          </cell>
          <cell r="E228" t="str">
            <v>RESPIRATORY FAILURE</v>
          </cell>
          <cell r="F228" t="str">
            <v>Respiratory failure</v>
          </cell>
          <cell r="G228">
            <v>0.42936999999999997</v>
          </cell>
          <cell r="H228">
            <v>2.5299999999999998</v>
          </cell>
          <cell r="I228" t="str">
            <v>04</v>
          </cell>
          <cell r="J228" t="str">
            <v>DISEASES &amp; DISORDERS OF THE RESPIRATORY SYSTEM</v>
          </cell>
          <cell r="K228" t="str">
            <v>01</v>
          </cell>
          <cell r="L228" t="str">
            <v>General Medicine</v>
          </cell>
          <cell r="M228" t="str">
            <v>01.7</v>
          </cell>
          <cell r="N228" t="str">
            <v>Pulmonary</v>
          </cell>
        </row>
        <row r="229">
          <cell r="D229" t="str">
            <v>133-2</v>
          </cell>
          <cell r="E229" t="str">
            <v>RESPIRATORY FAILURE</v>
          </cell>
          <cell r="F229" t="str">
            <v>Respiratory failure</v>
          </cell>
          <cell r="G229">
            <v>0.70887999999999995</v>
          </cell>
          <cell r="H229">
            <v>3.55</v>
          </cell>
          <cell r="I229" t="str">
            <v>04</v>
          </cell>
          <cell r="J229" t="str">
            <v>DISEASES &amp; DISORDERS OF THE RESPIRATORY SYSTEM</v>
          </cell>
          <cell r="K229" t="str">
            <v>01</v>
          </cell>
          <cell r="L229" t="str">
            <v>General Medicine</v>
          </cell>
          <cell r="M229" t="str">
            <v>01.7</v>
          </cell>
          <cell r="N229" t="str">
            <v>Pulmonary</v>
          </cell>
        </row>
        <row r="230">
          <cell r="D230" t="str">
            <v>133-3</v>
          </cell>
          <cell r="E230" t="str">
            <v>RESPIRATORY FAILURE</v>
          </cell>
          <cell r="F230" t="str">
            <v>Respiratory failure</v>
          </cell>
          <cell r="G230">
            <v>1.0676099999999999</v>
          </cell>
          <cell r="H230">
            <v>5.17</v>
          </cell>
          <cell r="I230" t="str">
            <v>04</v>
          </cell>
          <cell r="J230" t="str">
            <v>DISEASES &amp; DISORDERS OF THE RESPIRATORY SYSTEM</v>
          </cell>
          <cell r="K230" t="str">
            <v>01</v>
          </cell>
          <cell r="L230" t="str">
            <v>General Medicine</v>
          </cell>
          <cell r="M230" t="str">
            <v>01.7</v>
          </cell>
          <cell r="N230" t="str">
            <v>Pulmonary</v>
          </cell>
        </row>
        <row r="231">
          <cell r="D231" t="str">
            <v>133-4</v>
          </cell>
          <cell r="E231" t="str">
            <v>RESPIRATORY FAILURE</v>
          </cell>
          <cell r="F231" t="str">
            <v>Respiratory failure</v>
          </cell>
          <cell r="G231">
            <v>1.76207</v>
          </cell>
          <cell r="H231">
            <v>6.61</v>
          </cell>
          <cell r="I231" t="str">
            <v>04</v>
          </cell>
          <cell r="J231" t="str">
            <v>DISEASES &amp; DISORDERS OF THE RESPIRATORY SYSTEM</v>
          </cell>
          <cell r="K231" t="str">
            <v>01</v>
          </cell>
          <cell r="L231" t="str">
            <v>General Medicine</v>
          </cell>
          <cell r="M231" t="str">
            <v>01.7</v>
          </cell>
          <cell r="N231" t="str">
            <v>Pulmonary</v>
          </cell>
        </row>
        <row r="232">
          <cell r="D232" t="str">
            <v>134-1</v>
          </cell>
          <cell r="E232" t="str">
            <v>PULMONARY EMBOLISM</v>
          </cell>
          <cell r="F232" t="str">
            <v>Pulmonary embolism</v>
          </cell>
          <cell r="G232">
            <v>0.56016999999999995</v>
          </cell>
          <cell r="H232">
            <v>2.2799999999999998</v>
          </cell>
          <cell r="I232" t="str">
            <v>04</v>
          </cell>
          <cell r="J232" t="str">
            <v>DISEASES &amp; DISORDERS OF THE RESPIRATORY SYSTEM</v>
          </cell>
          <cell r="K232" t="str">
            <v>01</v>
          </cell>
          <cell r="L232" t="str">
            <v>General Medicine</v>
          </cell>
          <cell r="M232" t="str">
            <v>01.7</v>
          </cell>
          <cell r="N232" t="str">
            <v>Pulmonary</v>
          </cell>
        </row>
        <row r="233">
          <cell r="D233" t="str">
            <v>134-2</v>
          </cell>
          <cell r="E233" t="str">
            <v>PULMONARY EMBOLISM</v>
          </cell>
          <cell r="F233" t="str">
            <v>Pulmonary embolism</v>
          </cell>
          <cell r="G233">
            <v>0.72946</v>
          </cell>
          <cell r="H233">
            <v>3.21</v>
          </cell>
          <cell r="I233" t="str">
            <v>04</v>
          </cell>
          <cell r="J233" t="str">
            <v>DISEASES &amp; DISORDERS OF THE RESPIRATORY SYSTEM</v>
          </cell>
          <cell r="K233" t="str">
            <v>01</v>
          </cell>
          <cell r="L233" t="str">
            <v>General Medicine</v>
          </cell>
          <cell r="M233" t="str">
            <v>01.7</v>
          </cell>
          <cell r="N233" t="str">
            <v>Pulmonary</v>
          </cell>
        </row>
        <row r="234">
          <cell r="D234" t="str">
            <v>134-3</v>
          </cell>
          <cell r="E234" t="str">
            <v>PULMONARY EMBOLISM</v>
          </cell>
          <cell r="F234" t="str">
            <v>Pulmonary embolism</v>
          </cell>
          <cell r="G234">
            <v>1.05244</v>
          </cell>
          <cell r="H234">
            <v>4.6100000000000003</v>
          </cell>
          <cell r="I234" t="str">
            <v>04</v>
          </cell>
          <cell r="J234" t="str">
            <v>DISEASES &amp; DISORDERS OF THE RESPIRATORY SYSTEM</v>
          </cell>
          <cell r="K234" t="str">
            <v>01</v>
          </cell>
          <cell r="L234" t="str">
            <v>General Medicine</v>
          </cell>
          <cell r="M234" t="str">
            <v>01.7</v>
          </cell>
          <cell r="N234" t="str">
            <v>Pulmonary</v>
          </cell>
        </row>
        <row r="235">
          <cell r="D235" t="str">
            <v>134-4</v>
          </cell>
          <cell r="E235" t="str">
            <v>PULMONARY EMBOLISM</v>
          </cell>
          <cell r="F235" t="str">
            <v>Pulmonary embolism</v>
          </cell>
          <cell r="G235">
            <v>1.60185</v>
          </cell>
          <cell r="H235">
            <v>6.33</v>
          </cell>
          <cell r="I235" t="str">
            <v>04</v>
          </cell>
          <cell r="J235" t="str">
            <v>DISEASES &amp; DISORDERS OF THE RESPIRATORY SYSTEM</v>
          </cell>
          <cell r="K235" t="str">
            <v>01</v>
          </cell>
          <cell r="L235" t="str">
            <v>General Medicine</v>
          </cell>
          <cell r="M235" t="str">
            <v>01.7</v>
          </cell>
          <cell r="N235" t="str">
            <v>Pulmonary</v>
          </cell>
        </row>
        <row r="236">
          <cell r="D236" t="str">
            <v>135-1</v>
          </cell>
          <cell r="E236" t="str">
            <v>MAJOR CHEST AND RESPIRATORY TRAUMA</v>
          </cell>
          <cell r="F236" t="str">
            <v>Major chest &amp; respiratory trauma</v>
          </cell>
          <cell r="G236">
            <v>0.67874999999999996</v>
          </cell>
          <cell r="H236">
            <v>2.89</v>
          </cell>
          <cell r="I236" t="str">
            <v>04</v>
          </cell>
          <cell r="J236" t="str">
            <v>DISEASES &amp; DISORDERS OF THE RESPIRATORY SYSTEM</v>
          </cell>
          <cell r="K236" t="str">
            <v>07</v>
          </cell>
          <cell r="L236" t="str">
            <v>Cardiothoracic Surgery</v>
          </cell>
          <cell r="M236" t="str">
            <v>07.1</v>
          </cell>
          <cell r="N236" t="str">
            <v>Cardiothoracic Surgery</v>
          </cell>
        </row>
        <row r="237">
          <cell r="D237" t="str">
            <v>135-2</v>
          </cell>
          <cell r="E237" t="str">
            <v>MAJOR CHEST AND RESPIRATORY TRAUMA</v>
          </cell>
          <cell r="F237" t="str">
            <v>Major chest &amp; respiratory trauma</v>
          </cell>
          <cell r="G237">
            <v>0.78986999999999996</v>
          </cell>
          <cell r="H237">
            <v>3.35</v>
          </cell>
          <cell r="I237" t="str">
            <v>04</v>
          </cell>
          <cell r="J237" t="str">
            <v>DISEASES &amp; DISORDERS OF THE RESPIRATORY SYSTEM</v>
          </cell>
          <cell r="K237" t="str">
            <v>07</v>
          </cell>
          <cell r="L237" t="str">
            <v>Cardiothoracic Surgery</v>
          </cell>
          <cell r="M237" t="str">
            <v>07.1</v>
          </cell>
          <cell r="N237" t="str">
            <v>Cardiothoracic Surgery</v>
          </cell>
        </row>
        <row r="238">
          <cell r="D238" t="str">
            <v>135-3</v>
          </cell>
          <cell r="E238" t="str">
            <v>MAJOR CHEST AND RESPIRATORY TRAUMA</v>
          </cell>
          <cell r="F238" t="str">
            <v>Major chest &amp; respiratory trauma</v>
          </cell>
          <cell r="G238">
            <v>1.1331100000000001</v>
          </cell>
          <cell r="H238">
            <v>5.07</v>
          </cell>
          <cell r="I238" t="str">
            <v>04</v>
          </cell>
          <cell r="J238" t="str">
            <v>DISEASES &amp; DISORDERS OF THE RESPIRATORY SYSTEM</v>
          </cell>
          <cell r="K238" t="str">
            <v>07</v>
          </cell>
          <cell r="L238" t="str">
            <v>Cardiothoracic Surgery</v>
          </cell>
          <cell r="M238" t="str">
            <v>07.1</v>
          </cell>
          <cell r="N238" t="str">
            <v>Cardiothoracic Surgery</v>
          </cell>
        </row>
        <row r="239">
          <cell r="D239" t="str">
            <v>135-4</v>
          </cell>
          <cell r="E239" t="str">
            <v>MAJOR CHEST AND RESPIRATORY TRAUMA</v>
          </cell>
          <cell r="F239" t="str">
            <v>Major chest &amp; respiratory trauma</v>
          </cell>
          <cell r="G239">
            <v>1.9088700000000001</v>
          </cell>
          <cell r="H239">
            <v>7.69</v>
          </cell>
          <cell r="I239" t="str">
            <v>04</v>
          </cell>
          <cell r="J239" t="str">
            <v>DISEASES &amp; DISORDERS OF THE RESPIRATORY SYSTEM</v>
          </cell>
          <cell r="K239" t="str">
            <v>07</v>
          </cell>
          <cell r="L239" t="str">
            <v>Cardiothoracic Surgery</v>
          </cell>
          <cell r="M239" t="str">
            <v>07.1</v>
          </cell>
          <cell r="N239" t="str">
            <v>Cardiothoracic Surgery</v>
          </cell>
        </row>
        <row r="240">
          <cell r="D240" t="str">
            <v>136-1</v>
          </cell>
          <cell r="E240" t="str">
            <v>RESPIRATORY MALIGNANCY</v>
          </cell>
          <cell r="F240" t="str">
            <v>Respiratory malignancy</v>
          </cell>
          <cell r="G240">
            <v>0.58957999999999999</v>
          </cell>
          <cell r="H240">
            <v>2.9</v>
          </cell>
          <cell r="I240" t="str">
            <v>04</v>
          </cell>
          <cell r="J240" t="str">
            <v>DISEASES &amp; DISORDERS OF THE RESPIRATORY SYSTEM</v>
          </cell>
          <cell r="K240" t="str">
            <v>04</v>
          </cell>
          <cell r="L240" t="str">
            <v>Oncology</v>
          </cell>
          <cell r="M240" t="str">
            <v>04.1</v>
          </cell>
          <cell r="N240" t="str">
            <v>Oncology</v>
          </cell>
        </row>
        <row r="241">
          <cell r="D241" t="str">
            <v>136-2</v>
          </cell>
          <cell r="E241" t="str">
            <v>RESPIRATORY MALIGNANCY</v>
          </cell>
          <cell r="F241" t="str">
            <v>Respiratory malignancy</v>
          </cell>
          <cell r="G241">
            <v>0.81591000000000002</v>
          </cell>
          <cell r="H241">
            <v>4.08</v>
          </cell>
          <cell r="I241" t="str">
            <v>04</v>
          </cell>
          <cell r="J241" t="str">
            <v>DISEASES &amp; DISORDERS OF THE RESPIRATORY SYSTEM</v>
          </cell>
          <cell r="K241" t="str">
            <v>04</v>
          </cell>
          <cell r="L241" t="str">
            <v>Oncology</v>
          </cell>
          <cell r="M241" t="str">
            <v>04.1</v>
          </cell>
          <cell r="N241" t="str">
            <v>Oncology</v>
          </cell>
        </row>
        <row r="242">
          <cell r="D242" t="str">
            <v>136-3</v>
          </cell>
          <cell r="E242" t="str">
            <v>RESPIRATORY MALIGNANCY</v>
          </cell>
          <cell r="F242" t="str">
            <v>Respiratory malignancy</v>
          </cell>
          <cell r="G242">
            <v>1.15988</v>
          </cell>
          <cell r="H242">
            <v>6.07</v>
          </cell>
          <cell r="I242" t="str">
            <v>04</v>
          </cell>
          <cell r="J242" t="str">
            <v>DISEASES &amp; DISORDERS OF THE RESPIRATORY SYSTEM</v>
          </cell>
          <cell r="K242" t="str">
            <v>04</v>
          </cell>
          <cell r="L242" t="str">
            <v>Oncology</v>
          </cell>
          <cell r="M242" t="str">
            <v>04.1</v>
          </cell>
          <cell r="N242" t="str">
            <v>Oncology</v>
          </cell>
        </row>
        <row r="243">
          <cell r="D243" t="str">
            <v>136-4</v>
          </cell>
          <cell r="E243" t="str">
            <v>RESPIRATORY MALIGNANCY</v>
          </cell>
          <cell r="F243" t="str">
            <v>Respiratory malignancy</v>
          </cell>
          <cell r="G243">
            <v>1.6443399999999999</v>
          </cell>
          <cell r="H243">
            <v>8.2899999999999991</v>
          </cell>
          <cell r="I243" t="str">
            <v>04</v>
          </cell>
          <cell r="J243" t="str">
            <v>DISEASES &amp; DISORDERS OF THE RESPIRATORY SYSTEM</v>
          </cell>
          <cell r="K243" t="str">
            <v>04</v>
          </cell>
          <cell r="L243" t="str">
            <v>Oncology</v>
          </cell>
          <cell r="M243" t="str">
            <v>04.1</v>
          </cell>
          <cell r="N243" t="str">
            <v>Oncology</v>
          </cell>
        </row>
        <row r="244">
          <cell r="D244" t="str">
            <v>137-1</v>
          </cell>
          <cell r="E244" t="str">
            <v>MAJOR RESPIRATORY INFECTIONS AND INFLAMMATIONS</v>
          </cell>
          <cell r="F244" t="str">
            <v>Major respiratory infections &amp; inflammations</v>
          </cell>
          <cell r="G244">
            <v>0.60274000000000005</v>
          </cell>
          <cell r="H244">
            <v>3.49</v>
          </cell>
          <cell r="I244" t="str">
            <v>04</v>
          </cell>
          <cell r="J244" t="str">
            <v>DISEASES &amp; DISORDERS OF THE RESPIRATORY SYSTEM</v>
          </cell>
          <cell r="K244" t="str">
            <v>01</v>
          </cell>
          <cell r="L244" t="str">
            <v>General Medicine</v>
          </cell>
          <cell r="M244" t="str">
            <v>01.1</v>
          </cell>
          <cell r="N244" t="str">
            <v>General Medicine</v>
          </cell>
        </row>
        <row r="245">
          <cell r="D245" t="str">
            <v>137-2</v>
          </cell>
          <cell r="E245" t="str">
            <v>MAJOR RESPIRATORY INFECTIONS AND INFLAMMATIONS</v>
          </cell>
          <cell r="F245" t="str">
            <v>Major respiratory infections &amp; inflammations</v>
          </cell>
          <cell r="G245">
            <v>0.76810999999999996</v>
          </cell>
          <cell r="H245">
            <v>4.37</v>
          </cell>
          <cell r="I245" t="str">
            <v>04</v>
          </cell>
          <cell r="J245" t="str">
            <v>DISEASES &amp; DISORDERS OF THE RESPIRATORY SYSTEM</v>
          </cell>
          <cell r="K245" t="str">
            <v>01</v>
          </cell>
          <cell r="L245" t="str">
            <v>General Medicine</v>
          </cell>
          <cell r="M245" t="str">
            <v>01.1</v>
          </cell>
          <cell r="N245" t="str">
            <v>General Medicine</v>
          </cell>
        </row>
        <row r="246">
          <cell r="D246" t="str">
            <v>137-3</v>
          </cell>
          <cell r="E246" t="str">
            <v>MAJOR RESPIRATORY INFECTIONS AND INFLAMMATIONS</v>
          </cell>
          <cell r="F246" t="str">
            <v>Major respiratory infections &amp; inflammations</v>
          </cell>
          <cell r="G246">
            <v>1.0470299999999999</v>
          </cell>
          <cell r="H246">
            <v>5.85</v>
          </cell>
          <cell r="I246" t="str">
            <v>04</v>
          </cell>
          <cell r="J246" t="str">
            <v>DISEASES &amp; DISORDERS OF THE RESPIRATORY SYSTEM</v>
          </cell>
          <cell r="K246" t="str">
            <v>01</v>
          </cell>
          <cell r="L246" t="str">
            <v>General Medicine</v>
          </cell>
          <cell r="M246" t="str">
            <v>01.1</v>
          </cell>
          <cell r="N246" t="str">
            <v>General Medicine</v>
          </cell>
        </row>
        <row r="247">
          <cell r="D247" t="str">
            <v>137-4</v>
          </cell>
          <cell r="E247" t="str">
            <v>MAJOR RESPIRATORY INFECTIONS AND INFLAMMATIONS</v>
          </cell>
          <cell r="F247" t="str">
            <v>Major respiratory infections &amp; inflammations</v>
          </cell>
          <cell r="G247">
            <v>1.51241</v>
          </cell>
          <cell r="H247">
            <v>7.67</v>
          </cell>
          <cell r="I247" t="str">
            <v>04</v>
          </cell>
          <cell r="J247" t="str">
            <v>DISEASES &amp; DISORDERS OF THE RESPIRATORY SYSTEM</v>
          </cell>
          <cell r="K247" t="str">
            <v>01</v>
          </cell>
          <cell r="L247" t="str">
            <v>General Medicine</v>
          </cell>
          <cell r="M247" t="str">
            <v>01.1</v>
          </cell>
          <cell r="N247" t="str">
            <v>General Medicine</v>
          </cell>
        </row>
        <row r="248">
          <cell r="D248" t="str">
            <v>138-1</v>
          </cell>
          <cell r="E248" t="str">
            <v>BRONCHIOLITIS AND RSV PNEUMONIA</v>
          </cell>
          <cell r="F248" t="str">
            <v>Bronchiolitis &amp; rsv pneumonia</v>
          </cell>
          <cell r="G248">
            <v>0.28412999999999999</v>
          </cell>
          <cell r="H248">
            <v>2.25</v>
          </cell>
          <cell r="I248" t="str">
            <v>04</v>
          </cell>
          <cell r="J248" t="str">
            <v>DISEASES &amp; DISORDERS OF THE RESPIRATORY SYSTEM</v>
          </cell>
          <cell r="K248" t="str">
            <v>01</v>
          </cell>
          <cell r="L248" t="str">
            <v>General Medicine</v>
          </cell>
          <cell r="M248" t="str">
            <v>01.1</v>
          </cell>
          <cell r="N248" t="str">
            <v>General Medicine</v>
          </cell>
        </row>
        <row r="249">
          <cell r="D249" t="str">
            <v>138-2</v>
          </cell>
          <cell r="E249" t="str">
            <v>BRONCHIOLITIS AND RSV PNEUMONIA</v>
          </cell>
          <cell r="F249" t="str">
            <v>Bronchiolitis &amp; rsv pneumonia</v>
          </cell>
          <cell r="G249">
            <v>0.40693000000000001</v>
          </cell>
          <cell r="H249">
            <v>2.91</v>
          </cell>
          <cell r="I249" t="str">
            <v>04</v>
          </cell>
          <cell r="J249" t="str">
            <v>DISEASES &amp; DISORDERS OF THE RESPIRATORY SYSTEM</v>
          </cell>
          <cell r="K249" t="str">
            <v>01</v>
          </cell>
          <cell r="L249" t="str">
            <v>General Medicine</v>
          </cell>
          <cell r="M249" t="str">
            <v>01.1</v>
          </cell>
          <cell r="N249" t="str">
            <v>General Medicine</v>
          </cell>
        </row>
        <row r="250">
          <cell r="D250" t="str">
            <v>138-3</v>
          </cell>
          <cell r="E250" t="str">
            <v>BRONCHIOLITIS AND RSV PNEUMONIA</v>
          </cell>
          <cell r="F250" t="str">
            <v>Bronchiolitis &amp; rsv pneumonia</v>
          </cell>
          <cell r="G250">
            <v>0.64459999999999995</v>
          </cell>
          <cell r="H250">
            <v>4.0199999999999996</v>
          </cell>
          <cell r="I250" t="str">
            <v>04</v>
          </cell>
          <cell r="J250" t="str">
            <v>DISEASES &amp; DISORDERS OF THE RESPIRATORY SYSTEM</v>
          </cell>
          <cell r="K250" t="str">
            <v>01</v>
          </cell>
          <cell r="L250" t="str">
            <v>General Medicine</v>
          </cell>
          <cell r="M250" t="str">
            <v>01.1</v>
          </cell>
          <cell r="N250" t="str">
            <v>General Medicine</v>
          </cell>
        </row>
        <row r="251">
          <cell r="D251" t="str">
            <v>138-4</v>
          </cell>
          <cell r="E251" t="str">
            <v>BRONCHIOLITIS AND RSV PNEUMONIA</v>
          </cell>
          <cell r="F251" t="str">
            <v>Bronchiolitis &amp; rsv pneumonia</v>
          </cell>
          <cell r="G251">
            <v>1.37042</v>
          </cell>
          <cell r="H251">
            <v>7.14</v>
          </cell>
          <cell r="I251" t="str">
            <v>04</v>
          </cell>
          <cell r="J251" t="str">
            <v>DISEASES &amp; DISORDERS OF THE RESPIRATORY SYSTEM</v>
          </cell>
          <cell r="K251" t="str">
            <v>01</v>
          </cell>
          <cell r="L251" t="str">
            <v>General Medicine</v>
          </cell>
          <cell r="M251" t="str">
            <v>01.1</v>
          </cell>
          <cell r="N251" t="str">
            <v>General Medicine</v>
          </cell>
        </row>
        <row r="252">
          <cell r="D252" t="str">
            <v>139-1</v>
          </cell>
          <cell r="E252" t="str">
            <v>OTHER PNEUMONIA</v>
          </cell>
          <cell r="F252" t="str">
            <v>Other pneumonia</v>
          </cell>
          <cell r="G252">
            <v>0.44051000000000001</v>
          </cell>
          <cell r="H252">
            <v>2.5499999999999998</v>
          </cell>
          <cell r="I252" t="str">
            <v>04</v>
          </cell>
          <cell r="J252" t="str">
            <v>DISEASES &amp; DISORDERS OF THE RESPIRATORY SYSTEM</v>
          </cell>
          <cell r="K252" t="str">
            <v>01</v>
          </cell>
          <cell r="L252" t="str">
            <v>General Medicine</v>
          </cell>
          <cell r="M252" t="str">
            <v>01.1</v>
          </cell>
          <cell r="N252" t="str">
            <v>General Medicine</v>
          </cell>
        </row>
        <row r="253">
          <cell r="D253" t="str">
            <v>139-2</v>
          </cell>
          <cell r="E253" t="str">
            <v>OTHER PNEUMONIA</v>
          </cell>
          <cell r="F253" t="str">
            <v>Other pneumonia</v>
          </cell>
          <cell r="G253">
            <v>0.61104000000000003</v>
          </cell>
          <cell r="H253">
            <v>3.35</v>
          </cell>
          <cell r="I253" t="str">
            <v>04</v>
          </cell>
          <cell r="J253" t="str">
            <v>DISEASES &amp; DISORDERS OF THE RESPIRATORY SYSTEM</v>
          </cell>
          <cell r="K253" t="str">
            <v>01</v>
          </cell>
          <cell r="L253" t="str">
            <v>General Medicine</v>
          </cell>
          <cell r="M253" t="str">
            <v>01.1</v>
          </cell>
          <cell r="N253" t="str">
            <v>General Medicine</v>
          </cell>
        </row>
        <row r="254">
          <cell r="D254" t="str">
            <v>139-3</v>
          </cell>
          <cell r="E254" t="str">
            <v>OTHER PNEUMONIA</v>
          </cell>
          <cell r="F254" t="str">
            <v>Other pneumonia</v>
          </cell>
          <cell r="G254">
            <v>0.84692999999999996</v>
          </cell>
          <cell r="H254">
            <v>4.53</v>
          </cell>
          <cell r="I254" t="str">
            <v>04</v>
          </cell>
          <cell r="J254" t="str">
            <v>DISEASES &amp; DISORDERS OF THE RESPIRATORY SYSTEM</v>
          </cell>
          <cell r="K254" t="str">
            <v>01</v>
          </cell>
          <cell r="L254" t="str">
            <v>General Medicine</v>
          </cell>
          <cell r="M254" t="str">
            <v>01.1</v>
          </cell>
          <cell r="N254" t="str">
            <v>General Medicine</v>
          </cell>
        </row>
        <row r="255">
          <cell r="D255" t="str">
            <v>139-4</v>
          </cell>
          <cell r="E255" t="str">
            <v>OTHER PNEUMONIA</v>
          </cell>
          <cell r="F255" t="str">
            <v>Other pneumonia</v>
          </cell>
          <cell r="G255">
            <v>1.2737799999999999</v>
          </cell>
          <cell r="H255">
            <v>6.49</v>
          </cell>
          <cell r="I255" t="str">
            <v>04</v>
          </cell>
          <cell r="J255" t="str">
            <v>DISEASES &amp; DISORDERS OF THE RESPIRATORY SYSTEM</v>
          </cell>
          <cell r="K255" t="str">
            <v>01</v>
          </cell>
          <cell r="L255" t="str">
            <v>General Medicine</v>
          </cell>
          <cell r="M255" t="str">
            <v>01.1</v>
          </cell>
          <cell r="N255" t="str">
            <v>General Medicine</v>
          </cell>
        </row>
        <row r="256">
          <cell r="D256" t="str">
            <v>140-1</v>
          </cell>
          <cell r="E256" t="str">
            <v>CHRONIC OBSTRUCTIVE PULMONARY DISEASE</v>
          </cell>
          <cell r="F256" t="str">
            <v>Chronic obstructive pulmonary disease</v>
          </cell>
          <cell r="G256">
            <v>0.52327000000000001</v>
          </cell>
          <cell r="H256">
            <v>2.73</v>
          </cell>
          <cell r="I256" t="str">
            <v>04</v>
          </cell>
          <cell r="J256" t="str">
            <v>DISEASES &amp; DISORDERS OF THE RESPIRATORY SYSTEM</v>
          </cell>
          <cell r="K256" t="str">
            <v>01</v>
          </cell>
          <cell r="L256" t="str">
            <v>General Medicine</v>
          </cell>
          <cell r="M256" t="str">
            <v>01.1</v>
          </cell>
          <cell r="N256" t="str">
            <v>General Medicine</v>
          </cell>
        </row>
        <row r="257">
          <cell r="D257" t="str">
            <v>140-2</v>
          </cell>
          <cell r="E257" t="str">
            <v>CHRONIC OBSTRUCTIVE PULMONARY DISEASE</v>
          </cell>
          <cell r="F257" t="str">
            <v>Chronic obstructive pulmonary disease</v>
          </cell>
          <cell r="G257">
            <v>0.64446000000000003</v>
          </cell>
          <cell r="H257">
            <v>3.36</v>
          </cell>
          <cell r="I257" t="str">
            <v>04</v>
          </cell>
          <cell r="J257" t="str">
            <v>DISEASES &amp; DISORDERS OF THE RESPIRATORY SYSTEM</v>
          </cell>
          <cell r="K257" t="str">
            <v>01</v>
          </cell>
          <cell r="L257" t="str">
            <v>General Medicine</v>
          </cell>
          <cell r="M257" t="str">
            <v>01.1</v>
          </cell>
          <cell r="N257" t="str">
            <v>General Medicine</v>
          </cell>
        </row>
        <row r="258">
          <cell r="D258" t="str">
            <v>140-3</v>
          </cell>
          <cell r="E258" t="str">
            <v>CHRONIC OBSTRUCTIVE PULMONARY DISEASE</v>
          </cell>
          <cell r="F258" t="str">
            <v>Chronic obstructive pulmonary disease</v>
          </cell>
          <cell r="G258">
            <v>0.78147999999999995</v>
          </cell>
          <cell r="H258">
            <v>4.1100000000000003</v>
          </cell>
          <cell r="I258" t="str">
            <v>04</v>
          </cell>
          <cell r="J258" t="str">
            <v>DISEASES &amp; DISORDERS OF THE RESPIRATORY SYSTEM</v>
          </cell>
          <cell r="K258" t="str">
            <v>01</v>
          </cell>
          <cell r="L258" t="str">
            <v>General Medicine</v>
          </cell>
          <cell r="M258" t="str">
            <v>01.1</v>
          </cell>
          <cell r="N258" t="str">
            <v>General Medicine</v>
          </cell>
        </row>
        <row r="259">
          <cell r="D259" t="str">
            <v>140-4</v>
          </cell>
          <cell r="E259" t="str">
            <v>CHRONIC OBSTRUCTIVE PULMONARY DISEASE</v>
          </cell>
          <cell r="F259" t="str">
            <v>Chronic obstructive pulmonary disease</v>
          </cell>
          <cell r="G259">
            <v>1.1557900000000001</v>
          </cell>
          <cell r="H259">
            <v>5.89</v>
          </cell>
          <cell r="I259" t="str">
            <v>04</v>
          </cell>
          <cell r="J259" t="str">
            <v>DISEASES &amp; DISORDERS OF THE RESPIRATORY SYSTEM</v>
          </cell>
          <cell r="K259" t="str">
            <v>01</v>
          </cell>
          <cell r="L259" t="str">
            <v>General Medicine</v>
          </cell>
          <cell r="M259" t="str">
            <v>01.1</v>
          </cell>
          <cell r="N259" t="str">
            <v>General Medicine</v>
          </cell>
        </row>
        <row r="260">
          <cell r="D260" t="str">
            <v>141-1</v>
          </cell>
          <cell r="E260" t="str">
            <v>ASTHMA</v>
          </cell>
          <cell r="F260" t="str">
            <v>Asthma</v>
          </cell>
          <cell r="G260">
            <v>0.37</v>
          </cell>
          <cell r="H260">
            <v>1.97</v>
          </cell>
          <cell r="I260" t="str">
            <v>04</v>
          </cell>
          <cell r="J260" t="str">
            <v>DISEASES &amp; DISORDERS OF THE RESPIRATORY SYSTEM</v>
          </cell>
          <cell r="K260" t="str">
            <v>01</v>
          </cell>
          <cell r="L260" t="str">
            <v>General Medicine</v>
          </cell>
          <cell r="M260" t="str">
            <v>01.1</v>
          </cell>
          <cell r="N260" t="str">
            <v>General Medicine</v>
          </cell>
        </row>
        <row r="261">
          <cell r="D261" t="str">
            <v>141-2</v>
          </cell>
          <cell r="E261" t="str">
            <v>ASTHMA</v>
          </cell>
          <cell r="F261" t="str">
            <v>Asthma</v>
          </cell>
          <cell r="G261">
            <v>0.55661000000000005</v>
          </cell>
          <cell r="H261">
            <v>2.91</v>
          </cell>
          <cell r="I261" t="str">
            <v>04</v>
          </cell>
          <cell r="J261" t="str">
            <v>DISEASES &amp; DISORDERS OF THE RESPIRATORY SYSTEM</v>
          </cell>
          <cell r="K261" t="str">
            <v>01</v>
          </cell>
          <cell r="L261" t="str">
            <v>General Medicine</v>
          </cell>
          <cell r="M261" t="str">
            <v>01.1</v>
          </cell>
          <cell r="N261" t="str">
            <v>General Medicine</v>
          </cell>
        </row>
        <row r="262">
          <cell r="D262" t="str">
            <v>141-3</v>
          </cell>
          <cell r="E262" t="str">
            <v>ASTHMA</v>
          </cell>
          <cell r="F262" t="str">
            <v>Asthma</v>
          </cell>
          <cell r="G262">
            <v>0.66935</v>
          </cell>
          <cell r="H262">
            <v>3.27</v>
          </cell>
          <cell r="I262" t="str">
            <v>04</v>
          </cell>
          <cell r="J262" t="str">
            <v>DISEASES &amp; DISORDERS OF THE RESPIRATORY SYSTEM</v>
          </cell>
          <cell r="K262" t="str">
            <v>01</v>
          </cell>
          <cell r="L262" t="str">
            <v>General Medicine</v>
          </cell>
          <cell r="M262" t="str">
            <v>01.1</v>
          </cell>
          <cell r="N262" t="str">
            <v>General Medicine</v>
          </cell>
        </row>
        <row r="263">
          <cell r="D263" t="str">
            <v>141-4</v>
          </cell>
          <cell r="E263" t="str">
            <v>ASTHMA</v>
          </cell>
          <cell r="F263" t="str">
            <v>Asthma</v>
          </cell>
          <cell r="G263">
            <v>1.1764399999999999</v>
          </cell>
          <cell r="H263">
            <v>4.8600000000000003</v>
          </cell>
          <cell r="I263" t="str">
            <v>04</v>
          </cell>
          <cell r="J263" t="str">
            <v>DISEASES &amp; DISORDERS OF THE RESPIRATORY SYSTEM</v>
          </cell>
          <cell r="K263" t="str">
            <v>01</v>
          </cell>
          <cell r="L263" t="str">
            <v>General Medicine</v>
          </cell>
          <cell r="M263" t="str">
            <v>01.1</v>
          </cell>
          <cell r="N263" t="str">
            <v>General Medicine</v>
          </cell>
        </row>
        <row r="264">
          <cell r="D264" t="str">
            <v>142-1</v>
          </cell>
          <cell r="E264" t="str">
            <v>INTERSTITIAL AND ALVEOLAR LUNG DISEASES</v>
          </cell>
          <cell r="F264" t="str">
            <v>Interstitial &amp; alveolar lung diseases</v>
          </cell>
          <cell r="G264">
            <v>0.60596000000000005</v>
          </cell>
          <cell r="H264">
            <v>2.97</v>
          </cell>
          <cell r="I264" t="str">
            <v>04</v>
          </cell>
          <cell r="J264" t="str">
            <v>DISEASES &amp; DISORDERS OF THE RESPIRATORY SYSTEM</v>
          </cell>
          <cell r="K264" t="str">
            <v>01</v>
          </cell>
          <cell r="L264" t="str">
            <v>General Medicine</v>
          </cell>
          <cell r="M264" t="str">
            <v>01.1</v>
          </cell>
          <cell r="N264" t="str">
            <v>General Medicine</v>
          </cell>
        </row>
        <row r="265">
          <cell r="D265" t="str">
            <v>142-2</v>
          </cell>
          <cell r="E265" t="str">
            <v>INTERSTITIAL AND ALVEOLAR LUNG DISEASES</v>
          </cell>
          <cell r="F265" t="str">
            <v>Interstitial &amp; alveolar lung diseases</v>
          </cell>
          <cell r="G265">
            <v>0.71358999999999995</v>
          </cell>
          <cell r="H265">
            <v>3.71</v>
          </cell>
          <cell r="I265" t="str">
            <v>04</v>
          </cell>
          <cell r="J265" t="str">
            <v>DISEASES &amp; DISORDERS OF THE RESPIRATORY SYSTEM</v>
          </cell>
          <cell r="K265" t="str">
            <v>01</v>
          </cell>
          <cell r="L265" t="str">
            <v>General Medicine</v>
          </cell>
          <cell r="M265" t="str">
            <v>01.1</v>
          </cell>
          <cell r="N265" t="str">
            <v>General Medicine</v>
          </cell>
        </row>
        <row r="266">
          <cell r="D266" t="str">
            <v>142-3</v>
          </cell>
          <cell r="E266" t="str">
            <v>INTERSTITIAL AND ALVEOLAR LUNG DISEASES</v>
          </cell>
          <cell r="F266" t="str">
            <v>Interstitial &amp; alveolar lung diseases</v>
          </cell>
          <cell r="G266">
            <v>0.96625000000000005</v>
          </cell>
          <cell r="H266">
            <v>5.27</v>
          </cell>
          <cell r="I266" t="str">
            <v>04</v>
          </cell>
          <cell r="J266" t="str">
            <v>DISEASES &amp; DISORDERS OF THE RESPIRATORY SYSTEM</v>
          </cell>
          <cell r="K266" t="str">
            <v>01</v>
          </cell>
          <cell r="L266" t="str">
            <v>General Medicine</v>
          </cell>
          <cell r="M266" t="str">
            <v>01.1</v>
          </cell>
          <cell r="N266" t="str">
            <v>General Medicine</v>
          </cell>
        </row>
        <row r="267">
          <cell r="D267" t="str">
            <v>142-4</v>
          </cell>
          <cell r="E267" t="str">
            <v>INTERSTITIAL AND ALVEOLAR LUNG DISEASES</v>
          </cell>
          <cell r="F267" t="str">
            <v>Interstitial &amp; alveolar lung diseases</v>
          </cell>
          <cell r="G267">
            <v>1.4568399999999999</v>
          </cell>
          <cell r="H267">
            <v>8.01</v>
          </cell>
          <cell r="I267" t="str">
            <v>04</v>
          </cell>
          <cell r="J267" t="str">
            <v>DISEASES &amp; DISORDERS OF THE RESPIRATORY SYSTEM</v>
          </cell>
          <cell r="K267" t="str">
            <v>01</v>
          </cell>
          <cell r="L267" t="str">
            <v>General Medicine</v>
          </cell>
          <cell r="M267" t="str">
            <v>01.1</v>
          </cell>
          <cell r="N267" t="str">
            <v>General Medicine</v>
          </cell>
        </row>
        <row r="268">
          <cell r="D268" t="str">
            <v>143-1</v>
          </cell>
          <cell r="E268" t="str">
            <v>OTHER RESPIRATORY DIAGNOSES EXCEPT SIGNS, SYMPTOMS AND MISCELLANEOUS DIAGNOSES</v>
          </cell>
          <cell r="F268" t="str">
            <v>Other respiratory diagnoses except signs, symptoms &amp; miscellaneous diagnoses</v>
          </cell>
          <cell r="G268">
            <v>0.49020999999999998</v>
          </cell>
          <cell r="H268">
            <v>2.85</v>
          </cell>
          <cell r="I268" t="str">
            <v>04</v>
          </cell>
          <cell r="J268" t="str">
            <v>DISEASES &amp; DISORDERS OF THE RESPIRATORY SYSTEM</v>
          </cell>
          <cell r="K268" t="str">
            <v>01</v>
          </cell>
          <cell r="L268" t="str">
            <v>General Medicine</v>
          </cell>
          <cell r="M268" t="str">
            <v>01.7</v>
          </cell>
          <cell r="N268" t="str">
            <v>Pulmonary</v>
          </cell>
        </row>
        <row r="269">
          <cell r="D269" t="str">
            <v>143-2</v>
          </cell>
          <cell r="E269" t="str">
            <v>OTHER RESPIRATORY DIAGNOSES EXCEPT SIGNS, SYMPTOMS AND MISCELLANEOUS DIAGNOSES</v>
          </cell>
          <cell r="F269" t="str">
            <v>Other respiratory diagnoses except signs, symptoms &amp; miscellaneous diagnoses</v>
          </cell>
          <cell r="G269">
            <v>0.69464999999999999</v>
          </cell>
          <cell r="H269">
            <v>3.78</v>
          </cell>
          <cell r="I269" t="str">
            <v>04</v>
          </cell>
          <cell r="J269" t="str">
            <v>DISEASES &amp; DISORDERS OF THE RESPIRATORY SYSTEM</v>
          </cell>
          <cell r="K269" t="str">
            <v>01</v>
          </cell>
          <cell r="L269" t="str">
            <v>General Medicine</v>
          </cell>
          <cell r="M269" t="str">
            <v>01.7</v>
          </cell>
          <cell r="N269" t="str">
            <v>Pulmonary</v>
          </cell>
        </row>
        <row r="270">
          <cell r="D270" t="str">
            <v>143-3</v>
          </cell>
          <cell r="E270" t="str">
            <v>OTHER RESPIRATORY DIAGNOSES EXCEPT SIGNS, SYMPTOMS AND MISCELLANEOUS DIAGNOSES</v>
          </cell>
          <cell r="F270" t="str">
            <v>Other respiratory diagnoses except signs, symptoms &amp; miscellaneous diagnoses</v>
          </cell>
          <cell r="G270">
            <v>0.99387000000000003</v>
          </cell>
          <cell r="H270">
            <v>5.39</v>
          </cell>
          <cell r="I270" t="str">
            <v>04</v>
          </cell>
          <cell r="J270" t="str">
            <v>DISEASES &amp; DISORDERS OF THE RESPIRATORY SYSTEM</v>
          </cell>
          <cell r="K270" t="str">
            <v>01</v>
          </cell>
          <cell r="L270" t="str">
            <v>General Medicine</v>
          </cell>
          <cell r="M270" t="str">
            <v>01.7</v>
          </cell>
          <cell r="N270" t="str">
            <v>Pulmonary</v>
          </cell>
        </row>
        <row r="271">
          <cell r="D271" t="str">
            <v>143-4</v>
          </cell>
          <cell r="E271" t="str">
            <v>OTHER RESPIRATORY DIAGNOSES EXCEPT SIGNS, SYMPTOMS AND MISCELLANEOUS DIAGNOSES</v>
          </cell>
          <cell r="F271" t="str">
            <v>Other respiratory diagnoses except signs, symptoms &amp; miscellaneous diagnoses</v>
          </cell>
          <cell r="G271">
            <v>1.53068</v>
          </cell>
          <cell r="H271">
            <v>7.82</v>
          </cell>
          <cell r="I271" t="str">
            <v>04</v>
          </cell>
          <cell r="J271" t="str">
            <v>DISEASES &amp; DISORDERS OF THE RESPIRATORY SYSTEM</v>
          </cell>
          <cell r="K271" t="str">
            <v>01</v>
          </cell>
          <cell r="L271" t="str">
            <v>General Medicine</v>
          </cell>
          <cell r="M271" t="str">
            <v>01.7</v>
          </cell>
          <cell r="N271" t="str">
            <v>Pulmonary</v>
          </cell>
        </row>
        <row r="272">
          <cell r="D272" t="str">
            <v>144-1</v>
          </cell>
          <cell r="E272" t="str">
            <v>RESPIRATORY SIGNS, SYMPTOMS AND MISCELLANEOUS DIAGNOSES</v>
          </cell>
          <cell r="F272" t="str">
            <v>Respiratory signs, symptoms &amp; miscellaneous diagnoses</v>
          </cell>
          <cell r="G272">
            <v>0.47575000000000001</v>
          </cell>
          <cell r="H272">
            <v>2.52</v>
          </cell>
          <cell r="I272" t="str">
            <v>04</v>
          </cell>
          <cell r="J272" t="str">
            <v>DISEASES &amp; DISORDERS OF THE RESPIRATORY SYSTEM</v>
          </cell>
          <cell r="K272" t="str">
            <v>01</v>
          </cell>
          <cell r="L272" t="str">
            <v>General Medicine</v>
          </cell>
          <cell r="M272" t="str">
            <v>01.7</v>
          </cell>
          <cell r="N272" t="str">
            <v>Pulmonary</v>
          </cell>
        </row>
        <row r="273">
          <cell r="D273" t="str">
            <v>144-2</v>
          </cell>
          <cell r="E273" t="str">
            <v>RESPIRATORY SIGNS, SYMPTOMS AND MISCELLANEOUS DIAGNOSES</v>
          </cell>
          <cell r="F273" t="str">
            <v>Respiratory signs, symptoms &amp; miscellaneous diagnoses</v>
          </cell>
          <cell r="G273">
            <v>0.62614000000000003</v>
          </cell>
          <cell r="H273">
            <v>3.19</v>
          </cell>
          <cell r="I273" t="str">
            <v>04</v>
          </cell>
          <cell r="J273" t="str">
            <v>DISEASES &amp; DISORDERS OF THE RESPIRATORY SYSTEM</v>
          </cell>
          <cell r="K273" t="str">
            <v>01</v>
          </cell>
          <cell r="L273" t="str">
            <v>General Medicine</v>
          </cell>
          <cell r="M273" t="str">
            <v>01.7</v>
          </cell>
          <cell r="N273" t="str">
            <v>Pulmonary</v>
          </cell>
        </row>
        <row r="274">
          <cell r="D274" t="str">
            <v>144-3</v>
          </cell>
          <cell r="E274" t="str">
            <v>RESPIRATORY SIGNS, SYMPTOMS AND MISCELLANEOUS DIAGNOSES</v>
          </cell>
          <cell r="F274" t="str">
            <v>Respiratory signs, symptoms &amp; miscellaneous diagnoses</v>
          </cell>
          <cell r="G274">
            <v>0.88453000000000004</v>
          </cell>
          <cell r="H274">
            <v>4.68</v>
          </cell>
          <cell r="I274" t="str">
            <v>04</v>
          </cell>
          <cell r="J274" t="str">
            <v>DISEASES &amp; DISORDERS OF THE RESPIRATORY SYSTEM</v>
          </cell>
          <cell r="K274" t="str">
            <v>01</v>
          </cell>
          <cell r="L274" t="str">
            <v>General Medicine</v>
          </cell>
          <cell r="M274" t="str">
            <v>01.7</v>
          </cell>
          <cell r="N274" t="str">
            <v>Pulmonary</v>
          </cell>
        </row>
        <row r="275">
          <cell r="D275" t="str">
            <v>144-4</v>
          </cell>
          <cell r="E275" t="str">
            <v>RESPIRATORY SIGNS, SYMPTOMS AND MISCELLANEOUS DIAGNOSES</v>
          </cell>
          <cell r="F275" t="str">
            <v>Respiratory signs, symptoms &amp; miscellaneous diagnoses</v>
          </cell>
          <cell r="G275">
            <v>1.5424899999999999</v>
          </cell>
          <cell r="H275">
            <v>8.24</v>
          </cell>
          <cell r="I275" t="str">
            <v>04</v>
          </cell>
          <cell r="J275" t="str">
            <v>DISEASES &amp; DISORDERS OF THE RESPIRATORY SYSTEM</v>
          </cell>
          <cell r="K275" t="str">
            <v>01</v>
          </cell>
          <cell r="L275" t="str">
            <v>General Medicine</v>
          </cell>
          <cell r="M275" t="str">
            <v>01.7</v>
          </cell>
          <cell r="N275" t="str">
            <v>Pulmonary</v>
          </cell>
        </row>
        <row r="276">
          <cell r="D276" t="str">
            <v>145-1</v>
          </cell>
          <cell r="E276" t="str">
            <v>ACUTE BRONCHITIS AND RELATED SYMPTOMS</v>
          </cell>
          <cell r="F276" t="str">
            <v>Acute bronchitis &amp; related symptoms</v>
          </cell>
          <cell r="G276">
            <v>0.45527000000000001</v>
          </cell>
          <cell r="H276">
            <v>2.23</v>
          </cell>
          <cell r="I276" t="str">
            <v>04</v>
          </cell>
          <cell r="J276" t="str">
            <v>DISEASES &amp; DISORDERS OF THE RESPIRATORY SYSTEM</v>
          </cell>
          <cell r="K276" t="str">
            <v>01</v>
          </cell>
          <cell r="L276" t="str">
            <v>General Medicine</v>
          </cell>
          <cell r="M276" t="str">
            <v>01.1</v>
          </cell>
          <cell r="N276" t="str">
            <v>General Medicine</v>
          </cell>
        </row>
        <row r="277">
          <cell r="D277" t="str">
            <v>145-2</v>
          </cell>
          <cell r="E277" t="str">
            <v>ACUTE BRONCHITIS AND RELATED SYMPTOMS</v>
          </cell>
          <cell r="F277" t="str">
            <v>Acute bronchitis &amp; related symptoms</v>
          </cell>
          <cell r="G277">
            <v>0.58198000000000005</v>
          </cell>
          <cell r="H277">
            <v>2.89</v>
          </cell>
          <cell r="I277" t="str">
            <v>04</v>
          </cell>
          <cell r="J277" t="str">
            <v>DISEASES &amp; DISORDERS OF THE RESPIRATORY SYSTEM</v>
          </cell>
          <cell r="K277" t="str">
            <v>01</v>
          </cell>
          <cell r="L277" t="str">
            <v>General Medicine</v>
          </cell>
          <cell r="M277" t="str">
            <v>01.1</v>
          </cell>
          <cell r="N277" t="str">
            <v>General Medicine</v>
          </cell>
        </row>
        <row r="278">
          <cell r="D278" t="str">
            <v>145-3</v>
          </cell>
          <cell r="E278" t="str">
            <v>ACUTE BRONCHITIS AND RELATED SYMPTOMS</v>
          </cell>
          <cell r="F278" t="str">
            <v>Acute bronchitis &amp; related symptoms</v>
          </cell>
          <cell r="G278">
            <v>0.75085999999999997</v>
          </cell>
          <cell r="H278">
            <v>3.84</v>
          </cell>
          <cell r="I278" t="str">
            <v>04</v>
          </cell>
          <cell r="J278" t="str">
            <v>DISEASES &amp; DISORDERS OF THE RESPIRATORY SYSTEM</v>
          </cell>
          <cell r="K278" t="str">
            <v>01</v>
          </cell>
          <cell r="L278" t="str">
            <v>General Medicine</v>
          </cell>
          <cell r="M278" t="str">
            <v>01.1</v>
          </cell>
          <cell r="N278" t="str">
            <v>General Medicine</v>
          </cell>
        </row>
        <row r="279">
          <cell r="D279" t="str">
            <v>145-4</v>
          </cell>
          <cell r="E279" t="str">
            <v>ACUTE BRONCHITIS AND RELATED SYMPTOMS</v>
          </cell>
          <cell r="F279" t="str">
            <v>Acute bronchitis &amp; related symptoms</v>
          </cell>
          <cell r="G279">
            <v>1.14392</v>
          </cell>
          <cell r="H279">
            <v>5.64</v>
          </cell>
          <cell r="I279" t="str">
            <v>04</v>
          </cell>
          <cell r="J279" t="str">
            <v>DISEASES &amp; DISORDERS OF THE RESPIRATORY SYSTEM</v>
          </cell>
          <cell r="K279" t="str">
            <v>01</v>
          </cell>
          <cell r="L279" t="str">
            <v>General Medicine</v>
          </cell>
          <cell r="M279" t="str">
            <v>01.1</v>
          </cell>
          <cell r="N279" t="str">
            <v>General Medicine</v>
          </cell>
        </row>
        <row r="280">
          <cell r="D280" t="str">
            <v>160-1</v>
          </cell>
          <cell r="E280" t="str">
            <v>MAJOR CARDIOTHORACIC REPAIR OF HEART ANOMALY</v>
          </cell>
          <cell r="F280" t="str">
            <v>Major cardiothoracic repair of heart anomaly</v>
          </cell>
          <cell r="G280">
            <v>2.78098</v>
          </cell>
          <cell r="H280">
            <v>3.81</v>
          </cell>
          <cell r="I280" t="str">
            <v>05</v>
          </cell>
          <cell r="J280" t="str">
            <v>DISEASES &amp; DISORDERS OF THE CIRCULATORY SYSTEM</v>
          </cell>
          <cell r="K280" t="str">
            <v>07</v>
          </cell>
          <cell r="L280" t="str">
            <v>Cardiothoracic Surgery</v>
          </cell>
          <cell r="M280" t="str">
            <v>07.1</v>
          </cell>
          <cell r="N280" t="str">
            <v>Cardiothoracic Surgery</v>
          </cell>
        </row>
        <row r="281">
          <cell r="D281" t="str">
            <v>160-2</v>
          </cell>
          <cell r="E281" t="str">
            <v>MAJOR CARDIOTHORACIC REPAIR OF HEART ANOMALY</v>
          </cell>
          <cell r="F281" t="str">
            <v>Major cardiothoracic repair of heart anomaly</v>
          </cell>
          <cell r="G281">
            <v>3.42544</v>
          </cell>
          <cell r="H281">
            <v>5.57</v>
          </cell>
          <cell r="I281" t="str">
            <v>05</v>
          </cell>
          <cell r="J281" t="str">
            <v>DISEASES &amp; DISORDERS OF THE CIRCULATORY SYSTEM</v>
          </cell>
          <cell r="K281" t="str">
            <v>07</v>
          </cell>
          <cell r="L281" t="str">
            <v>Cardiothoracic Surgery</v>
          </cell>
          <cell r="M281" t="str">
            <v>07.1</v>
          </cell>
          <cell r="N281" t="str">
            <v>Cardiothoracic Surgery</v>
          </cell>
        </row>
        <row r="282">
          <cell r="D282" t="str">
            <v>160-3</v>
          </cell>
          <cell r="E282" t="str">
            <v>MAJOR CARDIOTHORACIC REPAIR OF HEART ANOMALY</v>
          </cell>
          <cell r="F282" t="str">
            <v>Major cardiothoracic repair of heart anomaly</v>
          </cell>
          <cell r="G282">
            <v>5.2852399999999999</v>
          </cell>
          <cell r="H282">
            <v>9.76</v>
          </cell>
          <cell r="I282" t="str">
            <v>05</v>
          </cell>
          <cell r="J282" t="str">
            <v>DISEASES &amp; DISORDERS OF THE CIRCULATORY SYSTEM</v>
          </cell>
          <cell r="K282" t="str">
            <v>07</v>
          </cell>
          <cell r="L282" t="str">
            <v>Cardiothoracic Surgery</v>
          </cell>
          <cell r="M282" t="str">
            <v>07.1</v>
          </cell>
          <cell r="N282" t="str">
            <v>Cardiothoracic Surgery</v>
          </cell>
        </row>
        <row r="283">
          <cell r="D283" t="str">
            <v>160-4</v>
          </cell>
          <cell r="E283" t="str">
            <v>MAJOR CARDIOTHORACIC REPAIR OF HEART ANOMALY</v>
          </cell>
          <cell r="F283" t="str">
            <v>Major cardiothoracic repair of heart anomaly</v>
          </cell>
          <cell r="G283">
            <v>9.8457100000000004</v>
          </cell>
          <cell r="H283">
            <v>25.97</v>
          </cell>
          <cell r="I283" t="str">
            <v>05</v>
          </cell>
          <cell r="J283" t="str">
            <v>DISEASES &amp; DISORDERS OF THE CIRCULATORY SYSTEM</v>
          </cell>
          <cell r="K283" t="str">
            <v>07</v>
          </cell>
          <cell r="L283" t="str">
            <v>Cardiothoracic Surgery</v>
          </cell>
          <cell r="M283" t="str">
            <v>07.1</v>
          </cell>
          <cell r="N283" t="str">
            <v>Cardiothoracic Surgery</v>
          </cell>
        </row>
        <row r="284">
          <cell r="D284" t="str">
            <v>161-1</v>
          </cell>
          <cell r="E284" t="str">
            <v>IMPLANTABLE HEART ASSIST SYSTEMS</v>
          </cell>
          <cell r="F284" t="str">
            <v>Implantable heart assist systems</v>
          </cell>
          <cell r="G284">
            <v>13.596830000000001</v>
          </cell>
          <cell r="I284" t="str">
            <v>05</v>
          </cell>
          <cell r="J284" t="str">
            <v>DISEASES &amp; DISORDERS OF THE CIRCULATORY SYSTEM</v>
          </cell>
          <cell r="K284" t="str">
            <v>07</v>
          </cell>
          <cell r="L284" t="str">
            <v>Cardiothoracic Surgery</v>
          </cell>
          <cell r="M284" t="str">
            <v>07.1</v>
          </cell>
          <cell r="N284" t="str">
            <v>Cardiothoracic Surgery</v>
          </cell>
        </row>
        <row r="285">
          <cell r="D285" t="str">
            <v>161-2</v>
          </cell>
          <cell r="E285" t="str">
            <v>IMPLANTABLE HEART ASSIST SYSTEMS</v>
          </cell>
          <cell r="F285" t="str">
            <v>Implantable heart assist systems</v>
          </cell>
          <cell r="G285">
            <v>14.31246</v>
          </cell>
          <cell r="H285">
            <v>17.63</v>
          </cell>
          <cell r="I285" t="str">
            <v>05</v>
          </cell>
          <cell r="J285" t="str">
            <v>DISEASES &amp; DISORDERS OF THE CIRCULATORY SYSTEM</v>
          </cell>
          <cell r="K285" t="str">
            <v>07</v>
          </cell>
          <cell r="L285" t="str">
            <v>Cardiothoracic Surgery</v>
          </cell>
          <cell r="M285" t="str">
            <v>07.1</v>
          </cell>
          <cell r="N285" t="str">
            <v>Cardiothoracic Surgery</v>
          </cell>
        </row>
        <row r="286">
          <cell r="D286" t="str">
            <v>161-3</v>
          </cell>
          <cell r="E286" t="str">
            <v>IMPLANTABLE HEART ASSIST SYSTEMS</v>
          </cell>
          <cell r="F286" t="str">
            <v>Implantable heart assist systems</v>
          </cell>
          <cell r="G286">
            <v>17.825700000000001</v>
          </cell>
          <cell r="H286">
            <v>26.32</v>
          </cell>
          <cell r="I286" t="str">
            <v>05</v>
          </cell>
          <cell r="J286" t="str">
            <v>DISEASES &amp; DISORDERS OF THE CIRCULATORY SYSTEM</v>
          </cell>
          <cell r="K286" t="str">
            <v>07</v>
          </cell>
          <cell r="L286" t="str">
            <v>Cardiothoracic Surgery</v>
          </cell>
          <cell r="M286" t="str">
            <v>07.1</v>
          </cell>
          <cell r="N286" t="str">
            <v>Cardiothoracic Surgery</v>
          </cell>
        </row>
        <row r="287">
          <cell r="D287" t="str">
            <v>161-4</v>
          </cell>
          <cell r="E287" t="str">
            <v>IMPLANTABLE HEART ASSIST SYSTEMS</v>
          </cell>
          <cell r="F287" t="str">
            <v>Implantable heart assist systems</v>
          </cell>
          <cell r="G287">
            <v>23.267969999999998</v>
          </cell>
          <cell r="H287">
            <v>38.1</v>
          </cell>
          <cell r="I287" t="str">
            <v>05</v>
          </cell>
          <cell r="J287" t="str">
            <v>DISEASES &amp; DISORDERS OF THE CIRCULATORY SYSTEM</v>
          </cell>
          <cell r="K287" t="str">
            <v>07</v>
          </cell>
          <cell r="L287" t="str">
            <v>Cardiothoracic Surgery</v>
          </cell>
          <cell r="M287" t="str">
            <v>07.1</v>
          </cell>
          <cell r="N287" t="str">
            <v>Cardiothoracic Surgery</v>
          </cell>
        </row>
        <row r="288">
          <cell r="D288" t="str">
            <v>162-1</v>
          </cell>
          <cell r="E288" t="str">
            <v>CARDIAC VALVE PROCEDURES WITH AMI OR COMPLEX PRINCIPAL DIAGNOSIS</v>
          </cell>
          <cell r="F288" t="str">
            <v>Cardiac valve procs with ami or complex principal diagnosis</v>
          </cell>
          <cell r="G288">
            <v>4.2984600000000004</v>
          </cell>
          <cell r="H288">
            <v>7.19</v>
          </cell>
          <cell r="I288" t="str">
            <v>05</v>
          </cell>
          <cell r="J288" t="str">
            <v>DISEASES &amp; DISORDERS OF THE CIRCULATORY SYSTEM</v>
          </cell>
          <cell r="K288" t="str">
            <v>07</v>
          </cell>
          <cell r="L288" t="str">
            <v>Cardiothoracic Surgery</v>
          </cell>
          <cell r="M288" t="str">
            <v>07.1</v>
          </cell>
          <cell r="N288" t="str">
            <v>Cardiothoracic Surgery</v>
          </cell>
        </row>
        <row r="289">
          <cell r="D289" t="str">
            <v>162-2</v>
          </cell>
          <cell r="E289" t="str">
            <v>CARDIAC VALVE PROCEDURES WITH AMI OR COMPLEX PRINCIPAL DIAGNOSIS</v>
          </cell>
          <cell r="F289" t="str">
            <v>Cardiac valve procs with ami or complex principal diagnosis</v>
          </cell>
          <cell r="G289">
            <v>5.0371100000000002</v>
          </cell>
          <cell r="H289">
            <v>8.73</v>
          </cell>
          <cell r="I289" t="str">
            <v>05</v>
          </cell>
          <cell r="J289" t="str">
            <v>DISEASES &amp; DISORDERS OF THE CIRCULATORY SYSTEM</v>
          </cell>
          <cell r="K289" t="str">
            <v>07</v>
          </cell>
          <cell r="L289" t="str">
            <v>Cardiothoracic Surgery</v>
          </cell>
          <cell r="M289" t="str">
            <v>07.1</v>
          </cell>
          <cell r="N289" t="str">
            <v>Cardiothoracic Surgery</v>
          </cell>
        </row>
        <row r="290">
          <cell r="D290" t="str">
            <v>162-3</v>
          </cell>
          <cell r="E290" t="str">
            <v>CARDIAC VALVE PROCEDURES WITH AMI OR COMPLEX PRINCIPAL DIAGNOSIS</v>
          </cell>
          <cell r="F290" t="str">
            <v>Cardiac valve procs with ami or complex principal diagnosis</v>
          </cell>
          <cell r="G290">
            <v>6.3556400000000002</v>
          </cell>
          <cell r="H290">
            <v>12.4</v>
          </cell>
          <cell r="I290" t="str">
            <v>05</v>
          </cell>
          <cell r="J290" t="str">
            <v>DISEASES &amp; DISORDERS OF THE CIRCULATORY SYSTEM</v>
          </cell>
          <cell r="K290" t="str">
            <v>07</v>
          </cell>
          <cell r="L290" t="str">
            <v>Cardiothoracic Surgery</v>
          </cell>
          <cell r="M290" t="str">
            <v>07.1</v>
          </cell>
          <cell r="N290" t="str">
            <v>Cardiothoracic Surgery</v>
          </cell>
        </row>
        <row r="291">
          <cell r="D291" t="str">
            <v>162-4</v>
          </cell>
          <cell r="E291" t="str">
            <v>CARDIAC VALVE PROCEDURES WITH AMI OR COMPLEX PRINCIPAL DIAGNOSIS</v>
          </cell>
          <cell r="F291" t="str">
            <v>Cardiac valve procs with ami or complex principal diagnosis</v>
          </cell>
          <cell r="G291">
            <v>9.2793899999999994</v>
          </cell>
          <cell r="H291">
            <v>20.04</v>
          </cell>
          <cell r="I291" t="str">
            <v>05</v>
          </cell>
          <cell r="J291" t="str">
            <v>DISEASES &amp; DISORDERS OF THE CIRCULATORY SYSTEM</v>
          </cell>
          <cell r="K291" t="str">
            <v>07</v>
          </cell>
          <cell r="L291" t="str">
            <v>Cardiothoracic Surgery</v>
          </cell>
          <cell r="M291" t="str">
            <v>07.1</v>
          </cell>
          <cell r="N291" t="str">
            <v>Cardiothoracic Surgery</v>
          </cell>
        </row>
        <row r="292">
          <cell r="D292" t="str">
            <v>163-1</v>
          </cell>
          <cell r="E292" t="str">
            <v>CARDIAC VALVE PROCEDURES WITHOUT AMI OR COMPLEX PRINCIPAL DIAGNOSIS</v>
          </cell>
          <cell r="F292" t="str">
            <v>Cardiac valve procs w/o ami or complex principal diagnosis</v>
          </cell>
          <cell r="G292">
            <v>3.7595900000000002</v>
          </cell>
          <cell r="H292">
            <v>5.26</v>
          </cell>
          <cell r="I292" t="str">
            <v>05</v>
          </cell>
          <cell r="J292" t="str">
            <v>DISEASES &amp; DISORDERS OF THE CIRCULATORY SYSTEM</v>
          </cell>
          <cell r="K292" t="str">
            <v>07</v>
          </cell>
          <cell r="L292" t="str">
            <v>Cardiothoracic Surgery</v>
          </cell>
          <cell r="M292" t="str">
            <v>07.1</v>
          </cell>
          <cell r="N292" t="str">
            <v>Cardiothoracic Surgery</v>
          </cell>
        </row>
        <row r="293">
          <cell r="D293" t="str">
            <v>163-2</v>
          </cell>
          <cell r="E293" t="str">
            <v>CARDIAC VALVE PROCEDURES WITHOUT AMI OR COMPLEX PRINCIPAL DIAGNOSIS</v>
          </cell>
          <cell r="F293" t="str">
            <v>Cardiac valve procs w/o ami or complex principal diagnosis</v>
          </cell>
          <cell r="G293">
            <v>4.1601800000000004</v>
          </cell>
          <cell r="H293">
            <v>6.27</v>
          </cell>
          <cell r="I293" t="str">
            <v>05</v>
          </cell>
          <cell r="J293" t="str">
            <v>DISEASES &amp; DISORDERS OF THE CIRCULATORY SYSTEM</v>
          </cell>
          <cell r="K293" t="str">
            <v>07</v>
          </cell>
          <cell r="L293" t="str">
            <v>Cardiothoracic Surgery</v>
          </cell>
          <cell r="M293" t="str">
            <v>07.1</v>
          </cell>
          <cell r="N293" t="str">
            <v>Cardiothoracic Surgery</v>
          </cell>
        </row>
        <row r="294">
          <cell r="D294" t="str">
            <v>163-3</v>
          </cell>
          <cell r="E294" t="str">
            <v>CARDIAC VALVE PROCEDURES WITHOUT AMI OR COMPLEX PRINCIPAL DIAGNOSIS</v>
          </cell>
          <cell r="F294" t="str">
            <v>Cardiac valve procs w/o ami or complex principal diagnosis</v>
          </cell>
          <cell r="G294">
            <v>5.25671</v>
          </cell>
          <cell r="H294">
            <v>9.27</v>
          </cell>
          <cell r="I294" t="str">
            <v>05</v>
          </cell>
          <cell r="J294" t="str">
            <v>DISEASES &amp; DISORDERS OF THE CIRCULATORY SYSTEM</v>
          </cell>
          <cell r="K294" t="str">
            <v>07</v>
          </cell>
          <cell r="L294" t="str">
            <v>Cardiothoracic Surgery</v>
          </cell>
          <cell r="M294" t="str">
            <v>07.1</v>
          </cell>
          <cell r="N294" t="str">
            <v>Cardiothoracic Surgery</v>
          </cell>
        </row>
        <row r="295">
          <cell r="D295" t="str">
            <v>163-4</v>
          </cell>
          <cell r="E295" t="str">
            <v>CARDIAC VALVE PROCEDURES WITHOUT AMI OR COMPLEX PRINCIPAL DIAGNOSIS</v>
          </cell>
          <cell r="F295" t="str">
            <v>Cardiac valve procs w/o ami or complex principal diagnosis</v>
          </cell>
          <cell r="G295">
            <v>7.8962199999999996</v>
          </cell>
          <cell r="H295">
            <v>15.64</v>
          </cell>
          <cell r="I295" t="str">
            <v>05</v>
          </cell>
          <cell r="J295" t="str">
            <v>DISEASES &amp; DISORDERS OF THE CIRCULATORY SYSTEM</v>
          </cell>
          <cell r="K295" t="str">
            <v>07</v>
          </cell>
          <cell r="L295" t="str">
            <v>Cardiothoracic Surgery</v>
          </cell>
          <cell r="M295" t="str">
            <v>07.1</v>
          </cell>
          <cell r="N295" t="str">
            <v>Cardiothoracic Surgery</v>
          </cell>
        </row>
        <row r="296">
          <cell r="D296" t="str">
            <v>165-1</v>
          </cell>
          <cell r="E296" t="str">
            <v>CORONARY BYPASS WITH AMI OR COMPLEX PRINCIPAL DIAGNOSIS</v>
          </cell>
          <cell r="F296" t="str">
            <v>Coronary bypass with ami or complex principal diagnosis</v>
          </cell>
          <cell r="G296">
            <v>3.6425200000000002</v>
          </cell>
          <cell r="H296">
            <v>6.85</v>
          </cell>
          <cell r="I296" t="str">
            <v>05</v>
          </cell>
          <cell r="J296" t="str">
            <v>DISEASES &amp; DISORDERS OF THE CIRCULATORY SYSTEM</v>
          </cell>
          <cell r="K296" t="str">
            <v>07</v>
          </cell>
          <cell r="L296" t="str">
            <v>Cardiothoracic Surgery</v>
          </cell>
          <cell r="M296" t="str">
            <v>07.1</v>
          </cell>
          <cell r="N296" t="str">
            <v>Cardiothoracic Surgery</v>
          </cell>
        </row>
        <row r="297">
          <cell r="D297" t="str">
            <v>165-2</v>
          </cell>
          <cell r="E297" t="str">
            <v>CORONARY BYPASS WITH AMI OR COMPLEX PRINCIPAL DIAGNOSIS</v>
          </cell>
          <cell r="F297" t="str">
            <v>Coronary bypass with ami or complex principal diagnosis</v>
          </cell>
          <cell r="G297">
            <v>4.4356299999999997</v>
          </cell>
          <cell r="H297">
            <v>8.7899999999999991</v>
          </cell>
          <cell r="I297" t="str">
            <v>05</v>
          </cell>
          <cell r="J297" t="str">
            <v>DISEASES &amp; DISORDERS OF THE CIRCULATORY SYSTEM</v>
          </cell>
          <cell r="K297" t="str">
            <v>07</v>
          </cell>
          <cell r="L297" t="str">
            <v>Cardiothoracic Surgery</v>
          </cell>
          <cell r="M297" t="str">
            <v>07.1</v>
          </cell>
          <cell r="N297" t="str">
            <v>Cardiothoracic Surgery</v>
          </cell>
        </row>
        <row r="298">
          <cell r="D298" t="str">
            <v>165-3</v>
          </cell>
          <cell r="E298" t="str">
            <v>CORONARY BYPASS WITH AMI OR COMPLEX PRINCIPAL DIAGNOSIS</v>
          </cell>
          <cell r="F298" t="str">
            <v>Coronary bypass with ami or complex principal diagnosis</v>
          </cell>
          <cell r="G298">
            <v>5.3330900000000003</v>
          </cell>
          <cell r="H298">
            <v>11.13</v>
          </cell>
          <cell r="I298" t="str">
            <v>05</v>
          </cell>
          <cell r="J298" t="str">
            <v>DISEASES &amp; DISORDERS OF THE CIRCULATORY SYSTEM</v>
          </cell>
          <cell r="K298" t="str">
            <v>07</v>
          </cell>
          <cell r="L298" t="str">
            <v>Cardiothoracic Surgery</v>
          </cell>
          <cell r="M298" t="str">
            <v>07.1</v>
          </cell>
          <cell r="N298" t="str">
            <v>Cardiothoracic Surgery</v>
          </cell>
        </row>
        <row r="299">
          <cell r="D299" t="str">
            <v>165-4</v>
          </cell>
          <cell r="E299" t="str">
            <v>CORONARY BYPASS WITH AMI OR COMPLEX PRINCIPAL DIAGNOSIS</v>
          </cell>
          <cell r="F299" t="str">
            <v>Coronary bypass with ami or complex principal diagnosis</v>
          </cell>
          <cell r="G299">
            <v>7.2209300000000001</v>
          </cell>
          <cell r="H299">
            <v>15.2</v>
          </cell>
          <cell r="I299" t="str">
            <v>05</v>
          </cell>
          <cell r="J299" t="str">
            <v>DISEASES &amp; DISORDERS OF THE CIRCULATORY SYSTEM</v>
          </cell>
          <cell r="K299" t="str">
            <v>07</v>
          </cell>
          <cell r="L299" t="str">
            <v>Cardiothoracic Surgery</v>
          </cell>
          <cell r="M299" t="str">
            <v>07.1</v>
          </cell>
          <cell r="N299" t="str">
            <v>Cardiothoracic Surgery</v>
          </cell>
        </row>
        <row r="300">
          <cell r="D300" t="str">
            <v>166-1</v>
          </cell>
          <cell r="E300" t="str">
            <v>CORONARY BYPASS WITHOUT AMI OR COMPLEX PRINCIPAL DIAGNOSIS</v>
          </cell>
          <cell r="F300" t="str">
            <v>Coronary bypass w/o ami or complex principal diagnosis</v>
          </cell>
          <cell r="G300">
            <v>3.35317</v>
          </cell>
          <cell r="H300">
            <v>5.56</v>
          </cell>
          <cell r="I300" t="str">
            <v>05</v>
          </cell>
          <cell r="J300" t="str">
            <v>DISEASES &amp; DISORDERS OF THE CIRCULATORY SYSTEM</v>
          </cell>
          <cell r="K300" t="str">
            <v>07</v>
          </cell>
          <cell r="L300" t="str">
            <v>Cardiothoracic Surgery</v>
          </cell>
          <cell r="M300" t="str">
            <v>07.1</v>
          </cell>
          <cell r="N300" t="str">
            <v>Cardiothoracic Surgery</v>
          </cell>
        </row>
        <row r="301">
          <cell r="D301" t="str">
            <v>166-2</v>
          </cell>
          <cell r="E301" t="str">
            <v>CORONARY BYPASS WITHOUT AMI OR COMPLEX PRINCIPAL DIAGNOSIS</v>
          </cell>
          <cell r="F301" t="str">
            <v>Coronary bypass w/o ami or complex principal diagnosis</v>
          </cell>
          <cell r="G301">
            <v>3.73373</v>
          </cell>
          <cell r="H301">
            <v>6.59</v>
          </cell>
          <cell r="I301" t="str">
            <v>05</v>
          </cell>
          <cell r="J301" t="str">
            <v>DISEASES &amp; DISORDERS OF THE CIRCULATORY SYSTEM</v>
          </cell>
          <cell r="K301" t="str">
            <v>07</v>
          </cell>
          <cell r="L301" t="str">
            <v>Cardiothoracic Surgery</v>
          </cell>
          <cell r="M301" t="str">
            <v>07.1</v>
          </cell>
          <cell r="N301" t="str">
            <v>Cardiothoracic Surgery</v>
          </cell>
        </row>
        <row r="302">
          <cell r="D302" t="str">
            <v>166-3</v>
          </cell>
          <cell r="E302" t="str">
            <v>CORONARY BYPASS WITHOUT AMI OR COMPLEX PRINCIPAL DIAGNOSIS</v>
          </cell>
          <cell r="F302" t="str">
            <v>Coronary bypass w/o ami or complex principal diagnosis</v>
          </cell>
          <cell r="G302">
            <v>4.4339399999999998</v>
          </cell>
          <cell r="H302">
            <v>8.7899999999999991</v>
          </cell>
          <cell r="I302" t="str">
            <v>05</v>
          </cell>
          <cell r="J302" t="str">
            <v>DISEASES &amp; DISORDERS OF THE CIRCULATORY SYSTEM</v>
          </cell>
          <cell r="K302" t="str">
            <v>07</v>
          </cell>
          <cell r="L302" t="str">
            <v>Cardiothoracic Surgery</v>
          </cell>
          <cell r="M302" t="str">
            <v>07.1</v>
          </cell>
          <cell r="N302" t="str">
            <v>Cardiothoracic Surgery</v>
          </cell>
        </row>
        <row r="303">
          <cell r="D303" t="str">
            <v>166-4</v>
          </cell>
          <cell r="E303" t="str">
            <v>CORONARY BYPASS WITHOUT AMI OR COMPLEX PRINCIPAL DIAGNOSIS</v>
          </cell>
          <cell r="F303" t="str">
            <v>Coronary bypass w/o ami or complex principal diagnosis</v>
          </cell>
          <cell r="G303">
            <v>6.5090000000000003</v>
          </cell>
          <cell r="H303">
            <v>13.88</v>
          </cell>
          <cell r="I303" t="str">
            <v>05</v>
          </cell>
          <cell r="J303" t="str">
            <v>DISEASES &amp; DISORDERS OF THE CIRCULATORY SYSTEM</v>
          </cell>
          <cell r="K303" t="str">
            <v>07</v>
          </cell>
          <cell r="L303" t="str">
            <v>Cardiothoracic Surgery</v>
          </cell>
          <cell r="M303" t="str">
            <v>07.1</v>
          </cell>
          <cell r="N303" t="str">
            <v>Cardiothoracic Surgery</v>
          </cell>
        </row>
        <row r="304">
          <cell r="D304" t="str">
            <v>167-1</v>
          </cell>
          <cell r="E304" t="str">
            <v>OTHER CARDIOTHORACIC AND THORACIC VASCULAR PROCEDURES</v>
          </cell>
          <cell r="F304" t="str">
            <v>Other cardiothoracic &amp; thoracic vascular procs</v>
          </cell>
          <cell r="G304">
            <v>2.8191199999999998</v>
          </cell>
          <cell r="H304">
            <v>3.8</v>
          </cell>
          <cell r="I304" t="str">
            <v>05</v>
          </cell>
          <cell r="J304" t="str">
            <v>DISEASES &amp; DISORDERS OF THE CIRCULATORY SYSTEM</v>
          </cell>
          <cell r="K304" t="str">
            <v>07</v>
          </cell>
          <cell r="L304" t="str">
            <v>Cardiothoracic Surgery</v>
          </cell>
          <cell r="M304" t="str">
            <v>07.1</v>
          </cell>
          <cell r="N304" t="str">
            <v>Cardiothoracic Surgery</v>
          </cell>
        </row>
        <row r="305">
          <cell r="D305" t="str">
            <v>167-2</v>
          </cell>
          <cell r="E305" t="str">
            <v>OTHER CARDIOTHORACIC AND THORACIC VASCULAR PROCEDURES</v>
          </cell>
          <cell r="F305" t="str">
            <v>Other cardiothoracic &amp; thoracic vascular procs</v>
          </cell>
          <cell r="G305">
            <v>2.93032</v>
          </cell>
          <cell r="H305">
            <v>4.71</v>
          </cell>
          <cell r="I305" t="str">
            <v>05</v>
          </cell>
          <cell r="J305" t="str">
            <v>DISEASES &amp; DISORDERS OF THE CIRCULATORY SYSTEM</v>
          </cell>
          <cell r="K305" t="str">
            <v>07</v>
          </cell>
          <cell r="L305" t="str">
            <v>Cardiothoracic Surgery</v>
          </cell>
          <cell r="M305" t="str">
            <v>07.1</v>
          </cell>
          <cell r="N305" t="str">
            <v>Cardiothoracic Surgery</v>
          </cell>
        </row>
        <row r="306">
          <cell r="D306" t="str">
            <v>167-3</v>
          </cell>
          <cell r="E306" t="str">
            <v>OTHER CARDIOTHORACIC AND THORACIC VASCULAR PROCEDURES</v>
          </cell>
          <cell r="F306" t="str">
            <v>Other cardiothoracic &amp; thoracic vascular procs</v>
          </cell>
          <cell r="G306">
            <v>4.4238600000000003</v>
          </cell>
          <cell r="H306">
            <v>8.3699999999999992</v>
          </cell>
          <cell r="I306" t="str">
            <v>05</v>
          </cell>
          <cell r="J306" t="str">
            <v>DISEASES &amp; DISORDERS OF THE CIRCULATORY SYSTEM</v>
          </cell>
          <cell r="K306" t="str">
            <v>07</v>
          </cell>
          <cell r="L306" t="str">
            <v>Cardiothoracic Surgery</v>
          </cell>
          <cell r="M306" t="str">
            <v>07.1</v>
          </cell>
          <cell r="N306" t="str">
            <v>Cardiothoracic Surgery</v>
          </cell>
        </row>
        <row r="307">
          <cell r="D307" t="str">
            <v>167-4</v>
          </cell>
          <cell r="E307" t="str">
            <v>OTHER CARDIOTHORACIC AND THORACIC VASCULAR PROCEDURES</v>
          </cell>
          <cell r="F307" t="str">
            <v>Other cardiothoracic &amp; thoracic vascular procs</v>
          </cell>
          <cell r="G307">
            <v>7.1026699999999998</v>
          </cell>
          <cell r="H307">
            <v>15.52</v>
          </cell>
          <cell r="I307" t="str">
            <v>05</v>
          </cell>
          <cell r="J307" t="str">
            <v>DISEASES &amp; DISORDERS OF THE CIRCULATORY SYSTEM</v>
          </cell>
          <cell r="K307" t="str">
            <v>07</v>
          </cell>
          <cell r="L307" t="str">
            <v>Cardiothoracic Surgery</v>
          </cell>
          <cell r="M307" t="str">
            <v>07.1</v>
          </cell>
          <cell r="N307" t="str">
            <v>Cardiothoracic Surgery</v>
          </cell>
        </row>
        <row r="308">
          <cell r="D308" t="str">
            <v>169-1</v>
          </cell>
          <cell r="E308" t="str">
            <v>MAJOR ABDOMINAL VASCULAR PROCEDURES</v>
          </cell>
          <cell r="F308" t="str">
            <v>Major abdominal vascular procs</v>
          </cell>
          <cell r="G308">
            <v>2.82769</v>
          </cell>
          <cell r="H308">
            <v>2.12</v>
          </cell>
          <cell r="I308" t="str">
            <v>05</v>
          </cell>
          <cell r="J308" t="str">
            <v>DISEASES &amp; DISORDERS OF THE CIRCULATORY SYSTEM</v>
          </cell>
          <cell r="K308" t="str">
            <v>17</v>
          </cell>
          <cell r="L308" t="str">
            <v>Vascular Surgery</v>
          </cell>
          <cell r="M308" t="str">
            <v>17.1</v>
          </cell>
          <cell r="N308" t="str">
            <v>Vascular Surgery</v>
          </cell>
        </row>
        <row r="309">
          <cell r="D309" t="str">
            <v>169-2</v>
          </cell>
          <cell r="E309" t="str">
            <v>MAJOR ABDOMINAL VASCULAR PROCEDURES</v>
          </cell>
          <cell r="F309" t="str">
            <v>Major abdominal vascular procs</v>
          </cell>
          <cell r="G309">
            <v>2.8657699999999999</v>
          </cell>
          <cell r="H309">
            <v>3.28</v>
          </cell>
          <cell r="I309" t="str">
            <v>05</v>
          </cell>
          <cell r="J309" t="str">
            <v>DISEASES &amp; DISORDERS OF THE CIRCULATORY SYSTEM</v>
          </cell>
          <cell r="K309" t="str">
            <v>17</v>
          </cell>
          <cell r="L309" t="str">
            <v>Vascular Surgery</v>
          </cell>
          <cell r="M309" t="str">
            <v>17.1</v>
          </cell>
          <cell r="N309" t="str">
            <v>Vascular Surgery</v>
          </cell>
        </row>
        <row r="310">
          <cell r="D310" t="str">
            <v>169-3</v>
          </cell>
          <cell r="E310" t="str">
            <v>MAJOR ABDOMINAL VASCULAR PROCEDURES</v>
          </cell>
          <cell r="F310" t="str">
            <v>Major abdominal vascular procs</v>
          </cell>
          <cell r="G310">
            <v>3.7447499999999998</v>
          </cell>
          <cell r="H310">
            <v>6.77</v>
          </cell>
          <cell r="I310" t="str">
            <v>05</v>
          </cell>
          <cell r="J310" t="str">
            <v>DISEASES &amp; DISORDERS OF THE CIRCULATORY SYSTEM</v>
          </cell>
          <cell r="K310" t="str">
            <v>17</v>
          </cell>
          <cell r="L310" t="str">
            <v>Vascular Surgery</v>
          </cell>
          <cell r="M310" t="str">
            <v>17.1</v>
          </cell>
          <cell r="N310" t="str">
            <v>Vascular Surgery</v>
          </cell>
        </row>
        <row r="311">
          <cell r="D311" t="str">
            <v>169-4</v>
          </cell>
          <cell r="E311" t="str">
            <v>MAJOR ABDOMINAL VASCULAR PROCEDURES</v>
          </cell>
          <cell r="F311" t="str">
            <v>Major abdominal vascular procs</v>
          </cell>
          <cell r="G311">
            <v>6.0921500000000002</v>
          </cell>
          <cell r="H311">
            <v>12.73</v>
          </cell>
          <cell r="I311" t="str">
            <v>05</v>
          </cell>
          <cell r="J311" t="str">
            <v>DISEASES &amp; DISORDERS OF THE CIRCULATORY SYSTEM</v>
          </cell>
          <cell r="K311" t="str">
            <v>17</v>
          </cell>
          <cell r="L311" t="str">
            <v>Vascular Surgery</v>
          </cell>
          <cell r="M311" t="str">
            <v>17.1</v>
          </cell>
          <cell r="N311" t="str">
            <v>Vascular Surgery</v>
          </cell>
        </row>
        <row r="312">
          <cell r="D312" t="str">
            <v>170-1</v>
          </cell>
          <cell r="E312" t="str">
            <v>PERMANENT CARDIAC PACEMAKER IMPLANT WITH AMI, HEART FAILURE OR SHOCK</v>
          </cell>
          <cell r="F312" t="str">
            <v>Permanent cardiac pacemaker implant with ami, heart failure or shock</v>
          </cell>
          <cell r="G312">
            <v>2.12079</v>
          </cell>
          <cell r="H312">
            <v>3.91</v>
          </cell>
          <cell r="I312" t="str">
            <v>05</v>
          </cell>
          <cell r="J312" t="str">
            <v>DISEASES &amp; DISORDERS OF THE CIRCULATORY SYSTEM</v>
          </cell>
          <cell r="K312" t="str">
            <v>02</v>
          </cell>
          <cell r="L312" t="str">
            <v>Cardiology</v>
          </cell>
          <cell r="M312" t="str">
            <v>02.2</v>
          </cell>
          <cell r="N312" t="str">
            <v>Electrophysiology procedure</v>
          </cell>
        </row>
        <row r="313">
          <cell r="D313" t="str">
            <v>170-2</v>
          </cell>
          <cell r="E313" t="str">
            <v>PERMANENT CARDIAC PACEMAKER IMPLANT WITH AMI, HEART FAILURE OR SHOCK</v>
          </cell>
          <cell r="F313" t="str">
            <v>Permanent cardiac pacemaker implant with ami, heart failure or shock</v>
          </cell>
          <cell r="G313">
            <v>2.4090099999999999</v>
          </cell>
          <cell r="H313">
            <v>5.14</v>
          </cell>
          <cell r="I313" t="str">
            <v>05</v>
          </cell>
          <cell r="J313" t="str">
            <v>DISEASES &amp; DISORDERS OF THE CIRCULATORY SYSTEM</v>
          </cell>
          <cell r="K313" t="str">
            <v>02</v>
          </cell>
          <cell r="L313" t="str">
            <v>Cardiology</v>
          </cell>
          <cell r="M313" t="str">
            <v>02.2</v>
          </cell>
          <cell r="N313" t="str">
            <v>Electrophysiology procedure</v>
          </cell>
        </row>
        <row r="314">
          <cell r="D314" t="str">
            <v>170-3</v>
          </cell>
          <cell r="E314" t="str">
            <v>PERMANENT CARDIAC PACEMAKER IMPLANT WITH AMI, HEART FAILURE OR SHOCK</v>
          </cell>
          <cell r="F314" t="str">
            <v>Permanent cardiac pacemaker implant with ami, heart failure or shock</v>
          </cell>
          <cell r="G314">
            <v>3.0551900000000001</v>
          </cell>
          <cell r="H314">
            <v>8.33</v>
          </cell>
          <cell r="I314" t="str">
            <v>05</v>
          </cell>
          <cell r="J314" t="str">
            <v>DISEASES &amp; DISORDERS OF THE CIRCULATORY SYSTEM</v>
          </cell>
          <cell r="K314" t="str">
            <v>02</v>
          </cell>
          <cell r="L314" t="str">
            <v>Cardiology</v>
          </cell>
          <cell r="M314" t="str">
            <v>02.2</v>
          </cell>
          <cell r="N314" t="str">
            <v>Electrophysiology procedure</v>
          </cell>
        </row>
        <row r="315">
          <cell r="D315" t="str">
            <v>170-4</v>
          </cell>
          <cell r="E315" t="str">
            <v>PERMANENT CARDIAC PACEMAKER IMPLANT WITH AMI, HEART FAILURE OR SHOCK</v>
          </cell>
          <cell r="F315" t="str">
            <v>Permanent cardiac pacemaker implant with ami, heart failure or shock</v>
          </cell>
          <cell r="G315">
            <v>4.2957799999999997</v>
          </cell>
          <cell r="H315">
            <v>12.75</v>
          </cell>
          <cell r="I315" t="str">
            <v>05</v>
          </cell>
          <cell r="J315" t="str">
            <v>DISEASES &amp; DISORDERS OF THE CIRCULATORY SYSTEM</v>
          </cell>
          <cell r="K315" t="str">
            <v>02</v>
          </cell>
          <cell r="L315" t="str">
            <v>Cardiology</v>
          </cell>
          <cell r="M315" t="str">
            <v>02.2</v>
          </cell>
          <cell r="N315" t="str">
            <v>Electrophysiology procedure</v>
          </cell>
        </row>
        <row r="316">
          <cell r="D316" t="str">
            <v>171-1</v>
          </cell>
          <cell r="E316" t="str">
            <v>PERMANENT CARDIAC PACEMAKER IMPLANT WITHOUT AMI, HEART FAILURE OR SHOCK</v>
          </cell>
          <cell r="F316" t="str">
            <v>Permanent cardiac pacemaker implant w/o ami, heart failure or shock</v>
          </cell>
          <cell r="G316">
            <v>1.57179</v>
          </cell>
          <cell r="H316">
            <v>2.52</v>
          </cell>
          <cell r="I316" t="str">
            <v>05</v>
          </cell>
          <cell r="J316" t="str">
            <v>DISEASES &amp; DISORDERS OF THE CIRCULATORY SYSTEM</v>
          </cell>
          <cell r="K316" t="str">
            <v>02</v>
          </cell>
          <cell r="L316" t="str">
            <v>Cardiology</v>
          </cell>
          <cell r="M316" t="str">
            <v>02.2</v>
          </cell>
          <cell r="N316" t="str">
            <v>Electrophysiology procedure</v>
          </cell>
        </row>
        <row r="317">
          <cell r="D317" t="str">
            <v>171-2</v>
          </cell>
          <cell r="E317" t="str">
            <v>PERMANENT CARDIAC PACEMAKER IMPLANT WITHOUT AMI, HEART FAILURE OR SHOCK</v>
          </cell>
          <cell r="F317" t="str">
            <v>Permanent cardiac pacemaker implant w/o ami, heart failure or shock</v>
          </cell>
          <cell r="G317">
            <v>1.8022800000000001</v>
          </cell>
          <cell r="H317">
            <v>3.57</v>
          </cell>
          <cell r="I317" t="str">
            <v>05</v>
          </cell>
          <cell r="J317" t="str">
            <v>DISEASES &amp; DISORDERS OF THE CIRCULATORY SYSTEM</v>
          </cell>
          <cell r="K317" t="str">
            <v>02</v>
          </cell>
          <cell r="L317" t="str">
            <v>Cardiology</v>
          </cell>
          <cell r="M317" t="str">
            <v>02.2</v>
          </cell>
          <cell r="N317" t="str">
            <v>Electrophysiology procedure</v>
          </cell>
        </row>
        <row r="318">
          <cell r="D318" t="str">
            <v>171-3</v>
          </cell>
          <cell r="E318" t="str">
            <v>PERMANENT CARDIAC PACEMAKER IMPLANT WITHOUT AMI, HEART FAILURE OR SHOCK</v>
          </cell>
          <cell r="F318" t="str">
            <v>Permanent cardiac pacemaker implant w/o ami, heart failure or shock</v>
          </cell>
          <cell r="G318">
            <v>2.3066900000000001</v>
          </cell>
          <cell r="H318">
            <v>5.81</v>
          </cell>
          <cell r="I318" t="str">
            <v>05</v>
          </cell>
          <cell r="J318" t="str">
            <v>DISEASES &amp; DISORDERS OF THE CIRCULATORY SYSTEM</v>
          </cell>
          <cell r="K318" t="str">
            <v>02</v>
          </cell>
          <cell r="L318" t="str">
            <v>Cardiology</v>
          </cell>
          <cell r="M318" t="str">
            <v>02.2</v>
          </cell>
          <cell r="N318" t="str">
            <v>Electrophysiology procedure</v>
          </cell>
        </row>
        <row r="319">
          <cell r="D319" t="str">
            <v>171-4</v>
          </cell>
          <cell r="E319" t="str">
            <v>PERMANENT CARDIAC PACEMAKER IMPLANT WITHOUT AMI, HEART FAILURE OR SHOCK</v>
          </cell>
          <cell r="F319" t="str">
            <v>Permanent cardiac pacemaker implant w/o ami, heart failure or shock</v>
          </cell>
          <cell r="G319">
            <v>3.4305699999999999</v>
          </cell>
          <cell r="H319">
            <v>9.9499999999999993</v>
          </cell>
          <cell r="I319" t="str">
            <v>05</v>
          </cell>
          <cell r="J319" t="str">
            <v>DISEASES &amp; DISORDERS OF THE CIRCULATORY SYSTEM</v>
          </cell>
          <cell r="K319" t="str">
            <v>02</v>
          </cell>
          <cell r="L319" t="str">
            <v>Cardiology</v>
          </cell>
          <cell r="M319" t="str">
            <v>02.2</v>
          </cell>
          <cell r="N319" t="str">
            <v>Electrophysiology procedure</v>
          </cell>
        </row>
        <row r="320">
          <cell r="D320" t="str">
            <v>174-1</v>
          </cell>
          <cell r="E320" t="str">
            <v>PERCUTANEOUS CARDIAC INTERVENTION WITH AMI</v>
          </cell>
          <cell r="F320" t="str">
            <v>Percutaneous cardiac intervention with ami</v>
          </cell>
          <cell r="G320">
            <v>1.9551499999999999</v>
          </cell>
          <cell r="H320">
            <v>2.08</v>
          </cell>
          <cell r="I320" t="str">
            <v>05</v>
          </cell>
          <cell r="J320" t="str">
            <v>DISEASES &amp; DISORDERS OF THE CIRCULATORY SYSTEM</v>
          </cell>
          <cell r="K320" t="str">
            <v>02</v>
          </cell>
          <cell r="L320" t="str">
            <v>Cardiology</v>
          </cell>
          <cell r="M320" t="str">
            <v>02.3</v>
          </cell>
          <cell r="N320" t="str">
            <v>Interventional Cardiology</v>
          </cell>
        </row>
        <row r="321">
          <cell r="D321" t="str">
            <v>174-2</v>
          </cell>
          <cell r="E321" t="str">
            <v>PERCUTANEOUS CARDIAC INTERVENTION WITH AMI</v>
          </cell>
          <cell r="F321" t="str">
            <v>Percutaneous cardiac intervention with ami</v>
          </cell>
          <cell r="G321">
            <v>2.1215899999999999</v>
          </cell>
          <cell r="H321">
            <v>2.79</v>
          </cell>
          <cell r="I321" t="str">
            <v>05</v>
          </cell>
          <cell r="J321" t="str">
            <v>DISEASES &amp; DISORDERS OF THE CIRCULATORY SYSTEM</v>
          </cell>
          <cell r="K321" t="str">
            <v>02</v>
          </cell>
          <cell r="L321" t="str">
            <v>Cardiology</v>
          </cell>
          <cell r="M321" t="str">
            <v>02.3</v>
          </cell>
          <cell r="N321" t="str">
            <v>Interventional Cardiology</v>
          </cell>
        </row>
        <row r="322">
          <cell r="D322" t="str">
            <v>174-3</v>
          </cell>
          <cell r="E322" t="str">
            <v>PERCUTANEOUS CARDIAC INTERVENTION WITH AMI</v>
          </cell>
          <cell r="F322" t="str">
            <v>Percutaneous cardiac intervention with ami</v>
          </cell>
          <cell r="G322">
            <v>2.6026600000000002</v>
          </cell>
          <cell r="H322">
            <v>4.7</v>
          </cell>
          <cell r="I322" t="str">
            <v>05</v>
          </cell>
          <cell r="J322" t="str">
            <v>DISEASES &amp; DISORDERS OF THE CIRCULATORY SYSTEM</v>
          </cell>
          <cell r="K322" t="str">
            <v>02</v>
          </cell>
          <cell r="L322" t="str">
            <v>Cardiology</v>
          </cell>
          <cell r="M322" t="str">
            <v>02.3</v>
          </cell>
          <cell r="N322" t="str">
            <v>Interventional Cardiology</v>
          </cell>
        </row>
        <row r="323">
          <cell r="D323" t="str">
            <v>174-4</v>
          </cell>
          <cell r="E323" t="str">
            <v>PERCUTANEOUS CARDIAC INTERVENTION WITH AMI</v>
          </cell>
          <cell r="F323" t="str">
            <v>Percutaneous cardiac intervention with ami</v>
          </cell>
          <cell r="G323">
            <v>3.6372900000000001</v>
          </cell>
          <cell r="H323">
            <v>7.46</v>
          </cell>
          <cell r="I323" t="str">
            <v>05</v>
          </cell>
          <cell r="J323" t="str">
            <v>DISEASES &amp; DISORDERS OF THE CIRCULATORY SYSTEM</v>
          </cell>
          <cell r="K323" t="str">
            <v>02</v>
          </cell>
          <cell r="L323" t="str">
            <v>Cardiology</v>
          </cell>
          <cell r="M323" t="str">
            <v>02.3</v>
          </cell>
          <cell r="N323" t="str">
            <v>Interventional Cardiology</v>
          </cell>
        </row>
        <row r="324">
          <cell r="D324" t="str">
            <v>175-1</v>
          </cell>
          <cell r="E324" t="str">
            <v>PERCUTANEOUS CARDIAC INTERVENTION WITHOUT AMI</v>
          </cell>
          <cell r="F324" t="str">
            <v>Percutaneous cardiac intervention w/o ami</v>
          </cell>
          <cell r="G324">
            <v>1.9689300000000001</v>
          </cell>
          <cell r="H324">
            <v>1.86</v>
          </cell>
          <cell r="I324" t="str">
            <v>05</v>
          </cell>
          <cell r="J324" t="str">
            <v>DISEASES &amp; DISORDERS OF THE CIRCULATORY SYSTEM</v>
          </cell>
          <cell r="K324" t="str">
            <v>02</v>
          </cell>
          <cell r="L324" t="str">
            <v>Cardiology</v>
          </cell>
          <cell r="M324" t="str">
            <v>02.3</v>
          </cell>
          <cell r="N324" t="str">
            <v>Interventional Cardiology</v>
          </cell>
        </row>
        <row r="325">
          <cell r="D325" t="str">
            <v>175-2</v>
          </cell>
          <cell r="E325" t="str">
            <v>PERCUTANEOUS CARDIAC INTERVENTION WITHOUT AMI</v>
          </cell>
          <cell r="F325" t="str">
            <v>Percutaneous cardiac intervention w/o ami</v>
          </cell>
          <cell r="G325">
            <v>2.2253599999999998</v>
          </cell>
          <cell r="H325">
            <v>2.77</v>
          </cell>
          <cell r="I325" t="str">
            <v>05</v>
          </cell>
          <cell r="J325" t="str">
            <v>DISEASES &amp; DISORDERS OF THE CIRCULATORY SYSTEM</v>
          </cell>
          <cell r="K325" t="str">
            <v>02</v>
          </cell>
          <cell r="L325" t="str">
            <v>Cardiology</v>
          </cell>
          <cell r="M325" t="str">
            <v>02.3</v>
          </cell>
          <cell r="N325" t="str">
            <v>Interventional Cardiology</v>
          </cell>
        </row>
        <row r="326">
          <cell r="D326" t="str">
            <v>175-3</v>
          </cell>
          <cell r="E326" t="str">
            <v>PERCUTANEOUS CARDIAC INTERVENTION WITHOUT AMI</v>
          </cell>
          <cell r="F326" t="str">
            <v>Percutaneous cardiac intervention w/o ami</v>
          </cell>
          <cell r="G326">
            <v>2.7464499999999998</v>
          </cell>
          <cell r="H326">
            <v>5.57</v>
          </cell>
          <cell r="I326" t="str">
            <v>05</v>
          </cell>
          <cell r="J326" t="str">
            <v>DISEASES &amp; DISORDERS OF THE CIRCULATORY SYSTEM</v>
          </cell>
          <cell r="K326" t="str">
            <v>02</v>
          </cell>
          <cell r="L326" t="str">
            <v>Cardiology</v>
          </cell>
          <cell r="M326" t="str">
            <v>02.3</v>
          </cell>
          <cell r="N326" t="str">
            <v>Interventional Cardiology</v>
          </cell>
        </row>
        <row r="327">
          <cell r="D327" t="str">
            <v>175-4</v>
          </cell>
          <cell r="E327" t="str">
            <v>PERCUTANEOUS CARDIAC INTERVENTION WITHOUT AMI</v>
          </cell>
          <cell r="F327" t="str">
            <v>Percutaneous cardiac intervention w/o ami</v>
          </cell>
          <cell r="G327">
            <v>4.01912</v>
          </cell>
          <cell r="H327">
            <v>8.7899999999999991</v>
          </cell>
          <cell r="I327" t="str">
            <v>05</v>
          </cell>
          <cell r="J327" t="str">
            <v>DISEASES &amp; DISORDERS OF THE CIRCULATORY SYSTEM</v>
          </cell>
          <cell r="K327" t="str">
            <v>02</v>
          </cell>
          <cell r="L327" t="str">
            <v>Cardiology</v>
          </cell>
          <cell r="M327" t="str">
            <v>02.3</v>
          </cell>
          <cell r="N327" t="str">
            <v>Interventional Cardiology</v>
          </cell>
        </row>
        <row r="328">
          <cell r="D328" t="str">
            <v>176-1</v>
          </cell>
          <cell r="E328" t="str">
            <v>INSERTION, REVISION AND REPLACEMENTS OF PACEMAKER AND OTHER CARDIAC DEVICES</v>
          </cell>
          <cell r="F328" t="str">
            <v>Insertion, revision &amp; replacements of pacemaker &amp; oth cardiac devices</v>
          </cell>
          <cell r="G328">
            <v>1.6256299999999999</v>
          </cell>
          <cell r="H328">
            <v>2.29</v>
          </cell>
          <cell r="I328" t="str">
            <v>05</v>
          </cell>
          <cell r="J328" t="str">
            <v>DISEASES &amp; DISORDERS OF THE CIRCULATORY SYSTEM</v>
          </cell>
          <cell r="K328" t="str">
            <v>02</v>
          </cell>
          <cell r="L328" t="str">
            <v>Cardiology</v>
          </cell>
          <cell r="M328" t="str">
            <v>02.2</v>
          </cell>
          <cell r="N328" t="str">
            <v>Electrophysiology procedure</v>
          </cell>
        </row>
        <row r="329">
          <cell r="D329" t="str">
            <v>176-2</v>
          </cell>
          <cell r="E329" t="str">
            <v>INSERTION, REVISION AND REPLACEMENTS OF PACEMAKER AND OTHER CARDIAC DEVICES</v>
          </cell>
          <cell r="F329" t="str">
            <v>Insertion, revision &amp; replacements of pacemaker &amp; oth cardiac devices</v>
          </cell>
          <cell r="G329">
            <v>1.9285300000000001</v>
          </cell>
          <cell r="H329">
            <v>3.06</v>
          </cell>
          <cell r="I329" t="str">
            <v>05</v>
          </cell>
          <cell r="J329" t="str">
            <v>DISEASES &amp; DISORDERS OF THE CIRCULATORY SYSTEM</v>
          </cell>
          <cell r="K329" t="str">
            <v>02</v>
          </cell>
          <cell r="L329" t="str">
            <v>Cardiology</v>
          </cell>
          <cell r="M329" t="str">
            <v>02.2</v>
          </cell>
          <cell r="N329" t="str">
            <v>Electrophysiology procedure</v>
          </cell>
        </row>
        <row r="330">
          <cell r="D330" t="str">
            <v>176-3</v>
          </cell>
          <cell r="E330" t="str">
            <v>INSERTION, REVISION AND REPLACEMENTS OF PACEMAKER AND OTHER CARDIAC DEVICES</v>
          </cell>
          <cell r="F330" t="str">
            <v>Insertion, revision &amp; replacements of pacemaker &amp; oth cardiac devices</v>
          </cell>
          <cell r="G330">
            <v>2.9877099999999999</v>
          </cell>
          <cell r="H330">
            <v>5.71</v>
          </cell>
          <cell r="I330" t="str">
            <v>05</v>
          </cell>
          <cell r="J330" t="str">
            <v>DISEASES &amp; DISORDERS OF THE CIRCULATORY SYSTEM</v>
          </cell>
          <cell r="K330" t="str">
            <v>02</v>
          </cell>
          <cell r="L330" t="str">
            <v>Cardiology</v>
          </cell>
          <cell r="M330" t="str">
            <v>02.2</v>
          </cell>
          <cell r="N330" t="str">
            <v>Electrophysiology procedure</v>
          </cell>
        </row>
        <row r="331">
          <cell r="D331" t="str">
            <v>176-4</v>
          </cell>
          <cell r="E331" t="str">
            <v>INSERTION, REVISION AND REPLACEMENTS OF PACEMAKER AND OTHER CARDIAC DEVICES</v>
          </cell>
          <cell r="F331" t="str">
            <v>Insertion, revision &amp; replacements of pacemaker &amp; oth cardiac devices</v>
          </cell>
          <cell r="G331">
            <v>4.9484500000000002</v>
          </cell>
          <cell r="H331">
            <v>11.27</v>
          </cell>
          <cell r="I331" t="str">
            <v>05</v>
          </cell>
          <cell r="J331" t="str">
            <v>DISEASES &amp; DISORDERS OF THE CIRCULATORY SYSTEM</v>
          </cell>
          <cell r="K331" t="str">
            <v>02</v>
          </cell>
          <cell r="L331" t="str">
            <v>Cardiology</v>
          </cell>
          <cell r="M331" t="str">
            <v>02.2</v>
          </cell>
          <cell r="N331" t="str">
            <v>Electrophysiology procedure</v>
          </cell>
        </row>
        <row r="332">
          <cell r="D332" t="str">
            <v>177-1</v>
          </cell>
          <cell r="E332" t="str">
            <v>CARDIAC PACEMAKER AND DEFIBRILLATOR REVISION EXCEPT DEVICE REPLACEMENT</v>
          </cell>
          <cell r="F332" t="str">
            <v>Cardiac pacemaker &amp; defibrillator revision except device replacement</v>
          </cell>
          <cell r="G332">
            <v>1.16472</v>
          </cell>
          <cell r="H332">
            <v>2.66</v>
          </cell>
          <cell r="I332" t="str">
            <v>05</v>
          </cell>
          <cell r="J332" t="str">
            <v>DISEASES &amp; DISORDERS OF THE CIRCULATORY SYSTEM</v>
          </cell>
          <cell r="K332" t="str">
            <v>02</v>
          </cell>
          <cell r="L332" t="str">
            <v>Cardiology</v>
          </cell>
          <cell r="M332" t="str">
            <v>02.2</v>
          </cell>
          <cell r="N332" t="str">
            <v>Electrophysiology procedure</v>
          </cell>
        </row>
        <row r="333">
          <cell r="D333" t="str">
            <v>177-2</v>
          </cell>
          <cell r="E333" t="str">
            <v>CARDIAC PACEMAKER AND DEFIBRILLATOR REVISION EXCEPT DEVICE REPLACEMENT</v>
          </cell>
          <cell r="F333" t="str">
            <v>Cardiac pacemaker &amp; defibrillator revision except device replacement</v>
          </cell>
          <cell r="G333">
            <v>1.68133</v>
          </cell>
          <cell r="H333">
            <v>3.89</v>
          </cell>
          <cell r="I333" t="str">
            <v>05</v>
          </cell>
          <cell r="J333" t="str">
            <v>DISEASES &amp; DISORDERS OF THE CIRCULATORY SYSTEM</v>
          </cell>
          <cell r="K333" t="str">
            <v>02</v>
          </cell>
          <cell r="L333" t="str">
            <v>Cardiology</v>
          </cell>
          <cell r="M333" t="str">
            <v>02.2</v>
          </cell>
          <cell r="N333" t="str">
            <v>Electrophysiology procedure</v>
          </cell>
        </row>
        <row r="334">
          <cell r="D334" t="str">
            <v>177-3</v>
          </cell>
          <cell r="E334" t="str">
            <v>CARDIAC PACEMAKER AND DEFIBRILLATOR REVISION EXCEPT DEVICE REPLACEMENT</v>
          </cell>
          <cell r="F334" t="str">
            <v>Cardiac pacemaker &amp; defibrillator revision except device replacement</v>
          </cell>
          <cell r="G334">
            <v>2.2591299999999999</v>
          </cell>
          <cell r="H334">
            <v>6.23</v>
          </cell>
          <cell r="I334" t="str">
            <v>05</v>
          </cell>
          <cell r="J334" t="str">
            <v>DISEASES &amp; DISORDERS OF THE CIRCULATORY SYSTEM</v>
          </cell>
          <cell r="K334" t="str">
            <v>02</v>
          </cell>
          <cell r="L334" t="str">
            <v>Cardiology</v>
          </cell>
          <cell r="M334" t="str">
            <v>02.2</v>
          </cell>
          <cell r="N334" t="str">
            <v>Electrophysiology procedure</v>
          </cell>
        </row>
        <row r="335">
          <cell r="D335" t="str">
            <v>177-4</v>
          </cell>
          <cell r="E335" t="str">
            <v>CARDIAC PACEMAKER AND DEFIBRILLATOR REVISION EXCEPT DEVICE REPLACEMENT</v>
          </cell>
          <cell r="F335" t="str">
            <v>Cardiac pacemaker &amp; defibrillator revision except device replacement</v>
          </cell>
          <cell r="G335">
            <v>3.1170399999999998</v>
          </cell>
          <cell r="H335">
            <v>9.26</v>
          </cell>
          <cell r="I335" t="str">
            <v>05</v>
          </cell>
          <cell r="J335" t="str">
            <v>DISEASES &amp; DISORDERS OF THE CIRCULATORY SYSTEM</v>
          </cell>
          <cell r="K335" t="str">
            <v>02</v>
          </cell>
          <cell r="L335" t="str">
            <v>Cardiology</v>
          </cell>
          <cell r="M335" t="str">
            <v>02.2</v>
          </cell>
          <cell r="N335" t="str">
            <v>Electrophysiology procedure</v>
          </cell>
        </row>
        <row r="336">
          <cell r="D336" t="str">
            <v>178-1</v>
          </cell>
          <cell r="E336" t="str">
            <v>EXTERNAL HEART ASSIST SYSTEMS</v>
          </cell>
          <cell r="F336" t="str">
            <v>External heart assist systems</v>
          </cell>
          <cell r="G336">
            <v>4.82186</v>
          </cell>
          <cell r="H336">
            <v>2.29</v>
          </cell>
          <cell r="I336" t="str">
            <v>05</v>
          </cell>
          <cell r="J336" t="str">
            <v>DISEASES &amp; DISORDERS OF THE CIRCULATORY SYSTEM</v>
          </cell>
          <cell r="K336" t="str">
            <v>07</v>
          </cell>
          <cell r="L336" t="str">
            <v>Cardiothoracic Surgery</v>
          </cell>
          <cell r="M336" t="str">
            <v>07.1</v>
          </cell>
          <cell r="N336" t="str">
            <v>Cardiothoracic Surgery</v>
          </cell>
        </row>
        <row r="337">
          <cell r="D337" t="str">
            <v>178-2</v>
          </cell>
          <cell r="E337" t="str">
            <v>EXTERNAL HEART ASSIST SYSTEMS</v>
          </cell>
          <cell r="F337" t="str">
            <v>External heart assist systems</v>
          </cell>
          <cell r="G337">
            <v>5.4061899999999996</v>
          </cell>
          <cell r="H337">
            <v>4.9800000000000004</v>
          </cell>
          <cell r="I337" t="str">
            <v>05</v>
          </cell>
          <cell r="J337" t="str">
            <v>DISEASES &amp; DISORDERS OF THE CIRCULATORY SYSTEM</v>
          </cell>
          <cell r="K337" t="str">
            <v>07</v>
          </cell>
          <cell r="L337" t="str">
            <v>Cardiothoracic Surgery</v>
          </cell>
          <cell r="M337" t="str">
            <v>07.1</v>
          </cell>
          <cell r="N337" t="str">
            <v>Cardiothoracic Surgery</v>
          </cell>
        </row>
        <row r="338">
          <cell r="D338" t="str">
            <v>178-3</v>
          </cell>
          <cell r="E338" t="str">
            <v>EXTERNAL HEART ASSIST SYSTEMS</v>
          </cell>
          <cell r="F338" t="str">
            <v>External heart assist systems</v>
          </cell>
          <cell r="G338">
            <v>5.8025900000000004</v>
          </cell>
          <cell r="H338">
            <v>6.7</v>
          </cell>
          <cell r="I338" t="str">
            <v>05</v>
          </cell>
          <cell r="J338" t="str">
            <v>DISEASES &amp; DISORDERS OF THE CIRCULATORY SYSTEM</v>
          </cell>
          <cell r="K338" t="str">
            <v>07</v>
          </cell>
          <cell r="L338" t="str">
            <v>Cardiothoracic Surgery</v>
          </cell>
          <cell r="M338" t="str">
            <v>07.1</v>
          </cell>
          <cell r="N338" t="str">
            <v>Cardiothoracic Surgery</v>
          </cell>
        </row>
        <row r="339">
          <cell r="D339" t="str">
            <v>178-4</v>
          </cell>
          <cell r="E339" t="str">
            <v>EXTERNAL HEART ASSIST SYSTEMS</v>
          </cell>
          <cell r="F339" t="str">
            <v>External heart assist systems</v>
          </cell>
          <cell r="G339">
            <v>7.84354</v>
          </cell>
          <cell r="H339">
            <v>9.7200000000000006</v>
          </cell>
          <cell r="I339" t="str">
            <v>05</v>
          </cell>
          <cell r="J339" t="str">
            <v>DISEASES &amp; DISORDERS OF THE CIRCULATORY SYSTEM</v>
          </cell>
          <cell r="K339" t="str">
            <v>07</v>
          </cell>
          <cell r="L339" t="str">
            <v>Cardiothoracic Surgery</v>
          </cell>
          <cell r="M339" t="str">
            <v>07.1</v>
          </cell>
          <cell r="N339" t="str">
            <v>Cardiothoracic Surgery</v>
          </cell>
        </row>
        <row r="340">
          <cell r="D340" t="str">
            <v>179-1</v>
          </cell>
          <cell r="E340" t="str">
            <v>DEFIBRILLATOR IMPLANTS</v>
          </cell>
          <cell r="F340" t="str">
            <v>Defibrillator implants</v>
          </cell>
          <cell r="G340">
            <v>3.3499599999999998</v>
          </cell>
          <cell r="H340">
            <v>3.02</v>
          </cell>
          <cell r="I340" t="str">
            <v>05</v>
          </cell>
          <cell r="J340" t="str">
            <v>DISEASES &amp; DISORDERS OF THE CIRCULATORY SYSTEM</v>
          </cell>
          <cell r="K340" t="str">
            <v>07</v>
          </cell>
          <cell r="L340" t="str">
            <v>Cardiothoracic Surgery</v>
          </cell>
          <cell r="M340" t="str">
            <v>07.1</v>
          </cell>
          <cell r="N340" t="str">
            <v>Cardiothoracic Surgery</v>
          </cell>
        </row>
        <row r="341">
          <cell r="D341" t="str">
            <v>179-2</v>
          </cell>
          <cell r="E341" t="str">
            <v>DEFIBRILLATOR IMPLANTS</v>
          </cell>
          <cell r="F341" t="str">
            <v>Defibrillator implants</v>
          </cell>
          <cell r="G341">
            <v>3.79643</v>
          </cell>
          <cell r="H341">
            <v>4.3899999999999997</v>
          </cell>
          <cell r="I341" t="str">
            <v>05</v>
          </cell>
          <cell r="J341" t="str">
            <v>DISEASES &amp; DISORDERS OF THE CIRCULATORY SYSTEM</v>
          </cell>
          <cell r="K341" t="str">
            <v>07</v>
          </cell>
          <cell r="L341" t="str">
            <v>Cardiothoracic Surgery</v>
          </cell>
          <cell r="M341" t="str">
            <v>07.1</v>
          </cell>
          <cell r="N341" t="str">
            <v>Cardiothoracic Surgery</v>
          </cell>
        </row>
        <row r="342">
          <cell r="D342" t="str">
            <v>179-3</v>
          </cell>
          <cell r="E342" t="str">
            <v>DEFIBRILLATOR IMPLANTS</v>
          </cell>
          <cell r="F342" t="str">
            <v>Defibrillator implants</v>
          </cell>
          <cell r="G342">
            <v>4.6594800000000003</v>
          </cell>
          <cell r="H342">
            <v>7.46</v>
          </cell>
          <cell r="I342" t="str">
            <v>05</v>
          </cell>
          <cell r="J342" t="str">
            <v>DISEASES &amp; DISORDERS OF THE CIRCULATORY SYSTEM</v>
          </cell>
          <cell r="K342" t="str">
            <v>07</v>
          </cell>
          <cell r="L342" t="str">
            <v>Cardiothoracic Surgery</v>
          </cell>
          <cell r="M342" t="str">
            <v>07.1</v>
          </cell>
          <cell r="N342" t="str">
            <v>Cardiothoracic Surgery</v>
          </cell>
        </row>
        <row r="343">
          <cell r="D343" t="str">
            <v>179-4</v>
          </cell>
          <cell r="E343" t="str">
            <v>DEFIBRILLATOR IMPLANTS</v>
          </cell>
          <cell r="F343" t="str">
            <v>Defibrillator implants</v>
          </cell>
          <cell r="G343">
            <v>6.3902999999999999</v>
          </cell>
          <cell r="H343">
            <v>12.23</v>
          </cell>
          <cell r="I343" t="str">
            <v>05</v>
          </cell>
          <cell r="J343" t="str">
            <v>DISEASES &amp; DISORDERS OF THE CIRCULATORY SYSTEM</v>
          </cell>
          <cell r="K343" t="str">
            <v>07</v>
          </cell>
          <cell r="L343" t="str">
            <v>Cardiothoracic Surgery</v>
          </cell>
          <cell r="M343" t="str">
            <v>07.1</v>
          </cell>
          <cell r="N343" t="str">
            <v>Cardiothoracic Surgery</v>
          </cell>
        </row>
        <row r="344">
          <cell r="D344" t="str">
            <v>180-1</v>
          </cell>
          <cell r="E344" t="str">
            <v>OTHER CIRCULATORY SYSTEM PROCEDURES</v>
          </cell>
          <cell r="F344" t="str">
            <v>Other circulatory system procs</v>
          </cell>
          <cell r="G344">
            <v>1.1416900000000001</v>
          </cell>
          <cell r="H344">
            <v>2.84</v>
          </cell>
          <cell r="I344" t="str">
            <v>05</v>
          </cell>
          <cell r="J344" t="str">
            <v>DISEASES &amp; DISORDERS OF THE CIRCULATORY SYSTEM</v>
          </cell>
          <cell r="K344" t="str">
            <v>17</v>
          </cell>
          <cell r="L344" t="str">
            <v>Vascular Surgery</v>
          </cell>
          <cell r="M344" t="str">
            <v>17.1</v>
          </cell>
          <cell r="N344" t="str">
            <v>Vascular Surgery</v>
          </cell>
        </row>
        <row r="345">
          <cell r="D345" t="str">
            <v>180-2</v>
          </cell>
          <cell r="E345" t="str">
            <v>OTHER CIRCULATORY SYSTEM PROCEDURES</v>
          </cell>
          <cell r="F345" t="str">
            <v>Other circulatory system procs</v>
          </cell>
          <cell r="G345">
            <v>1.42527</v>
          </cell>
          <cell r="H345">
            <v>4.71</v>
          </cell>
          <cell r="I345" t="str">
            <v>05</v>
          </cell>
          <cell r="J345" t="str">
            <v>DISEASES &amp; DISORDERS OF THE CIRCULATORY SYSTEM</v>
          </cell>
          <cell r="K345" t="str">
            <v>17</v>
          </cell>
          <cell r="L345" t="str">
            <v>Vascular Surgery</v>
          </cell>
          <cell r="M345" t="str">
            <v>17.1</v>
          </cell>
          <cell r="N345" t="str">
            <v>Vascular Surgery</v>
          </cell>
        </row>
        <row r="346">
          <cell r="D346" t="str">
            <v>180-3</v>
          </cell>
          <cell r="E346" t="str">
            <v>OTHER CIRCULATORY SYSTEM PROCEDURES</v>
          </cell>
          <cell r="F346" t="str">
            <v>Other circulatory system procs</v>
          </cell>
          <cell r="G346">
            <v>1.96939</v>
          </cell>
          <cell r="H346">
            <v>7.94</v>
          </cell>
          <cell r="I346" t="str">
            <v>05</v>
          </cell>
          <cell r="J346" t="str">
            <v>DISEASES &amp; DISORDERS OF THE CIRCULATORY SYSTEM</v>
          </cell>
          <cell r="K346" t="str">
            <v>17</v>
          </cell>
          <cell r="L346" t="str">
            <v>Vascular Surgery</v>
          </cell>
          <cell r="M346" t="str">
            <v>17.1</v>
          </cell>
          <cell r="N346" t="str">
            <v>Vascular Surgery</v>
          </cell>
        </row>
        <row r="347">
          <cell r="D347" t="str">
            <v>180-4</v>
          </cell>
          <cell r="E347" t="str">
            <v>OTHER CIRCULATORY SYSTEM PROCEDURES</v>
          </cell>
          <cell r="F347" t="str">
            <v>Other circulatory system procs</v>
          </cell>
          <cell r="G347">
            <v>3.6248800000000001</v>
          </cell>
          <cell r="H347">
            <v>13.77</v>
          </cell>
          <cell r="I347" t="str">
            <v>05</v>
          </cell>
          <cell r="J347" t="str">
            <v>DISEASES &amp; DISORDERS OF THE CIRCULATORY SYSTEM</v>
          </cell>
          <cell r="K347" t="str">
            <v>17</v>
          </cell>
          <cell r="L347" t="str">
            <v>Vascular Surgery</v>
          </cell>
          <cell r="M347" t="str">
            <v>17.1</v>
          </cell>
          <cell r="N347" t="str">
            <v>Vascular Surgery</v>
          </cell>
        </row>
        <row r="348">
          <cell r="D348" t="str">
            <v>181-1</v>
          </cell>
          <cell r="E348" t="str">
            <v>LOWER EXTREMITY ARTERIAL PROCEDURES</v>
          </cell>
          <cell r="F348" t="str">
            <v>Lower extremity arterial procs</v>
          </cell>
          <cell r="G348">
            <v>1.50427</v>
          </cell>
          <cell r="H348">
            <v>2.7</v>
          </cell>
          <cell r="I348" t="str">
            <v>05</v>
          </cell>
          <cell r="J348" t="str">
            <v>DISEASES &amp; DISORDERS OF THE CIRCULATORY SYSTEM</v>
          </cell>
          <cell r="K348" t="str">
            <v>17</v>
          </cell>
          <cell r="L348" t="str">
            <v>Vascular Surgery</v>
          </cell>
          <cell r="M348" t="str">
            <v>17.1</v>
          </cell>
          <cell r="N348" t="str">
            <v>Vascular Surgery</v>
          </cell>
        </row>
        <row r="349">
          <cell r="D349" t="str">
            <v>181-2</v>
          </cell>
          <cell r="E349" t="str">
            <v>LOWER EXTREMITY ARTERIAL PROCEDURES</v>
          </cell>
          <cell r="F349" t="str">
            <v>Lower extremity arterial procs</v>
          </cell>
          <cell r="G349">
            <v>2.0789399999999998</v>
          </cell>
          <cell r="H349">
            <v>5.13</v>
          </cell>
          <cell r="I349" t="str">
            <v>05</v>
          </cell>
          <cell r="J349" t="str">
            <v>DISEASES &amp; DISORDERS OF THE CIRCULATORY SYSTEM</v>
          </cell>
          <cell r="K349" t="str">
            <v>17</v>
          </cell>
          <cell r="L349" t="str">
            <v>Vascular Surgery</v>
          </cell>
          <cell r="M349" t="str">
            <v>17.1</v>
          </cell>
          <cell r="N349" t="str">
            <v>Vascular Surgery</v>
          </cell>
        </row>
        <row r="350">
          <cell r="D350" t="str">
            <v>181-3</v>
          </cell>
          <cell r="E350" t="str">
            <v>LOWER EXTREMITY ARTERIAL PROCEDURES</v>
          </cell>
          <cell r="F350" t="str">
            <v>Lower extremity arterial procs</v>
          </cell>
          <cell r="G350">
            <v>3.2308400000000002</v>
          </cell>
          <cell r="H350">
            <v>10</v>
          </cell>
          <cell r="I350" t="str">
            <v>05</v>
          </cell>
          <cell r="J350" t="str">
            <v>DISEASES &amp; DISORDERS OF THE CIRCULATORY SYSTEM</v>
          </cell>
          <cell r="K350" t="str">
            <v>17</v>
          </cell>
          <cell r="L350" t="str">
            <v>Vascular Surgery</v>
          </cell>
          <cell r="M350" t="str">
            <v>17.1</v>
          </cell>
          <cell r="N350" t="str">
            <v>Vascular Surgery</v>
          </cell>
        </row>
        <row r="351">
          <cell r="D351" t="str">
            <v>181-4</v>
          </cell>
          <cell r="E351" t="str">
            <v>LOWER EXTREMITY ARTERIAL PROCEDURES</v>
          </cell>
          <cell r="F351" t="str">
            <v>Lower extremity arterial procs</v>
          </cell>
          <cell r="G351">
            <v>5.0371100000000002</v>
          </cell>
          <cell r="H351">
            <v>15.41</v>
          </cell>
          <cell r="I351" t="str">
            <v>05</v>
          </cell>
          <cell r="J351" t="str">
            <v>DISEASES &amp; DISORDERS OF THE CIRCULATORY SYSTEM</v>
          </cell>
          <cell r="K351" t="str">
            <v>17</v>
          </cell>
          <cell r="L351" t="str">
            <v>Vascular Surgery</v>
          </cell>
          <cell r="M351" t="str">
            <v>17.1</v>
          </cell>
          <cell r="N351" t="str">
            <v>Vascular Surgery</v>
          </cell>
        </row>
        <row r="352">
          <cell r="D352" t="str">
            <v>182-1</v>
          </cell>
          <cell r="E352" t="str">
            <v>OTHER PERIPHERAL VASCULAR AND RELATED PROCEDURES</v>
          </cell>
          <cell r="F352" t="str">
            <v>Other peripheral vascular &amp; related procs</v>
          </cell>
          <cell r="G352">
            <v>1.8180400000000001</v>
          </cell>
          <cell r="H352">
            <v>2.37</v>
          </cell>
          <cell r="I352" t="str">
            <v>05</v>
          </cell>
          <cell r="J352" t="str">
            <v>DISEASES &amp; DISORDERS OF THE CIRCULATORY SYSTEM</v>
          </cell>
          <cell r="K352" t="str">
            <v>17</v>
          </cell>
          <cell r="L352" t="str">
            <v>Vascular Surgery</v>
          </cell>
          <cell r="M352" t="str">
            <v>17.1</v>
          </cell>
          <cell r="N352" t="str">
            <v>Vascular Surgery</v>
          </cell>
        </row>
        <row r="353">
          <cell r="D353" t="str">
            <v>182-2</v>
          </cell>
          <cell r="E353" t="str">
            <v>OTHER PERIPHERAL VASCULAR AND RELATED PROCEDURES</v>
          </cell>
          <cell r="F353" t="str">
            <v>Other peripheral vascular &amp; related procs</v>
          </cell>
          <cell r="G353">
            <v>1.97417</v>
          </cell>
          <cell r="H353">
            <v>4.28</v>
          </cell>
          <cell r="I353" t="str">
            <v>05</v>
          </cell>
          <cell r="J353" t="str">
            <v>DISEASES &amp; DISORDERS OF THE CIRCULATORY SYSTEM</v>
          </cell>
          <cell r="K353" t="str">
            <v>17</v>
          </cell>
          <cell r="L353" t="str">
            <v>Vascular Surgery</v>
          </cell>
          <cell r="M353" t="str">
            <v>17.1</v>
          </cell>
          <cell r="N353" t="str">
            <v>Vascular Surgery</v>
          </cell>
        </row>
        <row r="354">
          <cell r="D354" t="str">
            <v>182-3</v>
          </cell>
          <cell r="E354" t="str">
            <v>OTHER PERIPHERAL VASCULAR AND RELATED PROCEDURES</v>
          </cell>
          <cell r="F354" t="str">
            <v>Other peripheral vascular &amp; related procs</v>
          </cell>
          <cell r="G354">
            <v>2.3891800000000001</v>
          </cell>
          <cell r="H354">
            <v>6.99</v>
          </cell>
          <cell r="I354" t="str">
            <v>05</v>
          </cell>
          <cell r="J354" t="str">
            <v>DISEASES &amp; DISORDERS OF THE CIRCULATORY SYSTEM</v>
          </cell>
          <cell r="K354" t="str">
            <v>17</v>
          </cell>
          <cell r="L354" t="str">
            <v>Vascular Surgery</v>
          </cell>
          <cell r="M354" t="str">
            <v>17.1</v>
          </cell>
          <cell r="N354" t="str">
            <v>Vascular Surgery</v>
          </cell>
        </row>
        <row r="355">
          <cell r="D355" t="str">
            <v>182-4</v>
          </cell>
          <cell r="E355" t="str">
            <v>OTHER PERIPHERAL VASCULAR AND RELATED PROCEDURES</v>
          </cell>
          <cell r="F355" t="str">
            <v>Other peripheral vascular &amp; related procs</v>
          </cell>
          <cell r="G355">
            <v>4.2795100000000001</v>
          </cell>
          <cell r="H355">
            <v>13.34</v>
          </cell>
          <cell r="I355" t="str">
            <v>05</v>
          </cell>
          <cell r="J355" t="str">
            <v>DISEASES &amp; DISORDERS OF THE CIRCULATORY SYSTEM</v>
          </cell>
          <cell r="K355" t="str">
            <v>17</v>
          </cell>
          <cell r="L355" t="str">
            <v>Vascular Surgery</v>
          </cell>
          <cell r="M355" t="str">
            <v>17.1</v>
          </cell>
          <cell r="N355" t="str">
            <v>Vascular Surgery</v>
          </cell>
        </row>
        <row r="356">
          <cell r="D356" t="str">
            <v>183-1</v>
          </cell>
          <cell r="E356" t="str">
            <v>PERCUTANEOUS STRUCTURAL CARDIAC PROCEDURES</v>
          </cell>
          <cell r="F356" t="str">
            <v>Percutaneous structural cardiac procs</v>
          </cell>
          <cell r="G356">
            <v>3.9255100000000001</v>
          </cell>
          <cell r="H356">
            <v>1.56</v>
          </cell>
          <cell r="I356" t="str">
            <v>05</v>
          </cell>
          <cell r="J356" t="str">
            <v>DISEASES &amp; DISORDERS OF THE CIRCULATORY SYSTEM</v>
          </cell>
          <cell r="K356" t="str">
            <v>02</v>
          </cell>
          <cell r="L356" t="str">
            <v>Cardiology</v>
          </cell>
          <cell r="M356" t="str">
            <v>02.3</v>
          </cell>
          <cell r="N356" t="str">
            <v>Interventional Cardiology</v>
          </cell>
        </row>
        <row r="357">
          <cell r="D357" t="str">
            <v>183-2</v>
          </cell>
          <cell r="E357" t="str">
            <v>PERCUTANEOUS STRUCTURAL CARDIAC PROCEDURES</v>
          </cell>
          <cell r="F357" t="str">
            <v>Percutaneous structural cardiac procs</v>
          </cell>
          <cell r="G357">
            <v>4.0379500000000004</v>
          </cell>
          <cell r="H357">
            <v>2.06</v>
          </cell>
          <cell r="I357" t="str">
            <v>05</v>
          </cell>
          <cell r="J357" t="str">
            <v>DISEASES &amp; DISORDERS OF THE CIRCULATORY SYSTEM</v>
          </cell>
          <cell r="K357" t="str">
            <v>02</v>
          </cell>
          <cell r="L357" t="str">
            <v>Cardiology</v>
          </cell>
          <cell r="M357" t="str">
            <v>02.3</v>
          </cell>
          <cell r="N357" t="str">
            <v>Interventional Cardiology</v>
          </cell>
        </row>
        <row r="358">
          <cell r="D358" t="str">
            <v>183-3</v>
          </cell>
          <cell r="E358" t="str">
            <v>PERCUTANEOUS STRUCTURAL CARDIAC PROCEDURES</v>
          </cell>
          <cell r="F358" t="str">
            <v>Percutaneous structural cardiac procs</v>
          </cell>
          <cell r="G358">
            <v>4.7017499999999997</v>
          </cell>
          <cell r="H358">
            <v>4.5199999999999996</v>
          </cell>
          <cell r="I358" t="str">
            <v>05</v>
          </cell>
          <cell r="J358" t="str">
            <v>DISEASES &amp; DISORDERS OF THE CIRCULATORY SYSTEM</v>
          </cell>
          <cell r="K358" t="str">
            <v>02</v>
          </cell>
          <cell r="L358" t="str">
            <v>Cardiology</v>
          </cell>
          <cell r="M358" t="str">
            <v>02.3</v>
          </cell>
          <cell r="N358" t="str">
            <v>Interventional Cardiology</v>
          </cell>
        </row>
        <row r="359">
          <cell r="D359" t="str">
            <v>183-4</v>
          </cell>
          <cell r="E359" t="str">
            <v>PERCUTANEOUS STRUCTURAL CARDIAC PROCEDURES</v>
          </cell>
          <cell r="F359" t="str">
            <v>Percutaneous structural cardiac procs</v>
          </cell>
          <cell r="G359">
            <v>6.6931700000000003</v>
          </cell>
          <cell r="H359">
            <v>11.33</v>
          </cell>
          <cell r="I359" t="str">
            <v>05</v>
          </cell>
          <cell r="J359" t="str">
            <v>DISEASES &amp; DISORDERS OF THE CIRCULATORY SYSTEM</v>
          </cell>
          <cell r="K359" t="str">
            <v>02</v>
          </cell>
          <cell r="L359" t="str">
            <v>Cardiology</v>
          </cell>
          <cell r="M359" t="str">
            <v>02.3</v>
          </cell>
          <cell r="N359" t="str">
            <v>Interventional Cardiology</v>
          </cell>
        </row>
        <row r="360">
          <cell r="D360" t="str">
            <v>190-1</v>
          </cell>
          <cell r="E360" t="str">
            <v>ACUTE MYOCARDIAL INFARCTION</v>
          </cell>
          <cell r="F360" t="str">
            <v>Acute myocardial infarction</v>
          </cell>
          <cell r="G360">
            <v>0.75934999999999997</v>
          </cell>
          <cell r="H360">
            <v>2.09</v>
          </cell>
          <cell r="I360" t="str">
            <v>05</v>
          </cell>
          <cell r="J360" t="str">
            <v>DISEASES &amp; DISORDERS OF THE CIRCULATORY SYSTEM</v>
          </cell>
          <cell r="K360" t="str">
            <v>02</v>
          </cell>
          <cell r="L360" t="str">
            <v>Cardiology</v>
          </cell>
          <cell r="M360" t="str">
            <v>02.1</v>
          </cell>
          <cell r="N360" t="str">
            <v>Cardiac General</v>
          </cell>
        </row>
        <row r="361">
          <cell r="D361" t="str">
            <v>190-2</v>
          </cell>
          <cell r="E361" t="str">
            <v>ACUTE MYOCARDIAL INFARCTION</v>
          </cell>
          <cell r="F361" t="str">
            <v>Acute myocardial infarction</v>
          </cell>
          <cell r="G361">
            <v>0.82782999999999995</v>
          </cell>
          <cell r="H361">
            <v>2.94</v>
          </cell>
          <cell r="I361" t="str">
            <v>05</v>
          </cell>
          <cell r="J361" t="str">
            <v>DISEASES &amp; DISORDERS OF THE CIRCULATORY SYSTEM</v>
          </cell>
          <cell r="K361" t="str">
            <v>02</v>
          </cell>
          <cell r="L361" t="str">
            <v>Cardiology</v>
          </cell>
          <cell r="M361" t="str">
            <v>02.1</v>
          </cell>
          <cell r="N361" t="str">
            <v>Cardiac General</v>
          </cell>
        </row>
        <row r="362">
          <cell r="D362" t="str">
            <v>190-3</v>
          </cell>
          <cell r="E362" t="str">
            <v>ACUTE MYOCARDIAL INFARCTION</v>
          </cell>
          <cell r="F362" t="str">
            <v>Acute myocardial infarction</v>
          </cell>
          <cell r="G362">
            <v>1.06013</v>
          </cell>
          <cell r="H362">
            <v>4.59</v>
          </cell>
          <cell r="I362" t="str">
            <v>05</v>
          </cell>
          <cell r="J362" t="str">
            <v>DISEASES &amp; DISORDERS OF THE CIRCULATORY SYSTEM</v>
          </cell>
          <cell r="K362" t="str">
            <v>02</v>
          </cell>
          <cell r="L362" t="str">
            <v>Cardiology</v>
          </cell>
          <cell r="M362" t="str">
            <v>02.1</v>
          </cell>
          <cell r="N362" t="str">
            <v>Cardiac General</v>
          </cell>
        </row>
        <row r="363">
          <cell r="D363" t="str">
            <v>190-4</v>
          </cell>
          <cell r="E363" t="str">
            <v>ACUTE MYOCARDIAL INFARCTION</v>
          </cell>
          <cell r="F363" t="str">
            <v>Acute myocardial infarction</v>
          </cell>
          <cell r="G363">
            <v>1.5383199999999999</v>
          </cell>
          <cell r="H363">
            <v>6.25</v>
          </cell>
          <cell r="I363" t="str">
            <v>05</v>
          </cell>
          <cell r="J363" t="str">
            <v>DISEASES &amp; DISORDERS OF THE CIRCULATORY SYSTEM</v>
          </cell>
          <cell r="K363" t="str">
            <v>02</v>
          </cell>
          <cell r="L363" t="str">
            <v>Cardiology</v>
          </cell>
          <cell r="M363" t="str">
            <v>02.1</v>
          </cell>
          <cell r="N363" t="str">
            <v>Cardiac General</v>
          </cell>
        </row>
        <row r="364">
          <cell r="D364" t="str">
            <v>191-1</v>
          </cell>
          <cell r="E364" t="str">
            <v>CARDIAC CATHETERIZATION FOR CORONARY ARTERY DISEASE</v>
          </cell>
          <cell r="F364" t="str">
            <v>Cardiac catheterization for coronary artery disease</v>
          </cell>
          <cell r="G364">
            <v>0.90610999999999997</v>
          </cell>
          <cell r="H364">
            <v>1.99</v>
          </cell>
          <cell r="I364" t="str">
            <v>05</v>
          </cell>
          <cell r="J364" t="str">
            <v>DISEASES &amp; DISORDERS OF THE CIRCULATORY SYSTEM</v>
          </cell>
          <cell r="K364" t="str">
            <v>02</v>
          </cell>
          <cell r="L364" t="str">
            <v>Cardiology</v>
          </cell>
          <cell r="M364" t="str">
            <v>02.3</v>
          </cell>
          <cell r="N364" t="str">
            <v>Interventional Cardiology</v>
          </cell>
        </row>
        <row r="365">
          <cell r="D365" t="str">
            <v>191-2</v>
          </cell>
          <cell r="E365" t="str">
            <v>CARDIAC CATHETERIZATION FOR CORONARY ARTERY DISEASE</v>
          </cell>
          <cell r="F365" t="str">
            <v>Cardiac catheterization for coronary artery disease</v>
          </cell>
          <cell r="G365">
            <v>1.0622199999999999</v>
          </cell>
          <cell r="H365">
            <v>2.72</v>
          </cell>
          <cell r="I365" t="str">
            <v>05</v>
          </cell>
          <cell r="J365" t="str">
            <v>DISEASES &amp; DISORDERS OF THE CIRCULATORY SYSTEM</v>
          </cell>
          <cell r="K365" t="str">
            <v>02</v>
          </cell>
          <cell r="L365" t="str">
            <v>Cardiology</v>
          </cell>
          <cell r="M365" t="str">
            <v>02.3</v>
          </cell>
          <cell r="N365" t="str">
            <v>Interventional Cardiology</v>
          </cell>
        </row>
        <row r="366">
          <cell r="D366" t="str">
            <v>191-3</v>
          </cell>
          <cell r="E366" t="str">
            <v>CARDIAC CATHETERIZATION FOR CORONARY ARTERY DISEASE</v>
          </cell>
          <cell r="F366" t="str">
            <v>Cardiac catheterization for coronary artery disease</v>
          </cell>
          <cell r="G366">
            <v>1.3793899999999999</v>
          </cell>
          <cell r="H366">
            <v>4.43</v>
          </cell>
          <cell r="I366" t="str">
            <v>05</v>
          </cell>
          <cell r="J366" t="str">
            <v>DISEASES &amp; DISORDERS OF THE CIRCULATORY SYSTEM</v>
          </cell>
          <cell r="K366" t="str">
            <v>02</v>
          </cell>
          <cell r="L366" t="str">
            <v>Cardiology</v>
          </cell>
          <cell r="M366" t="str">
            <v>02.3</v>
          </cell>
          <cell r="N366" t="str">
            <v>Interventional Cardiology</v>
          </cell>
        </row>
        <row r="367">
          <cell r="D367" t="str">
            <v>191-4</v>
          </cell>
          <cell r="E367" t="str">
            <v>CARDIAC CATHETERIZATION FOR CORONARY ARTERY DISEASE</v>
          </cell>
          <cell r="F367" t="str">
            <v>Cardiac catheterization for coronary artery disease</v>
          </cell>
          <cell r="G367">
            <v>1.9782200000000001</v>
          </cell>
          <cell r="H367">
            <v>6.89</v>
          </cell>
          <cell r="I367" t="str">
            <v>05</v>
          </cell>
          <cell r="J367" t="str">
            <v>DISEASES &amp; DISORDERS OF THE CIRCULATORY SYSTEM</v>
          </cell>
          <cell r="K367" t="str">
            <v>02</v>
          </cell>
          <cell r="L367" t="str">
            <v>Cardiology</v>
          </cell>
          <cell r="M367" t="str">
            <v>02.3</v>
          </cell>
          <cell r="N367" t="str">
            <v>Interventional Cardiology</v>
          </cell>
        </row>
        <row r="368">
          <cell r="D368" t="str">
            <v>192-1</v>
          </cell>
          <cell r="E368" t="str">
            <v>CARDIAC CATHETERIZATION FOR OTHER NON-CORONARY CONDITIONS</v>
          </cell>
          <cell r="F368" t="str">
            <v>Cardiac catheterization for oth non-coronary conditions</v>
          </cell>
          <cell r="G368">
            <v>0.97199000000000002</v>
          </cell>
          <cell r="H368">
            <v>2.23</v>
          </cell>
          <cell r="I368" t="str">
            <v>05</v>
          </cell>
          <cell r="J368" t="str">
            <v>DISEASES &amp; DISORDERS OF THE CIRCULATORY SYSTEM</v>
          </cell>
          <cell r="K368" t="str">
            <v>02</v>
          </cell>
          <cell r="L368" t="str">
            <v>Cardiology</v>
          </cell>
          <cell r="M368" t="str">
            <v>02.3</v>
          </cell>
          <cell r="N368" t="str">
            <v>Interventional Cardiology</v>
          </cell>
        </row>
        <row r="369">
          <cell r="D369" t="str">
            <v>192-2</v>
          </cell>
          <cell r="E369" t="str">
            <v>CARDIAC CATHETERIZATION FOR OTHER NON-CORONARY CONDITIONS</v>
          </cell>
          <cell r="F369" t="str">
            <v>Cardiac catheterization for oth non-coronary conditions</v>
          </cell>
          <cell r="G369">
            <v>1.20946</v>
          </cell>
          <cell r="H369">
            <v>3.96</v>
          </cell>
          <cell r="I369" t="str">
            <v>05</v>
          </cell>
          <cell r="J369" t="str">
            <v>DISEASES &amp; DISORDERS OF THE CIRCULATORY SYSTEM</v>
          </cell>
          <cell r="K369" t="str">
            <v>02</v>
          </cell>
          <cell r="L369" t="str">
            <v>Cardiology</v>
          </cell>
          <cell r="M369" t="str">
            <v>02.3</v>
          </cell>
          <cell r="N369" t="str">
            <v>Interventional Cardiology</v>
          </cell>
        </row>
        <row r="370">
          <cell r="D370" t="str">
            <v>192-3</v>
          </cell>
          <cell r="E370" t="str">
            <v>CARDIAC CATHETERIZATION FOR OTHER NON-CORONARY CONDITIONS</v>
          </cell>
          <cell r="F370" t="str">
            <v>Cardiac catheterization for oth non-coronary conditions</v>
          </cell>
          <cell r="G370">
            <v>1.6962299999999999</v>
          </cell>
          <cell r="H370">
            <v>6.94</v>
          </cell>
          <cell r="I370" t="str">
            <v>05</v>
          </cell>
          <cell r="J370" t="str">
            <v>DISEASES &amp; DISORDERS OF THE CIRCULATORY SYSTEM</v>
          </cell>
          <cell r="K370" t="str">
            <v>02</v>
          </cell>
          <cell r="L370" t="str">
            <v>Cardiology</v>
          </cell>
          <cell r="M370" t="str">
            <v>02.3</v>
          </cell>
          <cell r="N370" t="str">
            <v>Interventional Cardiology</v>
          </cell>
        </row>
        <row r="371">
          <cell r="D371" t="str">
            <v>192-4</v>
          </cell>
          <cell r="E371" t="str">
            <v>CARDIAC CATHETERIZATION FOR OTHER NON-CORONARY CONDITIONS</v>
          </cell>
          <cell r="F371" t="str">
            <v>Cardiac catheterization for oth non-coronary conditions</v>
          </cell>
          <cell r="G371">
            <v>2.63578</v>
          </cell>
          <cell r="H371">
            <v>10.24</v>
          </cell>
          <cell r="I371" t="str">
            <v>05</v>
          </cell>
          <cell r="J371" t="str">
            <v>DISEASES &amp; DISORDERS OF THE CIRCULATORY SYSTEM</v>
          </cell>
          <cell r="K371" t="str">
            <v>02</v>
          </cell>
          <cell r="L371" t="str">
            <v>Cardiology</v>
          </cell>
          <cell r="M371" t="str">
            <v>02.3</v>
          </cell>
          <cell r="N371" t="str">
            <v>Interventional Cardiology</v>
          </cell>
        </row>
        <row r="372">
          <cell r="D372" t="str">
            <v>193-1</v>
          </cell>
          <cell r="E372" t="str">
            <v>ACUTE AND SUBACUTE ENDOCARDITIS</v>
          </cell>
          <cell r="F372" t="str">
            <v>Acute &amp; subacute endocarditis</v>
          </cell>
          <cell r="G372">
            <v>0.73797000000000001</v>
          </cell>
          <cell r="H372">
            <v>5.61</v>
          </cell>
          <cell r="I372" t="str">
            <v>05</v>
          </cell>
          <cell r="J372" t="str">
            <v>DISEASES &amp; DISORDERS OF THE CIRCULATORY SYSTEM</v>
          </cell>
          <cell r="K372" t="str">
            <v>01</v>
          </cell>
          <cell r="L372" t="str">
            <v>General Medicine</v>
          </cell>
          <cell r="M372" t="str">
            <v>01.5</v>
          </cell>
          <cell r="N372" t="str">
            <v>Infectious Disease</v>
          </cell>
        </row>
        <row r="373">
          <cell r="D373" t="str">
            <v>193-2</v>
          </cell>
          <cell r="E373" t="str">
            <v>ACUTE AND SUBACUTE ENDOCARDITIS</v>
          </cell>
          <cell r="F373" t="str">
            <v>Acute &amp; subacute endocarditis</v>
          </cell>
          <cell r="G373">
            <v>1.08707</v>
          </cell>
          <cell r="H373">
            <v>7.53</v>
          </cell>
          <cell r="I373" t="str">
            <v>05</v>
          </cell>
          <cell r="J373" t="str">
            <v>DISEASES &amp; DISORDERS OF THE CIRCULATORY SYSTEM</v>
          </cell>
          <cell r="K373" t="str">
            <v>01</v>
          </cell>
          <cell r="L373" t="str">
            <v>General Medicine</v>
          </cell>
          <cell r="M373" t="str">
            <v>01.5</v>
          </cell>
          <cell r="N373" t="str">
            <v>Infectious Disease</v>
          </cell>
        </row>
        <row r="374">
          <cell r="D374" t="str">
            <v>193-3</v>
          </cell>
          <cell r="E374" t="str">
            <v>ACUTE AND SUBACUTE ENDOCARDITIS</v>
          </cell>
          <cell r="F374" t="str">
            <v>Acute &amp; subacute endocarditis</v>
          </cell>
          <cell r="G374">
            <v>1.4398500000000001</v>
          </cell>
          <cell r="H374">
            <v>9.5</v>
          </cell>
          <cell r="I374" t="str">
            <v>05</v>
          </cell>
          <cell r="J374" t="str">
            <v>DISEASES &amp; DISORDERS OF THE CIRCULATORY SYSTEM</v>
          </cell>
          <cell r="K374" t="str">
            <v>01</v>
          </cell>
          <cell r="L374" t="str">
            <v>General Medicine</v>
          </cell>
          <cell r="M374" t="str">
            <v>01.5</v>
          </cell>
          <cell r="N374" t="str">
            <v>Infectious Disease</v>
          </cell>
        </row>
        <row r="375">
          <cell r="D375" t="str">
            <v>193-4</v>
          </cell>
          <cell r="E375" t="str">
            <v>ACUTE AND SUBACUTE ENDOCARDITIS</v>
          </cell>
          <cell r="F375" t="str">
            <v>Acute &amp; subacute endocarditis</v>
          </cell>
          <cell r="G375">
            <v>2.2376800000000001</v>
          </cell>
          <cell r="H375">
            <v>14.21</v>
          </cell>
          <cell r="I375" t="str">
            <v>05</v>
          </cell>
          <cell r="J375" t="str">
            <v>DISEASES &amp; DISORDERS OF THE CIRCULATORY SYSTEM</v>
          </cell>
          <cell r="K375" t="str">
            <v>01</v>
          </cell>
          <cell r="L375" t="str">
            <v>General Medicine</v>
          </cell>
          <cell r="M375" t="str">
            <v>01.5</v>
          </cell>
          <cell r="N375" t="str">
            <v>Infectious Disease</v>
          </cell>
        </row>
        <row r="376">
          <cell r="D376" t="str">
            <v>194-1</v>
          </cell>
          <cell r="E376" t="str">
            <v>HEART FAILURE</v>
          </cell>
          <cell r="F376" t="str">
            <v>Heart failure</v>
          </cell>
          <cell r="G376">
            <v>0.50561</v>
          </cell>
          <cell r="H376">
            <v>2.75</v>
          </cell>
          <cell r="I376" t="str">
            <v>05</v>
          </cell>
          <cell r="J376" t="str">
            <v>DISEASES &amp; DISORDERS OF THE CIRCULATORY SYSTEM</v>
          </cell>
          <cell r="K376" t="str">
            <v>02</v>
          </cell>
          <cell r="L376" t="str">
            <v>Cardiology</v>
          </cell>
          <cell r="M376" t="str">
            <v>02.1</v>
          </cell>
          <cell r="N376" t="str">
            <v>Cardiac General</v>
          </cell>
        </row>
        <row r="377">
          <cell r="D377" t="str">
            <v>194-2</v>
          </cell>
          <cell r="E377" t="str">
            <v>HEART FAILURE</v>
          </cell>
          <cell r="F377" t="str">
            <v>Heart failure</v>
          </cell>
          <cell r="G377">
            <v>0.66357999999999995</v>
          </cell>
          <cell r="H377">
            <v>3.84</v>
          </cell>
          <cell r="I377" t="str">
            <v>05</v>
          </cell>
          <cell r="J377" t="str">
            <v>DISEASES &amp; DISORDERS OF THE CIRCULATORY SYSTEM</v>
          </cell>
          <cell r="K377" t="str">
            <v>02</v>
          </cell>
          <cell r="L377" t="str">
            <v>Cardiology</v>
          </cell>
          <cell r="M377" t="str">
            <v>02.1</v>
          </cell>
          <cell r="N377" t="str">
            <v>Cardiac General</v>
          </cell>
        </row>
        <row r="378">
          <cell r="D378" t="str">
            <v>194-3</v>
          </cell>
          <cell r="E378" t="str">
            <v>HEART FAILURE</v>
          </cell>
          <cell r="F378" t="str">
            <v>Heart failure</v>
          </cell>
          <cell r="G378">
            <v>0.91791999999999996</v>
          </cell>
          <cell r="H378">
            <v>5.12</v>
          </cell>
          <cell r="I378" t="str">
            <v>05</v>
          </cell>
          <cell r="J378" t="str">
            <v>DISEASES &amp; DISORDERS OF THE CIRCULATORY SYSTEM</v>
          </cell>
          <cell r="K378" t="str">
            <v>02</v>
          </cell>
          <cell r="L378" t="str">
            <v>Cardiology</v>
          </cell>
          <cell r="M378" t="str">
            <v>02.1</v>
          </cell>
          <cell r="N378" t="str">
            <v>Cardiac General</v>
          </cell>
        </row>
        <row r="379">
          <cell r="D379" t="str">
            <v>194-4</v>
          </cell>
          <cell r="E379" t="str">
            <v>HEART FAILURE</v>
          </cell>
          <cell r="F379" t="str">
            <v>Heart failure</v>
          </cell>
          <cell r="G379">
            <v>1.3914500000000001</v>
          </cell>
          <cell r="H379">
            <v>7.42</v>
          </cell>
          <cell r="I379" t="str">
            <v>05</v>
          </cell>
          <cell r="J379" t="str">
            <v>DISEASES &amp; DISORDERS OF THE CIRCULATORY SYSTEM</v>
          </cell>
          <cell r="K379" t="str">
            <v>02</v>
          </cell>
          <cell r="L379" t="str">
            <v>Cardiology</v>
          </cell>
          <cell r="M379" t="str">
            <v>02.1</v>
          </cell>
          <cell r="N379" t="str">
            <v>Cardiac General</v>
          </cell>
        </row>
        <row r="380">
          <cell r="D380" t="str">
            <v>196-1</v>
          </cell>
          <cell r="E380" t="str">
            <v>CARDIAC ARREST AND SHOCK</v>
          </cell>
          <cell r="F380" t="str">
            <v>Cardiac arrest &amp; shock</v>
          </cell>
          <cell r="G380">
            <v>0.36305999999999999</v>
          </cell>
          <cell r="H380">
            <v>1.83</v>
          </cell>
          <cell r="I380" t="str">
            <v>05</v>
          </cell>
          <cell r="J380" t="str">
            <v>DISEASES &amp; DISORDERS OF THE CIRCULATORY SYSTEM</v>
          </cell>
          <cell r="K380" t="str">
            <v>02</v>
          </cell>
          <cell r="L380" t="str">
            <v>Cardiology</v>
          </cell>
          <cell r="M380" t="str">
            <v>02.1</v>
          </cell>
          <cell r="N380" t="str">
            <v>Cardiac General</v>
          </cell>
        </row>
        <row r="381">
          <cell r="D381" t="str">
            <v>196-2</v>
          </cell>
          <cell r="E381" t="str">
            <v>CARDIAC ARREST AND SHOCK</v>
          </cell>
          <cell r="F381" t="str">
            <v>Cardiac arrest &amp; shock</v>
          </cell>
          <cell r="G381">
            <v>0.53708</v>
          </cell>
          <cell r="H381">
            <v>2.58</v>
          </cell>
          <cell r="I381" t="str">
            <v>05</v>
          </cell>
          <cell r="J381" t="str">
            <v>DISEASES &amp; DISORDERS OF THE CIRCULATORY SYSTEM</v>
          </cell>
          <cell r="K381" t="str">
            <v>02</v>
          </cell>
          <cell r="L381" t="str">
            <v>Cardiology</v>
          </cell>
          <cell r="M381" t="str">
            <v>02.1</v>
          </cell>
          <cell r="N381" t="str">
            <v>Cardiac General</v>
          </cell>
        </row>
        <row r="382">
          <cell r="D382" t="str">
            <v>196-3</v>
          </cell>
          <cell r="E382" t="str">
            <v>CARDIAC ARREST AND SHOCK</v>
          </cell>
          <cell r="F382" t="str">
            <v>Cardiac arrest &amp; shock</v>
          </cell>
          <cell r="G382">
            <v>0.83648999999999996</v>
          </cell>
          <cell r="H382">
            <v>2.96</v>
          </cell>
          <cell r="I382" t="str">
            <v>05</v>
          </cell>
          <cell r="J382" t="str">
            <v>DISEASES &amp; DISORDERS OF THE CIRCULATORY SYSTEM</v>
          </cell>
          <cell r="K382" t="str">
            <v>02</v>
          </cell>
          <cell r="L382" t="str">
            <v>Cardiology</v>
          </cell>
          <cell r="M382" t="str">
            <v>02.1</v>
          </cell>
          <cell r="N382" t="str">
            <v>Cardiac General</v>
          </cell>
        </row>
        <row r="383">
          <cell r="D383" t="str">
            <v>196-4</v>
          </cell>
          <cell r="E383" t="str">
            <v>CARDIAC ARREST AND SHOCK</v>
          </cell>
          <cell r="F383" t="str">
            <v>Cardiac arrest &amp; shock</v>
          </cell>
          <cell r="G383">
            <v>1.5043599999999999</v>
          </cell>
          <cell r="H383">
            <v>4.1100000000000003</v>
          </cell>
          <cell r="I383" t="str">
            <v>05</v>
          </cell>
          <cell r="J383" t="str">
            <v>DISEASES &amp; DISORDERS OF THE CIRCULATORY SYSTEM</v>
          </cell>
          <cell r="K383" t="str">
            <v>02</v>
          </cell>
          <cell r="L383" t="str">
            <v>Cardiology</v>
          </cell>
          <cell r="M383" t="str">
            <v>02.1</v>
          </cell>
          <cell r="N383" t="str">
            <v>Cardiac General</v>
          </cell>
        </row>
        <row r="384">
          <cell r="D384" t="str">
            <v>197-1</v>
          </cell>
          <cell r="E384" t="str">
            <v>PERIPHERAL AND OTHER VASCULAR DISORDERS</v>
          </cell>
          <cell r="F384" t="str">
            <v>Peripheral &amp; oth vascular disorders</v>
          </cell>
          <cell r="G384">
            <v>0.46440999999999999</v>
          </cell>
          <cell r="H384">
            <v>2.57</v>
          </cell>
          <cell r="I384" t="str">
            <v>05</v>
          </cell>
          <cell r="J384" t="str">
            <v>DISEASES &amp; DISORDERS OF THE CIRCULATORY SYSTEM</v>
          </cell>
          <cell r="K384" t="str">
            <v>01</v>
          </cell>
          <cell r="L384" t="str">
            <v>General Medicine</v>
          </cell>
          <cell r="M384" t="str">
            <v>01.1</v>
          </cell>
          <cell r="N384" t="str">
            <v>General Medicine</v>
          </cell>
        </row>
        <row r="385">
          <cell r="D385" t="str">
            <v>197-2</v>
          </cell>
          <cell r="E385" t="str">
            <v>PERIPHERAL AND OTHER VASCULAR DISORDERS</v>
          </cell>
          <cell r="F385" t="str">
            <v>Peripheral &amp; oth vascular disorders</v>
          </cell>
          <cell r="G385">
            <v>0.62029999999999996</v>
          </cell>
          <cell r="H385">
            <v>3.53</v>
          </cell>
          <cell r="I385" t="str">
            <v>05</v>
          </cell>
          <cell r="J385" t="str">
            <v>DISEASES &amp; DISORDERS OF THE CIRCULATORY SYSTEM</v>
          </cell>
          <cell r="K385" t="str">
            <v>01</v>
          </cell>
          <cell r="L385" t="str">
            <v>General Medicine</v>
          </cell>
          <cell r="M385" t="str">
            <v>01.1</v>
          </cell>
          <cell r="N385" t="str">
            <v>General Medicine</v>
          </cell>
        </row>
        <row r="386">
          <cell r="D386" t="str">
            <v>197-3</v>
          </cell>
          <cell r="E386" t="str">
            <v>PERIPHERAL AND OTHER VASCULAR DISORDERS</v>
          </cell>
          <cell r="F386" t="str">
            <v>Peripheral &amp; oth vascular disorders</v>
          </cell>
          <cell r="G386">
            <v>0.85780000000000001</v>
          </cell>
          <cell r="H386">
            <v>4.59</v>
          </cell>
          <cell r="I386" t="str">
            <v>05</v>
          </cell>
          <cell r="J386" t="str">
            <v>DISEASES &amp; DISORDERS OF THE CIRCULATORY SYSTEM</v>
          </cell>
          <cell r="K386" t="str">
            <v>01</v>
          </cell>
          <cell r="L386" t="str">
            <v>General Medicine</v>
          </cell>
          <cell r="M386" t="str">
            <v>01.1</v>
          </cell>
          <cell r="N386" t="str">
            <v>General Medicine</v>
          </cell>
        </row>
        <row r="387">
          <cell r="D387" t="str">
            <v>197-4</v>
          </cell>
          <cell r="E387" t="str">
            <v>PERIPHERAL AND OTHER VASCULAR DISORDERS</v>
          </cell>
          <cell r="F387" t="str">
            <v>Peripheral &amp; oth vascular disorders</v>
          </cell>
          <cell r="G387">
            <v>1.56314</v>
          </cell>
          <cell r="H387">
            <v>7.85</v>
          </cell>
          <cell r="I387" t="str">
            <v>05</v>
          </cell>
          <cell r="J387" t="str">
            <v>DISEASES &amp; DISORDERS OF THE CIRCULATORY SYSTEM</v>
          </cell>
          <cell r="K387" t="str">
            <v>01</v>
          </cell>
          <cell r="L387" t="str">
            <v>General Medicine</v>
          </cell>
          <cell r="M387" t="str">
            <v>01.1</v>
          </cell>
          <cell r="N387" t="str">
            <v>General Medicine</v>
          </cell>
        </row>
        <row r="388">
          <cell r="D388" t="str">
            <v>198-1</v>
          </cell>
          <cell r="E388" t="str">
            <v>ANGINA PECTORIS AND CORONARY ATHEROSCLEROSIS</v>
          </cell>
          <cell r="F388" t="str">
            <v>Angina pectoris &amp; coronary atherosclerosis</v>
          </cell>
          <cell r="G388">
            <v>0.46057999999999999</v>
          </cell>
          <cell r="H388">
            <v>1.67</v>
          </cell>
          <cell r="I388" t="str">
            <v>05</v>
          </cell>
          <cell r="J388" t="str">
            <v>DISEASES &amp; DISORDERS OF THE CIRCULATORY SYSTEM</v>
          </cell>
          <cell r="K388" t="str">
            <v>02</v>
          </cell>
          <cell r="L388" t="str">
            <v>Cardiology</v>
          </cell>
          <cell r="M388" t="str">
            <v>02.1</v>
          </cell>
          <cell r="N388" t="str">
            <v>Cardiac General</v>
          </cell>
        </row>
        <row r="389">
          <cell r="D389" t="str">
            <v>198-2</v>
          </cell>
          <cell r="E389" t="str">
            <v>ANGINA PECTORIS AND CORONARY ATHEROSCLEROSIS</v>
          </cell>
          <cell r="F389" t="str">
            <v>Angina pectoris &amp; coronary atherosclerosis</v>
          </cell>
          <cell r="G389">
            <v>0.55042999999999997</v>
          </cell>
          <cell r="H389">
            <v>2.25</v>
          </cell>
          <cell r="I389" t="str">
            <v>05</v>
          </cell>
          <cell r="J389" t="str">
            <v>DISEASES &amp; DISORDERS OF THE CIRCULATORY SYSTEM</v>
          </cell>
          <cell r="K389" t="str">
            <v>02</v>
          </cell>
          <cell r="L389" t="str">
            <v>Cardiology</v>
          </cell>
          <cell r="M389" t="str">
            <v>02.1</v>
          </cell>
          <cell r="N389" t="str">
            <v>Cardiac General</v>
          </cell>
        </row>
        <row r="390">
          <cell r="D390" t="str">
            <v>198-3</v>
          </cell>
          <cell r="E390" t="str">
            <v>ANGINA PECTORIS AND CORONARY ATHEROSCLEROSIS</v>
          </cell>
          <cell r="F390" t="str">
            <v>Angina pectoris &amp; coronary atherosclerosis</v>
          </cell>
          <cell r="G390">
            <v>0.72624</v>
          </cell>
          <cell r="H390">
            <v>3.35</v>
          </cell>
          <cell r="I390" t="str">
            <v>05</v>
          </cell>
          <cell r="J390" t="str">
            <v>DISEASES &amp; DISORDERS OF THE CIRCULATORY SYSTEM</v>
          </cell>
          <cell r="K390" t="str">
            <v>02</v>
          </cell>
          <cell r="L390" t="str">
            <v>Cardiology</v>
          </cell>
          <cell r="M390" t="str">
            <v>02.1</v>
          </cell>
          <cell r="N390" t="str">
            <v>Cardiac General</v>
          </cell>
        </row>
        <row r="391">
          <cell r="D391" t="str">
            <v>198-4</v>
          </cell>
          <cell r="E391" t="str">
            <v>ANGINA PECTORIS AND CORONARY ATHEROSCLEROSIS</v>
          </cell>
          <cell r="F391" t="str">
            <v>Angina pectoris &amp; coronary atherosclerosis</v>
          </cell>
          <cell r="G391">
            <v>1.26261</v>
          </cell>
          <cell r="H391">
            <v>6.04</v>
          </cell>
          <cell r="I391" t="str">
            <v>05</v>
          </cell>
          <cell r="J391" t="str">
            <v>DISEASES &amp; DISORDERS OF THE CIRCULATORY SYSTEM</v>
          </cell>
          <cell r="K391" t="str">
            <v>02</v>
          </cell>
          <cell r="L391" t="str">
            <v>Cardiology</v>
          </cell>
          <cell r="M391" t="str">
            <v>02.1</v>
          </cell>
          <cell r="N391" t="str">
            <v>Cardiac General</v>
          </cell>
        </row>
        <row r="392">
          <cell r="D392" t="str">
            <v>199-1</v>
          </cell>
          <cell r="E392" t="str">
            <v>HYPERTENSION</v>
          </cell>
          <cell r="F392" t="str">
            <v>Hypertension</v>
          </cell>
          <cell r="G392">
            <v>0.49148999999999998</v>
          </cell>
          <cell r="H392">
            <v>1.97</v>
          </cell>
          <cell r="I392" t="str">
            <v>05</v>
          </cell>
          <cell r="J392" t="str">
            <v>DISEASES &amp; DISORDERS OF THE CIRCULATORY SYSTEM</v>
          </cell>
          <cell r="K392" t="str">
            <v>01</v>
          </cell>
          <cell r="L392" t="str">
            <v>General Medicine</v>
          </cell>
          <cell r="M392" t="str">
            <v>01.1</v>
          </cell>
          <cell r="N392" t="str">
            <v>General Medicine</v>
          </cell>
        </row>
        <row r="393">
          <cell r="D393" t="str">
            <v>199-2</v>
          </cell>
          <cell r="E393" t="str">
            <v>HYPERTENSION</v>
          </cell>
          <cell r="F393" t="str">
            <v>Hypertension</v>
          </cell>
          <cell r="G393">
            <v>0.60057000000000005</v>
          </cell>
          <cell r="H393">
            <v>2.71</v>
          </cell>
          <cell r="I393" t="str">
            <v>05</v>
          </cell>
          <cell r="J393" t="str">
            <v>DISEASES &amp; DISORDERS OF THE CIRCULATORY SYSTEM</v>
          </cell>
          <cell r="K393" t="str">
            <v>01</v>
          </cell>
          <cell r="L393" t="str">
            <v>General Medicine</v>
          </cell>
          <cell r="M393" t="str">
            <v>01.1</v>
          </cell>
          <cell r="N393" t="str">
            <v>General Medicine</v>
          </cell>
        </row>
        <row r="394">
          <cell r="D394" t="str">
            <v>199-3</v>
          </cell>
          <cell r="E394" t="str">
            <v>HYPERTENSION</v>
          </cell>
          <cell r="F394" t="str">
            <v>Hypertension</v>
          </cell>
          <cell r="G394">
            <v>0.82726999999999995</v>
          </cell>
          <cell r="H394">
            <v>3.99</v>
          </cell>
          <cell r="I394" t="str">
            <v>05</v>
          </cell>
          <cell r="J394" t="str">
            <v>DISEASES &amp; DISORDERS OF THE CIRCULATORY SYSTEM</v>
          </cell>
          <cell r="K394" t="str">
            <v>01</v>
          </cell>
          <cell r="L394" t="str">
            <v>General Medicine</v>
          </cell>
          <cell r="M394" t="str">
            <v>01.1</v>
          </cell>
          <cell r="N394" t="str">
            <v>General Medicine</v>
          </cell>
        </row>
        <row r="395">
          <cell r="D395" t="str">
            <v>199-4</v>
          </cell>
          <cell r="E395" t="str">
            <v>HYPERTENSION</v>
          </cell>
          <cell r="F395" t="str">
            <v>Hypertension</v>
          </cell>
          <cell r="G395">
            <v>1.2080599999999999</v>
          </cell>
          <cell r="H395">
            <v>5.98</v>
          </cell>
          <cell r="I395" t="str">
            <v>05</v>
          </cell>
          <cell r="J395" t="str">
            <v>DISEASES &amp; DISORDERS OF THE CIRCULATORY SYSTEM</v>
          </cell>
          <cell r="K395" t="str">
            <v>01</v>
          </cell>
          <cell r="L395" t="str">
            <v>General Medicine</v>
          </cell>
          <cell r="M395" t="str">
            <v>01.1</v>
          </cell>
          <cell r="N395" t="str">
            <v>General Medicine</v>
          </cell>
        </row>
        <row r="396">
          <cell r="D396" t="str">
            <v>200-1</v>
          </cell>
          <cell r="E396" t="str">
            <v>CARDIAC STRUCTURAL AND VALVULAR DISORDERS</v>
          </cell>
          <cell r="F396" t="str">
            <v>Cardiac structural &amp; valvular disorders</v>
          </cell>
          <cell r="G396">
            <v>0.42176000000000002</v>
          </cell>
          <cell r="H396">
            <v>2.12</v>
          </cell>
          <cell r="I396" t="str">
            <v>05</v>
          </cell>
          <cell r="J396" t="str">
            <v>DISEASES &amp; DISORDERS OF THE CIRCULATORY SYSTEM</v>
          </cell>
          <cell r="K396" t="str">
            <v>02</v>
          </cell>
          <cell r="L396" t="str">
            <v>Cardiology</v>
          </cell>
          <cell r="M396" t="str">
            <v>02.1</v>
          </cell>
          <cell r="N396" t="str">
            <v>Cardiac General</v>
          </cell>
        </row>
        <row r="397">
          <cell r="D397" t="str">
            <v>200-2</v>
          </cell>
          <cell r="E397" t="str">
            <v>CARDIAC STRUCTURAL AND VALVULAR DISORDERS</v>
          </cell>
          <cell r="F397" t="str">
            <v>Cardiac structural &amp; valvular disorders</v>
          </cell>
          <cell r="G397">
            <v>0.62453000000000003</v>
          </cell>
          <cell r="H397">
            <v>3.36</v>
          </cell>
          <cell r="I397" t="str">
            <v>05</v>
          </cell>
          <cell r="J397" t="str">
            <v>DISEASES &amp; DISORDERS OF THE CIRCULATORY SYSTEM</v>
          </cell>
          <cell r="K397" t="str">
            <v>02</v>
          </cell>
          <cell r="L397" t="str">
            <v>Cardiology</v>
          </cell>
          <cell r="M397" t="str">
            <v>02.1</v>
          </cell>
          <cell r="N397" t="str">
            <v>Cardiac General</v>
          </cell>
        </row>
        <row r="398">
          <cell r="D398" t="str">
            <v>200-3</v>
          </cell>
          <cell r="E398" t="str">
            <v>CARDIAC STRUCTURAL AND VALVULAR DISORDERS</v>
          </cell>
          <cell r="F398" t="str">
            <v>Cardiac structural &amp; valvular disorders</v>
          </cell>
          <cell r="G398">
            <v>0.90308999999999995</v>
          </cell>
          <cell r="H398">
            <v>5.18</v>
          </cell>
          <cell r="I398" t="str">
            <v>05</v>
          </cell>
          <cell r="J398" t="str">
            <v>DISEASES &amp; DISORDERS OF THE CIRCULATORY SYSTEM</v>
          </cell>
          <cell r="K398" t="str">
            <v>02</v>
          </cell>
          <cell r="L398" t="str">
            <v>Cardiology</v>
          </cell>
          <cell r="M398" t="str">
            <v>02.1</v>
          </cell>
          <cell r="N398" t="str">
            <v>Cardiac General</v>
          </cell>
        </row>
        <row r="399">
          <cell r="D399" t="str">
            <v>200-4</v>
          </cell>
          <cell r="E399" t="str">
            <v>CARDIAC STRUCTURAL AND VALVULAR DISORDERS</v>
          </cell>
          <cell r="F399" t="str">
            <v>Cardiac structural &amp; valvular disorders</v>
          </cell>
          <cell r="G399">
            <v>1.40144</v>
          </cell>
          <cell r="H399">
            <v>7.86</v>
          </cell>
          <cell r="I399" t="str">
            <v>05</v>
          </cell>
          <cell r="J399" t="str">
            <v>DISEASES &amp; DISORDERS OF THE CIRCULATORY SYSTEM</v>
          </cell>
          <cell r="K399" t="str">
            <v>02</v>
          </cell>
          <cell r="L399" t="str">
            <v>Cardiology</v>
          </cell>
          <cell r="M399" t="str">
            <v>02.1</v>
          </cell>
          <cell r="N399" t="str">
            <v>Cardiac General</v>
          </cell>
        </row>
        <row r="400">
          <cell r="D400" t="str">
            <v>201-1</v>
          </cell>
          <cell r="E400" t="str">
            <v>CARDIAC ARRHYTHMIA AND CONDUCTION DISORDERS</v>
          </cell>
          <cell r="F400" t="str">
            <v>Cardiac arrhythmia &amp; conduction disorders</v>
          </cell>
          <cell r="G400">
            <v>0.43652000000000002</v>
          </cell>
          <cell r="H400">
            <v>1.99</v>
          </cell>
          <cell r="I400" t="str">
            <v>05</v>
          </cell>
          <cell r="J400" t="str">
            <v>DISEASES &amp; DISORDERS OF THE CIRCULATORY SYSTEM</v>
          </cell>
          <cell r="K400" t="str">
            <v>02</v>
          </cell>
          <cell r="L400" t="str">
            <v>Cardiology</v>
          </cell>
          <cell r="M400" t="str">
            <v>02.1</v>
          </cell>
          <cell r="N400" t="str">
            <v>Cardiac General</v>
          </cell>
        </row>
        <row r="401">
          <cell r="D401" t="str">
            <v>201-2</v>
          </cell>
          <cell r="E401" t="str">
            <v>CARDIAC ARRHYTHMIA AND CONDUCTION DISORDERS</v>
          </cell>
          <cell r="F401" t="str">
            <v>Cardiac arrhythmia &amp; conduction disorders</v>
          </cell>
          <cell r="G401">
            <v>0.56588000000000005</v>
          </cell>
          <cell r="H401">
            <v>2.72</v>
          </cell>
          <cell r="I401" t="str">
            <v>05</v>
          </cell>
          <cell r="J401" t="str">
            <v>DISEASES &amp; DISORDERS OF THE CIRCULATORY SYSTEM</v>
          </cell>
          <cell r="K401" t="str">
            <v>02</v>
          </cell>
          <cell r="L401" t="str">
            <v>Cardiology</v>
          </cell>
          <cell r="M401" t="str">
            <v>02.1</v>
          </cell>
          <cell r="N401" t="str">
            <v>Cardiac General</v>
          </cell>
        </row>
        <row r="402">
          <cell r="D402" t="str">
            <v>201-3</v>
          </cell>
          <cell r="E402" t="str">
            <v>CARDIAC ARRHYTHMIA AND CONDUCTION DISORDERS</v>
          </cell>
          <cell r="F402" t="str">
            <v>Cardiac arrhythmia &amp; conduction disorders</v>
          </cell>
          <cell r="G402">
            <v>0.84521999999999997</v>
          </cell>
          <cell r="H402">
            <v>4.37</v>
          </cell>
          <cell r="I402" t="str">
            <v>05</v>
          </cell>
          <cell r="J402" t="str">
            <v>DISEASES &amp; DISORDERS OF THE CIRCULATORY SYSTEM</v>
          </cell>
          <cell r="K402" t="str">
            <v>02</v>
          </cell>
          <cell r="L402" t="str">
            <v>Cardiology</v>
          </cell>
          <cell r="M402" t="str">
            <v>02.1</v>
          </cell>
          <cell r="N402" t="str">
            <v>Cardiac General</v>
          </cell>
        </row>
        <row r="403">
          <cell r="D403" t="str">
            <v>201-4</v>
          </cell>
          <cell r="E403" t="str">
            <v>CARDIAC ARRHYTHMIA AND CONDUCTION DISORDERS</v>
          </cell>
          <cell r="F403" t="str">
            <v>Cardiac arrhythmia &amp; conduction disorders</v>
          </cell>
          <cell r="G403">
            <v>1.38825</v>
          </cell>
          <cell r="H403">
            <v>6.7</v>
          </cell>
          <cell r="I403" t="str">
            <v>05</v>
          </cell>
          <cell r="J403" t="str">
            <v>DISEASES &amp; DISORDERS OF THE CIRCULATORY SYSTEM</v>
          </cell>
          <cell r="K403" t="str">
            <v>02</v>
          </cell>
          <cell r="L403" t="str">
            <v>Cardiology</v>
          </cell>
          <cell r="M403" t="str">
            <v>02.1</v>
          </cell>
          <cell r="N403" t="str">
            <v>Cardiac General</v>
          </cell>
        </row>
        <row r="404">
          <cell r="D404" t="str">
            <v>203-1</v>
          </cell>
          <cell r="E404" t="str">
            <v>CHEST PAIN</v>
          </cell>
          <cell r="F404" t="str">
            <v>Chest pain</v>
          </cell>
          <cell r="G404">
            <v>0.46660000000000001</v>
          </cell>
          <cell r="H404">
            <v>1.48</v>
          </cell>
          <cell r="I404" t="str">
            <v>05</v>
          </cell>
          <cell r="J404" t="str">
            <v>DISEASES &amp; DISORDERS OF THE CIRCULATORY SYSTEM</v>
          </cell>
          <cell r="K404" t="str">
            <v>02</v>
          </cell>
          <cell r="L404" t="str">
            <v>Cardiology</v>
          </cell>
          <cell r="M404" t="str">
            <v>02.1</v>
          </cell>
          <cell r="N404" t="str">
            <v>Cardiac General</v>
          </cell>
        </row>
        <row r="405">
          <cell r="D405" t="str">
            <v>203-2</v>
          </cell>
          <cell r="E405" t="str">
            <v>CHEST PAIN</v>
          </cell>
          <cell r="F405" t="str">
            <v>Chest pain</v>
          </cell>
          <cell r="G405">
            <v>0.55188000000000004</v>
          </cell>
          <cell r="H405">
            <v>2</v>
          </cell>
          <cell r="I405" t="str">
            <v>05</v>
          </cell>
          <cell r="J405" t="str">
            <v>DISEASES &amp; DISORDERS OF THE CIRCULATORY SYSTEM</v>
          </cell>
          <cell r="K405" t="str">
            <v>02</v>
          </cell>
          <cell r="L405" t="str">
            <v>Cardiology</v>
          </cell>
          <cell r="M405" t="str">
            <v>02.1</v>
          </cell>
          <cell r="N405" t="str">
            <v>Cardiac General</v>
          </cell>
        </row>
        <row r="406">
          <cell r="D406" t="str">
            <v>203-3</v>
          </cell>
          <cell r="E406" t="str">
            <v>CHEST PAIN</v>
          </cell>
          <cell r="F406" t="str">
            <v>Chest pain</v>
          </cell>
          <cell r="G406">
            <v>0.68791000000000002</v>
          </cell>
          <cell r="H406">
            <v>2.8</v>
          </cell>
          <cell r="I406" t="str">
            <v>05</v>
          </cell>
          <cell r="J406" t="str">
            <v>DISEASES &amp; DISORDERS OF THE CIRCULATORY SYSTEM</v>
          </cell>
          <cell r="K406" t="str">
            <v>02</v>
          </cell>
          <cell r="L406" t="str">
            <v>Cardiology</v>
          </cell>
          <cell r="M406" t="str">
            <v>02.1</v>
          </cell>
          <cell r="N406" t="str">
            <v>Cardiac General</v>
          </cell>
        </row>
        <row r="407">
          <cell r="D407" t="str">
            <v>203-4</v>
          </cell>
          <cell r="E407" t="str">
            <v>CHEST PAIN</v>
          </cell>
          <cell r="F407" t="str">
            <v>Chest pain</v>
          </cell>
          <cell r="G407">
            <v>1.0216400000000001</v>
          </cell>
          <cell r="H407">
            <v>4.1100000000000003</v>
          </cell>
          <cell r="I407" t="str">
            <v>05</v>
          </cell>
          <cell r="J407" t="str">
            <v>DISEASES &amp; DISORDERS OF THE CIRCULATORY SYSTEM</v>
          </cell>
          <cell r="K407" t="str">
            <v>02</v>
          </cell>
          <cell r="L407" t="str">
            <v>Cardiology</v>
          </cell>
          <cell r="M407" t="str">
            <v>02.1</v>
          </cell>
          <cell r="N407" t="str">
            <v>Cardiac General</v>
          </cell>
        </row>
        <row r="408">
          <cell r="D408" t="str">
            <v>204-1</v>
          </cell>
          <cell r="E408" t="str">
            <v>SYNCOPE AND COLLAPSE</v>
          </cell>
          <cell r="F408" t="str">
            <v>Syncope &amp; collapse</v>
          </cell>
          <cell r="G408">
            <v>0.53768000000000005</v>
          </cell>
          <cell r="H408">
            <v>2.11</v>
          </cell>
          <cell r="I408" t="str">
            <v>05</v>
          </cell>
          <cell r="J408" t="str">
            <v>DISEASES &amp; DISORDERS OF THE CIRCULATORY SYSTEM</v>
          </cell>
          <cell r="K408" t="str">
            <v>01</v>
          </cell>
          <cell r="L408" t="str">
            <v>General Medicine</v>
          </cell>
          <cell r="M408" t="str">
            <v>01.1</v>
          </cell>
          <cell r="N408" t="str">
            <v>General Medicine</v>
          </cell>
        </row>
        <row r="409">
          <cell r="D409" t="str">
            <v>204-2</v>
          </cell>
          <cell r="E409" t="str">
            <v>SYNCOPE AND COLLAPSE</v>
          </cell>
          <cell r="F409" t="str">
            <v>Syncope &amp; collapse</v>
          </cell>
          <cell r="G409">
            <v>0.63214000000000004</v>
          </cell>
          <cell r="H409">
            <v>2.7</v>
          </cell>
          <cell r="I409" t="str">
            <v>05</v>
          </cell>
          <cell r="J409" t="str">
            <v>DISEASES &amp; DISORDERS OF THE CIRCULATORY SYSTEM</v>
          </cell>
          <cell r="K409" t="str">
            <v>01</v>
          </cell>
          <cell r="L409" t="str">
            <v>General Medicine</v>
          </cell>
          <cell r="M409" t="str">
            <v>01.1</v>
          </cell>
          <cell r="N409" t="str">
            <v>General Medicine</v>
          </cell>
        </row>
        <row r="410">
          <cell r="D410" t="str">
            <v>204-3</v>
          </cell>
          <cell r="E410" t="str">
            <v>SYNCOPE AND COLLAPSE</v>
          </cell>
          <cell r="F410" t="str">
            <v>Syncope &amp; collapse</v>
          </cell>
          <cell r="G410">
            <v>0.81437000000000004</v>
          </cell>
          <cell r="H410">
            <v>3.97</v>
          </cell>
          <cell r="I410" t="str">
            <v>05</v>
          </cell>
          <cell r="J410" t="str">
            <v>DISEASES &amp; DISORDERS OF THE CIRCULATORY SYSTEM</v>
          </cell>
          <cell r="K410" t="str">
            <v>01</v>
          </cell>
          <cell r="L410" t="str">
            <v>General Medicine</v>
          </cell>
          <cell r="M410" t="str">
            <v>01.1</v>
          </cell>
          <cell r="N410" t="str">
            <v>General Medicine</v>
          </cell>
        </row>
        <row r="411">
          <cell r="D411" t="str">
            <v>204-4</v>
          </cell>
          <cell r="E411" t="str">
            <v>SYNCOPE AND COLLAPSE</v>
          </cell>
          <cell r="F411" t="str">
            <v>Syncope &amp; collapse</v>
          </cell>
          <cell r="G411">
            <v>1.2761199999999999</v>
          </cell>
          <cell r="H411">
            <v>6.38</v>
          </cell>
          <cell r="I411" t="str">
            <v>05</v>
          </cell>
          <cell r="J411" t="str">
            <v>DISEASES &amp; DISORDERS OF THE CIRCULATORY SYSTEM</v>
          </cell>
          <cell r="K411" t="str">
            <v>01</v>
          </cell>
          <cell r="L411" t="str">
            <v>General Medicine</v>
          </cell>
          <cell r="M411" t="str">
            <v>01.1</v>
          </cell>
          <cell r="N411" t="str">
            <v>General Medicine</v>
          </cell>
        </row>
        <row r="412">
          <cell r="D412" t="str">
            <v>205-1</v>
          </cell>
          <cell r="E412" t="str">
            <v>CARDIOMYOPATHY</v>
          </cell>
          <cell r="F412" t="str">
            <v>Cardiomyopathy</v>
          </cell>
          <cell r="G412">
            <v>0.48291000000000001</v>
          </cell>
          <cell r="H412">
            <v>2.2400000000000002</v>
          </cell>
          <cell r="I412" t="str">
            <v>05</v>
          </cell>
          <cell r="J412" t="str">
            <v>DISEASES &amp; DISORDERS OF THE CIRCULATORY SYSTEM</v>
          </cell>
          <cell r="K412" t="str">
            <v>02</v>
          </cell>
          <cell r="L412" t="str">
            <v>Cardiology</v>
          </cell>
          <cell r="M412" t="str">
            <v>02.1</v>
          </cell>
          <cell r="N412" t="str">
            <v>Cardiac General</v>
          </cell>
        </row>
        <row r="413">
          <cell r="D413" t="str">
            <v>205-2</v>
          </cell>
          <cell r="E413" t="str">
            <v>CARDIOMYOPATHY</v>
          </cell>
          <cell r="F413" t="str">
            <v>Cardiomyopathy</v>
          </cell>
          <cell r="G413">
            <v>0.60168999999999995</v>
          </cell>
          <cell r="H413">
            <v>3.07</v>
          </cell>
          <cell r="I413" t="str">
            <v>05</v>
          </cell>
          <cell r="J413" t="str">
            <v>DISEASES &amp; DISORDERS OF THE CIRCULATORY SYSTEM</v>
          </cell>
          <cell r="K413" t="str">
            <v>02</v>
          </cell>
          <cell r="L413" t="str">
            <v>Cardiology</v>
          </cell>
          <cell r="M413" t="str">
            <v>02.1</v>
          </cell>
          <cell r="N413" t="str">
            <v>Cardiac General</v>
          </cell>
        </row>
        <row r="414">
          <cell r="D414" t="str">
            <v>205-3</v>
          </cell>
          <cell r="E414" t="str">
            <v>CARDIOMYOPATHY</v>
          </cell>
          <cell r="F414" t="str">
            <v>Cardiomyopathy</v>
          </cell>
          <cell r="G414">
            <v>0.89066000000000001</v>
          </cell>
          <cell r="H414">
            <v>5.19</v>
          </cell>
          <cell r="I414" t="str">
            <v>05</v>
          </cell>
          <cell r="J414" t="str">
            <v>DISEASES &amp; DISORDERS OF THE CIRCULATORY SYSTEM</v>
          </cell>
          <cell r="K414" t="str">
            <v>02</v>
          </cell>
          <cell r="L414" t="str">
            <v>Cardiology</v>
          </cell>
          <cell r="M414" t="str">
            <v>02.1</v>
          </cell>
          <cell r="N414" t="str">
            <v>Cardiac General</v>
          </cell>
        </row>
        <row r="415">
          <cell r="D415" t="str">
            <v>205-4</v>
          </cell>
          <cell r="E415" t="str">
            <v>CARDIOMYOPATHY</v>
          </cell>
          <cell r="F415" t="str">
            <v>Cardiomyopathy</v>
          </cell>
          <cell r="G415">
            <v>1.6008800000000001</v>
          </cell>
          <cell r="H415">
            <v>7.49</v>
          </cell>
          <cell r="I415" t="str">
            <v>05</v>
          </cell>
          <cell r="J415" t="str">
            <v>DISEASES &amp; DISORDERS OF THE CIRCULATORY SYSTEM</v>
          </cell>
          <cell r="K415" t="str">
            <v>02</v>
          </cell>
          <cell r="L415" t="str">
            <v>Cardiology</v>
          </cell>
          <cell r="M415" t="str">
            <v>02.1</v>
          </cell>
          <cell r="N415" t="str">
            <v>Cardiac General</v>
          </cell>
        </row>
        <row r="416">
          <cell r="D416" t="str">
            <v>206-1</v>
          </cell>
          <cell r="E416" t="str">
            <v>MALFUNCTION, REACTION, COMPLICATION OF CARDIAC OR VASCULAR DEVICE OR PROCEDURE</v>
          </cell>
          <cell r="F416" t="str">
            <v>Malfunction, reaction, complication of cardiac or vascular device or proc</v>
          </cell>
          <cell r="G416">
            <v>0.61887999999999999</v>
          </cell>
          <cell r="H416">
            <v>2.2599999999999998</v>
          </cell>
          <cell r="I416" t="str">
            <v>05</v>
          </cell>
          <cell r="J416" t="str">
            <v>DISEASES &amp; DISORDERS OF THE CIRCULATORY SYSTEM</v>
          </cell>
          <cell r="K416" t="str">
            <v>02</v>
          </cell>
          <cell r="L416" t="str">
            <v>Cardiology</v>
          </cell>
          <cell r="M416" t="str">
            <v>02.1</v>
          </cell>
          <cell r="N416" t="str">
            <v>Cardiac General</v>
          </cell>
        </row>
        <row r="417">
          <cell r="D417" t="str">
            <v>206-2</v>
          </cell>
          <cell r="E417" t="str">
            <v>MALFUNCTION, REACTION, COMPLICATION OF CARDIAC OR VASCULAR DEVICE OR PROCEDURE</v>
          </cell>
          <cell r="F417" t="str">
            <v>Malfunction, reaction, complication of cardiac or vascular device or proc</v>
          </cell>
          <cell r="G417">
            <v>0.63114000000000003</v>
          </cell>
          <cell r="H417">
            <v>3.19</v>
          </cell>
          <cell r="I417" t="str">
            <v>05</v>
          </cell>
          <cell r="J417" t="str">
            <v>DISEASES &amp; DISORDERS OF THE CIRCULATORY SYSTEM</v>
          </cell>
          <cell r="K417" t="str">
            <v>02</v>
          </cell>
          <cell r="L417" t="str">
            <v>Cardiology</v>
          </cell>
          <cell r="M417" t="str">
            <v>02.1</v>
          </cell>
          <cell r="N417" t="str">
            <v>Cardiac General</v>
          </cell>
        </row>
        <row r="418">
          <cell r="D418" t="str">
            <v>206-3</v>
          </cell>
          <cell r="E418" t="str">
            <v>MALFUNCTION, REACTION, COMPLICATION OF CARDIAC OR VASCULAR DEVICE OR PROCEDURE</v>
          </cell>
          <cell r="F418" t="str">
            <v>Malfunction, reaction, complication of cardiac or vascular device or proc</v>
          </cell>
          <cell r="G418">
            <v>0.94615000000000005</v>
          </cell>
          <cell r="H418">
            <v>5.01</v>
          </cell>
          <cell r="I418" t="str">
            <v>05</v>
          </cell>
          <cell r="J418" t="str">
            <v>DISEASES &amp; DISORDERS OF THE CIRCULATORY SYSTEM</v>
          </cell>
          <cell r="K418" t="str">
            <v>02</v>
          </cell>
          <cell r="L418" t="str">
            <v>Cardiology</v>
          </cell>
          <cell r="M418" t="str">
            <v>02.1</v>
          </cell>
          <cell r="N418" t="str">
            <v>Cardiac General</v>
          </cell>
        </row>
        <row r="419">
          <cell r="D419" t="str">
            <v>206-4</v>
          </cell>
          <cell r="E419" t="str">
            <v>MALFUNCTION, REACTION, COMPLICATION OF CARDIAC OR VASCULAR DEVICE OR PROCEDURE</v>
          </cell>
          <cell r="F419" t="str">
            <v>Malfunction, reaction, complication of cardiac or vascular device or proc</v>
          </cell>
          <cell r="G419">
            <v>1.87381</v>
          </cell>
          <cell r="H419">
            <v>9.23</v>
          </cell>
          <cell r="I419" t="str">
            <v>05</v>
          </cell>
          <cell r="J419" t="str">
            <v>DISEASES &amp; DISORDERS OF THE CIRCULATORY SYSTEM</v>
          </cell>
          <cell r="K419" t="str">
            <v>02</v>
          </cell>
          <cell r="L419" t="str">
            <v>Cardiology</v>
          </cell>
          <cell r="M419" t="str">
            <v>02.1</v>
          </cell>
          <cell r="N419" t="str">
            <v>Cardiac General</v>
          </cell>
        </row>
        <row r="420">
          <cell r="D420" t="str">
            <v>207-1</v>
          </cell>
          <cell r="E420" t="str">
            <v>OTHER CIRCULATORY SYSTEM DIAGNOSES</v>
          </cell>
          <cell r="F420" t="str">
            <v>Other circulatory system diagnoses</v>
          </cell>
          <cell r="G420">
            <v>0.51597999999999999</v>
          </cell>
          <cell r="H420">
            <v>2.2599999999999998</v>
          </cell>
          <cell r="I420" t="str">
            <v>05</v>
          </cell>
          <cell r="J420" t="str">
            <v>DISEASES &amp; DISORDERS OF THE CIRCULATORY SYSTEM</v>
          </cell>
          <cell r="K420" t="str">
            <v>02</v>
          </cell>
          <cell r="L420" t="str">
            <v>Cardiology</v>
          </cell>
          <cell r="M420" t="str">
            <v>02.1</v>
          </cell>
          <cell r="N420" t="str">
            <v>Cardiac General</v>
          </cell>
        </row>
        <row r="421">
          <cell r="D421" t="str">
            <v>207-2</v>
          </cell>
          <cell r="E421" t="str">
            <v>OTHER CIRCULATORY SYSTEM DIAGNOSES</v>
          </cell>
          <cell r="F421" t="str">
            <v>Other circulatory system diagnoses</v>
          </cell>
          <cell r="G421">
            <v>0.64646999999999999</v>
          </cell>
          <cell r="H421">
            <v>3.04</v>
          </cell>
          <cell r="I421" t="str">
            <v>05</v>
          </cell>
          <cell r="J421" t="str">
            <v>DISEASES &amp; DISORDERS OF THE CIRCULATORY SYSTEM</v>
          </cell>
          <cell r="K421" t="str">
            <v>02</v>
          </cell>
          <cell r="L421" t="str">
            <v>Cardiology</v>
          </cell>
          <cell r="M421" t="str">
            <v>02.1</v>
          </cell>
          <cell r="N421" t="str">
            <v>Cardiac General</v>
          </cell>
        </row>
        <row r="422">
          <cell r="D422" t="str">
            <v>207-3</v>
          </cell>
          <cell r="E422" t="str">
            <v>OTHER CIRCULATORY SYSTEM DIAGNOSES</v>
          </cell>
          <cell r="F422" t="str">
            <v>Other circulatory system diagnoses</v>
          </cell>
          <cell r="G422">
            <v>0.89915999999999996</v>
          </cell>
          <cell r="H422">
            <v>4.4400000000000004</v>
          </cell>
          <cell r="I422" t="str">
            <v>05</v>
          </cell>
          <cell r="J422" t="str">
            <v>DISEASES &amp; DISORDERS OF THE CIRCULATORY SYSTEM</v>
          </cell>
          <cell r="K422" t="str">
            <v>02</v>
          </cell>
          <cell r="L422" t="str">
            <v>Cardiology</v>
          </cell>
          <cell r="M422" t="str">
            <v>02.1</v>
          </cell>
          <cell r="N422" t="str">
            <v>Cardiac General</v>
          </cell>
        </row>
        <row r="423">
          <cell r="D423" t="str">
            <v>207-4</v>
          </cell>
          <cell r="E423" t="str">
            <v>OTHER CIRCULATORY SYSTEM DIAGNOSES</v>
          </cell>
          <cell r="F423" t="str">
            <v>Other circulatory system diagnoses</v>
          </cell>
          <cell r="G423">
            <v>1.52373</v>
          </cell>
          <cell r="H423">
            <v>7.18</v>
          </cell>
          <cell r="I423" t="str">
            <v>05</v>
          </cell>
          <cell r="J423" t="str">
            <v>DISEASES &amp; DISORDERS OF THE CIRCULATORY SYSTEM</v>
          </cell>
          <cell r="K423" t="str">
            <v>02</v>
          </cell>
          <cell r="L423" t="str">
            <v>Cardiology</v>
          </cell>
          <cell r="M423" t="str">
            <v>02.1</v>
          </cell>
          <cell r="N423" t="str">
            <v>Cardiac General</v>
          </cell>
        </row>
        <row r="424">
          <cell r="D424" t="str">
            <v>220-1</v>
          </cell>
          <cell r="E424" t="str">
            <v>MAJOR STOMACH, ESOPHAGEAL AND DUODENAL PROCEDURES</v>
          </cell>
          <cell r="F424" t="str">
            <v>Major stomach, esophageal &amp; duodenal procs</v>
          </cell>
          <cell r="G424">
            <v>1.3795599999999999</v>
          </cell>
          <cell r="H424">
            <v>2.72</v>
          </cell>
          <cell r="I424" t="str">
            <v>06</v>
          </cell>
          <cell r="J424" t="str">
            <v>DISEASES &amp; DISORDERS OF THE DIGESTIVE SYSTEM</v>
          </cell>
          <cell r="K424" t="str">
            <v>06</v>
          </cell>
          <cell r="L424" t="str">
            <v>General Surgery</v>
          </cell>
          <cell r="M424" t="str">
            <v>06.1</v>
          </cell>
          <cell r="N424" t="str">
            <v>General Surgery</v>
          </cell>
        </row>
        <row r="425">
          <cell r="D425" t="str">
            <v>220-2</v>
          </cell>
          <cell r="E425" t="str">
            <v>MAJOR STOMACH, ESOPHAGEAL AND DUODENAL PROCEDURES</v>
          </cell>
          <cell r="F425" t="str">
            <v>Major stomach, esophageal &amp; duodenal procs</v>
          </cell>
          <cell r="G425">
            <v>1.9797800000000001</v>
          </cell>
          <cell r="H425">
            <v>6.13</v>
          </cell>
          <cell r="I425" t="str">
            <v>06</v>
          </cell>
          <cell r="J425" t="str">
            <v>DISEASES &amp; DISORDERS OF THE DIGESTIVE SYSTEM</v>
          </cell>
          <cell r="K425" t="str">
            <v>06</v>
          </cell>
          <cell r="L425" t="str">
            <v>General Surgery</v>
          </cell>
          <cell r="M425" t="str">
            <v>06.1</v>
          </cell>
          <cell r="N425" t="str">
            <v>General Surgery</v>
          </cell>
        </row>
        <row r="426">
          <cell r="D426" t="str">
            <v>220-3</v>
          </cell>
          <cell r="E426" t="str">
            <v>MAJOR STOMACH, ESOPHAGEAL AND DUODENAL PROCEDURES</v>
          </cell>
          <cell r="F426" t="str">
            <v>Major stomach, esophageal &amp; duodenal procs</v>
          </cell>
          <cell r="G426">
            <v>3.0149699999999999</v>
          </cell>
          <cell r="H426">
            <v>10.54</v>
          </cell>
          <cell r="I426" t="str">
            <v>06</v>
          </cell>
          <cell r="J426" t="str">
            <v>DISEASES &amp; DISORDERS OF THE DIGESTIVE SYSTEM</v>
          </cell>
          <cell r="K426" t="str">
            <v>06</v>
          </cell>
          <cell r="L426" t="str">
            <v>General Surgery</v>
          </cell>
          <cell r="M426" t="str">
            <v>06.1</v>
          </cell>
          <cell r="N426" t="str">
            <v>General Surgery</v>
          </cell>
        </row>
        <row r="427">
          <cell r="D427" t="str">
            <v>220-4</v>
          </cell>
          <cell r="E427" t="str">
            <v>MAJOR STOMACH, ESOPHAGEAL AND DUODENAL PROCEDURES</v>
          </cell>
          <cell r="F427" t="str">
            <v>Major stomach, esophageal &amp; duodenal procs</v>
          </cell>
          <cell r="G427">
            <v>5.38504</v>
          </cell>
          <cell r="H427">
            <v>18.059999999999999</v>
          </cell>
          <cell r="I427" t="str">
            <v>06</v>
          </cell>
          <cell r="J427" t="str">
            <v>DISEASES &amp; DISORDERS OF THE DIGESTIVE SYSTEM</v>
          </cell>
          <cell r="K427" t="str">
            <v>06</v>
          </cell>
          <cell r="L427" t="str">
            <v>General Surgery</v>
          </cell>
          <cell r="M427" t="str">
            <v>06.1</v>
          </cell>
          <cell r="N427" t="str">
            <v>General Surgery</v>
          </cell>
        </row>
        <row r="428">
          <cell r="D428" t="str">
            <v>222-1</v>
          </cell>
          <cell r="E428" t="str">
            <v>OTHER STOMACH, ESOPHAGEAL AND DUODENAL PROCEDURES</v>
          </cell>
          <cell r="F428" t="str">
            <v>Other stomach, esophageal &amp; duodenal procs</v>
          </cell>
          <cell r="G428">
            <v>0.73619999999999997</v>
          </cell>
          <cell r="H428">
            <v>2.42</v>
          </cell>
          <cell r="I428" t="str">
            <v>06</v>
          </cell>
          <cell r="J428" t="str">
            <v>DISEASES &amp; DISORDERS OF THE DIGESTIVE SYSTEM</v>
          </cell>
          <cell r="K428" t="str">
            <v>06</v>
          </cell>
          <cell r="L428" t="str">
            <v>General Surgery</v>
          </cell>
          <cell r="M428" t="str">
            <v>06.1</v>
          </cell>
          <cell r="N428" t="str">
            <v>General Surgery</v>
          </cell>
        </row>
        <row r="429">
          <cell r="D429" t="str">
            <v>222-2</v>
          </cell>
          <cell r="E429" t="str">
            <v>OTHER STOMACH, ESOPHAGEAL AND DUODENAL PROCEDURES</v>
          </cell>
          <cell r="F429" t="str">
            <v>Other stomach, esophageal &amp; duodenal procs</v>
          </cell>
          <cell r="G429">
            <v>1.2421199999999999</v>
          </cell>
          <cell r="H429">
            <v>4.05</v>
          </cell>
          <cell r="I429" t="str">
            <v>06</v>
          </cell>
          <cell r="J429" t="str">
            <v>DISEASES &amp; DISORDERS OF THE DIGESTIVE SYSTEM</v>
          </cell>
          <cell r="K429" t="str">
            <v>06</v>
          </cell>
          <cell r="L429" t="str">
            <v>General Surgery</v>
          </cell>
          <cell r="M429" t="str">
            <v>06.1</v>
          </cell>
          <cell r="N429" t="str">
            <v>General Surgery</v>
          </cell>
        </row>
        <row r="430">
          <cell r="D430" t="str">
            <v>222-3</v>
          </cell>
          <cell r="E430" t="str">
            <v>OTHER STOMACH, ESOPHAGEAL AND DUODENAL PROCEDURES</v>
          </cell>
          <cell r="F430" t="str">
            <v>Other stomach, esophageal &amp; duodenal procs</v>
          </cell>
          <cell r="G430">
            <v>1.85538</v>
          </cell>
          <cell r="H430">
            <v>7.93</v>
          </cell>
          <cell r="I430" t="str">
            <v>06</v>
          </cell>
          <cell r="J430" t="str">
            <v>DISEASES &amp; DISORDERS OF THE DIGESTIVE SYSTEM</v>
          </cell>
          <cell r="K430" t="str">
            <v>06</v>
          </cell>
          <cell r="L430" t="str">
            <v>General Surgery</v>
          </cell>
          <cell r="M430" t="str">
            <v>06.1</v>
          </cell>
          <cell r="N430" t="str">
            <v>General Surgery</v>
          </cell>
        </row>
        <row r="431">
          <cell r="D431" t="str">
            <v>222-4</v>
          </cell>
          <cell r="E431" t="str">
            <v>OTHER STOMACH, ESOPHAGEAL AND DUODENAL PROCEDURES</v>
          </cell>
          <cell r="F431" t="str">
            <v>Other stomach, esophageal &amp; duodenal procs</v>
          </cell>
          <cell r="G431">
            <v>3.9556100000000001</v>
          </cell>
          <cell r="H431">
            <v>15.05</v>
          </cell>
          <cell r="I431" t="str">
            <v>06</v>
          </cell>
          <cell r="J431" t="str">
            <v>DISEASES &amp; DISORDERS OF THE DIGESTIVE SYSTEM</v>
          </cell>
          <cell r="K431" t="str">
            <v>06</v>
          </cell>
          <cell r="L431" t="str">
            <v>General Surgery</v>
          </cell>
          <cell r="M431" t="str">
            <v>06.1</v>
          </cell>
          <cell r="N431" t="str">
            <v>General Surgery</v>
          </cell>
        </row>
        <row r="432">
          <cell r="D432" t="str">
            <v>223-1</v>
          </cell>
          <cell r="E432" t="str">
            <v>OTHER SMALL AND LARGE BOWEL PROCEDURES</v>
          </cell>
          <cell r="F432" t="str">
            <v>Other small &amp; large bowel procs</v>
          </cell>
          <cell r="G432">
            <v>1.01322</v>
          </cell>
          <cell r="H432">
            <v>3.37</v>
          </cell>
          <cell r="I432" t="str">
            <v>06</v>
          </cell>
          <cell r="J432" t="str">
            <v>DISEASES &amp; DISORDERS OF THE DIGESTIVE SYSTEM</v>
          </cell>
          <cell r="K432" t="str">
            <v>06</v>
          </cell>
          <cell r="L432" t="str">
            <v>General Surgery</v>
          </cell>
          <cell r="M432" t="str">
            <v>06.1</v>
          </cell>
          <cell r="N432" t="str">
            <v>General Surgery</v>
          </cell>
        </row>
        <row r="433">
          <cell r="D433" t="str">
            <v>223-2</v>
          </cell>
          <cell r="E433" t="str">
            <v>OTHER SMALL AND LARGE BOWEL PROCEDURES</v>
          </cell>
          <cell r="F433" t="str">
            <v>Other small &amp; large bowel procs</v>
          </cell>
          <cell r="G433">
            <v>1.53278</v>
          </cell>
          <cell r="H433">
            <v>5.76</v>
          </cell>
          <cell r="I433" t="str">
            <v>06</v>
          </cell>
          <cell r="J433" t="str">
            <v>DISEASES &amp; DISORDERS OF THE DIGESTIVE SYSTEM</v>
          </cell>
          <cell r="K433" t="str">
            <v>06</v>
          </cell>
          <cell r="L433" t="str">
            <v>General Surgery</v>
          </cell>
          <cell r="M433" t="str">
            <v>06.1</v>
          </cell>
          <cell r="N433" t="str">
            <v>General Surgery</v>
          </cell>
        </row>
        <row r="434">
          <cell r="D434" t="str">
            <v>223-3</v>
          </cell>
          <cell r="E434" t="str">
            <v>OTHER SMALL AND LARGE BOWEL PROCEDURES</v>
          </cell>
          <cell r="F434" t="str">
            <v>Other small &amp; large bowel procs</v>
          </cell>
          <cell r="G434">
            <v>2.15435</v>
          </cell>
          <cell r="H434">
            <v>8.89</v>
          </cell>
          <cell r="I434" t="str">
            <v>06</v>
          </cell>
          <cell r="J434" t="str">
            <v>DISEASES &amp; DISORDERS OF THE DIGESTIVE SYSTEM</v>
          </cell>
          <cell r="K434" t="str">
            <v>06</v>
          </cell>
          <cell r="L434" t="str">
            <v>General Surgery</v>
          </cell>
          <cell r="M434" t="str">
            <v>06.1</v>
          </cell>
          <cell r="N434" t="str">
            <v>General Surgery</v>
          </cell>
        </row>
        <row r="435">
          <cell r="D435" t="str">
            <v>223-4</v>
          </cell>
          <cell r="E435" t="str">
            <v>OTHER SMALL AND LARGE BOWEL PROCEDURES</v>
          </cell>
          <cell r="F435" t="str">
            <v>Other small &amp; large bowel procs</v>
          </cell>
          <cell r="G435">
            <v>3.8018299999999998</v>
          </cell>
          <cell r="H435">
            <v>14.18</v>
          </cell>
          <cell r="I435" t="str">
            <v>06</v>
          </cell>
          <cell r="J435" t="str">
            <v>DISEASES &amp; DISORDERS OF THE DIGESTIVE SYSTEM</v>
          </cell>
          <cell r="K435" t="str">
            <v>06</v>
          </cell>
          <cell r="L435" t="str">
            <v>General Surgery</v>
          </cell>
          <cell r="M435" t="str">
            <v>06.1</v>
          </cell>
          <cell r="N435" t="str">
            <v>General Surgery</v>
          </cell>
        </row>
        <row r="436">
          <cell r="D436" t="str">
            <v>224-1</v>
          </cell>
          <cell r="E436" t="str">
            <v>PERITONEAL ADHESIOLYSIS</v>
          </cell>
          <cell r="F436" t="str">
            <v>Peritoneal adhesiolysis</v>
          </cell>
          <cell r="G436">
            <v>1.2265200000000001</v>
          </cell>
          <cell r="H436">
            <v>4.6500000000000004</v>
          </cell>
          <cell r="I436" t="str">
            <v>06</v>
          </cell>
          <cell r="J436" t="str">
            <v>DISEASES &amp; DISORDERS OF THE DIGESTIVE SYSTEM</v>
          </cell>
          <cell r="K436" t="str">
            <v>06</v>
          </cell>
          <cell r="L436" t="str">
            <v>General Surgery</v>
          </cell>
          <cell r="M436" t="str">
            <v>06.1</v>
          </cell>
          <cell r="N436" t="str">
            <v>General Surgery</v>
          </cell>
        </row>
        <row r="437">
          <cell r="D437" t="str">
            <v>224-2</v>
          </cell>
          <cell r="E437" t="str">
            <v>PERITONEAL ADHESIOLYSIS</v>
          </cell>
          <cell r="F437" t="str">
            <v>Peritoneal adhesiolysis</v>
          </cell>
          <cell r="G437">
            <v>1.5166500000000001</v>
          </cell>
          <cell r="H437">
            <v>6.38</v>
          </cell>
          <cell r="I437" t="str">
            <v>06</v>
          </cell>
          <cell r="J437" t="str">
            <v>DISEASES &amp; DISORDERS OF THE DIGESTIVE SYSTEM</v>
          </cell>
          <cell r="K437" t="str">
            <v>06</v>
          </cell>
          <cell r="L437" t="str">
            <v>General Surgery</v>
          </cell>
          <cell r="M437" t="str">
            <v>06.1</v>
          </cell>
          <cell r="N437" t="str">
            <v>General Surgery</v>
          </cell>
        </row>
        <row r="438">
          <cell r="D438" t="str">
            <v>224-3</v>
          </cell>
          <cell r="E438" t="str">
            <v>PERITONEAL ADHESIOLYSIS</v>
          </cell>
          <cell r="F438" t="str">
            <v>Peritoneal adhesiolysis</v>
          </cell>
          <cell r="G438">
            <v>2.1551</v>
          </cell>
          <cell r="H438">
            <v>9.64</v>
          </cell>
          <cell r="I438" t="str">
            <v>06</v>
          </cell>
          <cell r="J438" t="str">
            <v>DISEASES &amp; DISORDERS OF THE DIGESTIVE SYSTEM</v>
          </cell>
          <cell r="K438" t="str">
            <v>06</v>
          </cell>
          <cell r="L438" t="str">
            <v>General Surgery</v>
          </cell>
          <cell r="M438" t="str">
            <v>06.1</v>
          </cell>
          <cell r="N438" t="str">
            <v>General Surgery</v>
          </cell>
        </row>
        <row r="439">
          <cell r="D439" t="str">
            <v>224-4</v>
          </cell>
          <cell r="E439" t="str">
            <v>PERITONEAL ADHESIOLYSIS</v>
          </cell>
          <cell r="F439" t="str">
            <v>Peritoneal adhesiolysis</v>
          </cell>
          <cell r="G439">
            <v>3.6921499999999998</v>
          </cell>
          <cell r="H439">
            <v>15.36</v>
          </cell>
          <cell r="I439" t="str">
            <v>06</v>
          </cell>
          <cell r="J439" t="str">
            <v>DISEASES &amp; DISORDERS OF THE DIGESTIVE SYSTEM</v>
          </cell>
          <cell r="K439" t="str">
            <v>06</v>
          </cell>
          <cell r="L439" t="str">
            <v>General Surgery</v>
          </cell>
          <cell r="M439" t="str">
            <v>06.1</v>
          </cell>
          <cell r="N439" t="str">
            <v>General Surgery</v>
          </cell>
        </row>
        <row r="440">
          <cell r="D440" t="str">
            <v>226-1</v>
          </cell>
          <cell r="E440" t="str">
            <v>ANAL AND PERINEAL PROCEDURES</v>
          </cell>
          <cell r="F440" t="str">
            <v>Anal &amp; perineal procs</v>
          </cell>
          <cell r="G440">
            <v>0.81157999999999997</v>
          </cell>
          <cell r="H440">
            <v>2.58</v>
          </cell>
          <cell r="I440" t="str">
            <v>06</v>
          </cell>
          <cell r="J440" t="str">
            <v>DISEASES &amp; DISORDERS OF THE DIGESTIVE SYSTEM</v>
          </cell>
          <cell r="K440" t="str">
            <v>06</v>
          </cell>
          <cell r="L440" t="str">
            <v>General Surgery</v>
          </cell>
          <cell r="M440" t="str">
            <v>06.1</v>
          </cell>
          <cell r="N440" t="str">
            <v>General Surgery</v>
          </cell>
        </row>
        <row r="441">
          <cell r="D441" t="str">
            <v>226-2</v>
          </cell>
          <cell r="E441" t="str">
            <v>ANAL AND PERINEAL PROCEDURES</v>
          </cell>
          <cell r="F441" t="str">
            <v>Anal &amp; perineal procs</v>
          </cell>
          <cell r="G441">
            <v>1.0739000000000001</v>
          </cell>
          <cell r="H441">
            <v>4.0599999999999996</v>
          </cell>
          <cell r="I441" t="str">
            <v>06</v>
          </cell>
          <cell r="J441" t="str">
            <v>DISEASES &amp; DISORDERS OF THE DIGESTIVE SYSTEM</v>
          </cell>
          <cell r="K441" t="str">
            <v>06</v>
          </cell>
          <cell r="L441" t="str">
            <v>General Surgery</v>
          </cell>
          <cell r="M441" t="str">
            <v>06.1</v>
          </cell>
          <cell r="N441" t="str">
            <v>General Surgery</v>
          </cell>
        </row>
        <row r="442">
          <cell r="D442" t="str">
            <v>226-3</v>
          </cell>
          <cell r="E442" t="str">
            <v>ANAL AND PERINEAL PROCEDURES</v>
          </cell>
          <cell r="F442" t="str">
            <v>Anal &amp; perineal procs</v>
          </cell>
          <cell r="G442">
            <v>1.5754999999999999</v>
          </cell>
          <cell r="H442">
            <v>7.52</v>
          </cell>
          <cell r="I442" t="str">
            <v>06</v>
          </cell>
          <cell r="J442" t="str">
            <v>DISEASES &amp; DISORDERS OF THE DIGESTIVE SYSTEM</v>
          </cell>
          <cell r="K442" t="str">
            <v>06</v>
          </cell>
          <cell r="L442" t="str">
            <v>General Surgery</v>
          </cell>
          <cell r="M442" t="str">
            <v>06.1</v>
          </cell>
          <cell r="N442" t="str">
            <v>General Surgery</v>
          </cell>
        </row>
        <row r="443">
          <cell r="D443" t="str">
            <v>226-4</v>
          </cell>
          <cell r="E443" t="str">
            <v>ANAL AND PERINEAL PROCEDURES</v>
          </cell>
          <cell r="F443" t="str">
            <v>Anal &amp; perineal procs</v>
          </cell>
          <cell r="G443">
            <v>2.6336400000000002</v>
          </cell>
          <cell r="H443">
            <v>12.21</v>
          </cell>
          <cell r="I443" t="str">
            <v>06</v>
          </cell>
          <cell r="J443" t="str">
            <v>DISEASES &amp; DISORDERS OF THE DIGESTIVE SYSTEM</v>
          </cell>
          <cell r="K443" t="str">
            <v>06</v>
          </cell>
          <cell r="L443" t="str">
            <v>General Surgery</v>
          </cell>
          <cell r="M443" t="str">
            <v>06.1</v>
          </cell>
          <cell r="N443" t="str">
            <v>General Surgery</v>
          </cell>
        </row>
        <row r="444">
          <cell r="D444" t="str">
            <v>227-1</v>
          </cell>
          <cell r="E444" t="str">
            <v>HERNIA PROCEDURES EXCEPT INGUINAL, FEMORAL AND UMBILICAL</v>
          </cell>
          <cell r="F444" t="str">
            <v>Hernia procs except inguinal, femoral &amp; umbilical</v>
          </cell>
          <cell r="G444">
            <v>1.1554199999999999</v>
          </cell>
          <cell r="H444">
            <v>2.85</v>
          </cell>
          <cell r="I444" t="str">
            <v>06</v>
          </cell>
          <cell r="J444" t="str">
            <v>DISEASES &amp; DISORDERS OF THE DIGESTIVE SYSTEM</v>
          </cell>
          <cell r="K444" t="str">
            <v>06</v>
          </cell>
          <cell r="L444" t="str">
            <v>General Surgery</v>
          </cell>
          <cell r="M444" t="str">
            <v>06.1</v>
          </cell>
          <cell r="N444" t="str">
            <v>General Surgery</v>
          </cell>
        </row>
        <row r="445">
          <cell r="D445" t="str">
            <v>227-2</v>
          </cell>
          <cell r="E445" t="str">
            <v>HERNIA PROCEDURES EXCEPT INGUINAL, FEMORAL AND UMBILICAL</v>
          </cell>
          <cell r="F445" t="str">
            <v>Hernia procs except inguinal, femoral &amp; umbilical</v>
          </cell>
          <cell r="G445">
            <v>1.4454400000000001</v>
          </cell>
          <cell r="H445">
            <v>4.4400000000000004</v>
          </cell>
          <cell r="I445" t="str">
            <v>06</v>
          </cell>
          <cell r="J445" t="str">
            <v>DISEASES &amp; DISORDERS OF THE DIGESTIVE SYSTEM</v>
          </cell>
          <cell r="K445" t="str">
            <v>06</v>
          </cell>
          <cell r="L445" t="str">
            <v>General Surgery</v>
          </cell>
          <cell r="M445" t="str">
            <v>06.1</v>
          </cell>
          <cell r="N445" t="str">
            <v>General Surgery</v>
          </cell>
        </row>
        <row r="446">
          <cell r="D446" t="str">
            <v>227-3</v>
          </cell>
          <cell r="E446" t="str">
            <v>HERNIA PROCEDURES EXCEPT INGUINAL, FEMORAL AND UMBILICAL</v>
          </cell>
          <cell r="F446" t="str">
            <v>Hernia procs except inguinal, femoral &amp; umbilical</v>
          </cell>
          <cell r="G446">
            <v>2.0428000000000002</v>
          </cell>
          <cell r="H446">
            <v>7.29</v>
          </cell>
          <cell r="I446" t="str">
            <v>06</v>
          </cell>
          <cell r="J446" t="str">
            <v>DISEASES &amp; DISORDERS OF THE DIGESTIVE SYSTEM</v>
          </cell>
          <cell r="K446" t="str">
            <v>06</v>
          </cell>
          <cell r="L446" t="str">
            <v>General Surgery</v>
          </cell>
          <cell r="M446" t="str">
            <v>06.1</v>
          </cell>
          <cell r="N446" t="str">
            <v>General Surgery</v>
          </cell>
        </row>
        <row r="447">
          <cell r="D447" t="str">
            <v>227-4</v>
          </cell>
          <cell r="E447" t="str">
            <v>HERNIA PROCEDURES EXCEPT INGUINAL, FEMORAL AND UMBILICAL</v>
          </cell>
          <cell r="F447" t="str">
            <v>Hernia procs except inguinal, femoral &amp; umbilical</v>
          </cell>
          <cell r="G447">
            <v>3.7214</v>
          </cell>
          <cell r="H447">
            <v>12.88</v>
          </cell>
          <cell r="I447" t="str">
            <v>06</v>
          </cell>
          <cell r="J447" t="str">
            <v>DISEASES &amp; DISORDERS OF THE DIGESTIVE SYSTEM</v>
          </cell>
          <cell r="K447" t="str">
            <v>06</v>
          </cell>
          <cell r="L447" t="str">
            <v>General Surgery</v>
          </cell>
          <cell r="M447" t="str">
            <v>06.1</v>
          </cell>
          <cell r="N447" t="str">
            <v>General Surgery</v>
          </cell>
        </row>
        <row r="448">
          <cell r="D448" t="str">
            <v>228-1</v>
          </cell>
          <cell r="E448" t="str">
            <v>INGUINAL, FEMORAL AND UMBILICAL HERNIA PROCEDURES</v>
          </cell>
          <cell r="F448" t="str">
            <v>Inguinal, femoral &amp; umbilical hernia procs</v>
          </cell>
          <cell r="G448">
            <v>0.87785000000000002</v>
          </cell>
          <cell r="H448">
            <v>2.0299999999999998</v>
          </cell>
          <cell r="I448" t="str">
            <v>06</v>
          </cell>
          <cell r="J448" t="str">
            <v>DISEASES &amp; DISORDERS OF THE DIGESTIVE SYSTEM</v>
          </cell>
          <cell r="K448" t="str">
            <v>06</v>
          </cell>
          <cell r="L448" t="str">
            <v>General Surgery</v>
          </cell>
          <cell r="M448" t="str">
            <v>06.1</v>
          </cell>
          <cell r="N448" t="str">
            <v>General Surgery</v>
          </cell>
        </row>
        <row r="449">
          <cell r="D449" t="str">
            <v>228-2</v>
          </cell>
          <cell r="E449" t="str">
            <v>INGUINAL, FEMORAL AND UMBILICAL HERNIA PROCEDURES</v>
          </cell>
          <cell r="F449" t="str">
            <v>Inguinal, femoral &amp; umbilical hernia procs</v>
          </cell>
          <cell r="G449">
            <v>1.1319999999999999</v>
          </cell>
          <cell r="H449">
            <v>3.33</v>
          </cell>
          <cell r="I449" t="str">
            <v>06</v>
          </cell>
          <cell r="J449" t="str">
            <v>DISEASES &amp; DISORDERS OF THE DIGESTIVE SYSTEM</v>
          </cell>
          <cell r="K449" t="str">
            <v>06</v>
          </cell>
          <cell r="L449" t="str">
            <v>General Surgery</v>
          </cell>
          <cell r="M449" t="str">
            <v>06.1</v>
          </cell>
          <cell r="N449" t="str">
            <v>General Surgery</v>
          </cell>
        </row>
        <row r="450">
          <cell r="D450" t="str">
            <v>228-3</v>
          </cell>
          <cell r="E450" t="str">
            <v>INGUINAL, FEMORAL AND UMBILICAL HERNIA PROCEDURES</v>
          </cell>
          <cell r="F450" t="str">
            <v>Inguinal, femoral &amp; umbilical hernia procs</v>
          </cell>
          <cell r="G450">
            <v>1.54149</v>
          </cell>
          <cell r="H450">
            <v>5.7</v>
          </cell>
          <cell r="I450" t="str">
            <v>06</v>
          </cell>
          <cell r="J450" t="str">
            <v>DISEASES &amp; DISORDERS OF THE DIGESTIVE SYSTEM</v>
          </cell>
          <cell r="K450" t="str">
            <v>06</v>
          </cell>
          <cell r="L450" t="str">
            <v>General Surgery</v>
          </cell>
          <cell r="M450" t="str">
            <v>06.1</v>
          </cell>
          <cell r="N450" t="str">
            <v>General Surgery</v>
          </cell>
        </row>
        <row r="451">
          <cell r="D451" t="str">
            <v>228-4</v>
          </cell>
          <cell r="E451" t="str">
            <v>INGUINAL, FEMORAL AND UMBILICAL HERNIA PROCEDURES</v>
          </cell>
          <cell r="F451" t="str">
            <v>Inguinal, femoral &amp; umbilical hernia procs</v>
          </cell>
          <cell r="G451">
            <v>2.6519300000000001</v>
          </cell>
          <cell r="H451">
            <v>9.86</v>
          </cell>
          <cell r="I451" t="str">
            <v>06</v>
          </cell>
          <cell r="J451" t="str">
            <v>DISEASES &amp; DISORDERS OF THE DIGESTIVE SYSTEM</v>
          </cell>
          <cell r="K451" t="str">
            <v>06</v>
          </cell>
          <cell r="L451" t="str">
            <v>General Surgery</v>
          </cell>
          <cell r="M451" t="str">
            <v>06.1</v>
          </cell>
          <cell r="N451" t="str">
            <v>General Surgery</v>
          </cell>
        </row>
        <row r="452">
          <cell r="D452" t="str">
            <v>229-1</v>
          </cell>
          <cell r="E452" t="str">
            <v>OTHER DIGESTIVE SYSTEM AND ABDOMINAL PROCEDURES</v>
          </cell>
          <cell r="F452" t="str">
            <v>Other digestive system &amp; abdominal procs</v>
          </cell>
          <cell r="G452">
            <v>1.1006400000000001</v>
          </cell>
          <cell r="H452">
            <v>3.2</v>
          </cell>
          <cell r="I452" t="str">
            <v>06</v>
          </cell>
          <cell r="J452" t="str">
            <v>DISEASES &amp; DISORDERS OF THE DIGESTIVE SYSTEM</v>
          </cell>
          <cell r="K452" t="str">
            <v>06</v>
          </cell>
          <cell r="L452" t="str">
            <v>General Surgery</v>
          </cell>
          <cell r="M452" t="str">
            <v>06.1</v>
          </cell>
          <cell r="N452" t="str">
            <v>General Surgery</v>
          </cell>
        </row>
        <row r="453">
          <cell r="D453" t="str">
            <v>229-2</v>
          </cell>
          <cell r="E453" t="str">
            <v>OTHER DIGESTIVE SYSTEM AND ABDOMINAL PROCEDURES</v>
          </cell>
          <cell r="F453" t="str">
            <v>Other digestive system &amp; abdominal procs</v>
          </cell>
          <cell r="G453">
            <v>1.51738</v>
          </cell>
          <cell r="H453">
            <v>4.83</v>
          </cell>
          <cell r="I453" t="str">
            <v>06</v>
          </cell>
          <cell r="J453" t="str">
            <v>DISEASES &amp; DISORDERS OF THE DIGESTIVE SYSTEM</v>
          </cell>
          <cell r="K453" t="str">
            <v>06</v>
          </cell>
          <cell r="L453" t="str">
            <v>General Surgery</v>
          </cell>
          <cell r="M453" t="str">
            <v>06.1</v>
          </cell>
          <cell r="N453" t="str">
            <v>General Surgery</v>
          </cell>
        </row>
        <row r="454">
          <cell r="D454" t="str">
            <v>229-3</v>
          </cell>
          <cell r="E454" t="str">
            <v>OTHER DIGESTIVE SYSTEM AND ABDOMINAL PROCEDURES</v>
          </cell>
          <cell r="F454" t="str">
            <v>Other digestive system &amp; abdominal procs</v>
          </cell>
          <cell r="G454">
            <v>2.2911999999999999</v>
          </cell>
          <cell r="H454">
            <v>8.1199999999999992</v>
          </cell>
          <cell r="I454" t="str">
            <v>06</v>
          </cell>
          <cell r="J454" t="str">
            <v>DISEASES &amp; DISORDERS OF THE DIGESTIVE SYSTEM</v>
          </cell>
          <cell r="K454" t="str">
            <v>06</v>
          </cell>
          <cell r="L454" t="str">
            <v>General Surgery</v>
          </cell>
          <cell r="M454" t="str">
            <v>06.1</v>
          </cell>
          <cell r="N454" t="str">
            <v>General Surgery</v>
          </cell>
        </row>
        <row r="455">
          <cell r="D455" t="str">
            <v>229-4</v>
          </cell>
          <cell r="E455" t="str">
            <v>OTHER DIGESTIVE SYSTEM AND ABDOMINAL PROCEDURES</v>
          </cell>
          <cell r="F455" t="str">
            <v>Other digestive system &amp; abdominal procs</v>
          </cell>
          <cell r="G455">
            <v>3.9536699999999998</v>
          </cell>
          <cell r="H455">
            <v>12.63</v>
          </cell>
          <cell r="I455" t="str">
            <v>06</v>
          </cell>
          <cell r="J455" t="str">
            <v>DISEASES &amp; DISORDERS OF THE DIGESTIVE SYSTEM</v>
          </cell>
          <cell r="K455" t="str">
            <v>06</v>
          </cell>
          <cell r="L455" t="str">
            <v>General Surgery</v>
          </cell>
          <cell r="M455" t="str">
            <v>06.1</v>
          </cell>
          <cell r="N455" t="str">
            <v>General Surgery</v>
          </cell>
        </row>
        <row r="456">
          <cell r="D456" t="str">
            <v>230-1</v>
          </cell>
          <cell r="E456" t="str">
            <v>MAJOR SMALL BOWEL PROCEDURES</v>
          </cell>
          <cell r="F456" t="str">
            <v>Major small bowel procs</v>
          </cell>
          <cell r="G456">
            <v>1.2919099999999999</v>
          </cell>
          <cell r="H456">
            <v>4.09</v>
          </cell>
          <cell r="I456" t="str">
            <v>06</v>
          </cell>
          <cell r="J456" t="str">
            <v>DISEASES &amp; DISORDERS OF THE DIGESTIVE SYSTEM</v>
          </cell>
          <cell r="K456" t="str">
            <v>06</v>
          </cell>
          <cell r="L456" t="str">
            <v>General Surgery</v>
          </cell>
          <cell r="M456" t="str">
            <v>06.1</v>
          </cell>
          <cell r="N456" t="str">
            <v>General Surgery</v>
          </cell>
        </row>
        <row r="457">
          <cell r="D457" t="str">
            <v>230-2</v>
          </cell>
          <cell r="E457" t="str">
            <v>MAJOR SMALL BOWEL PROCEDURES</v>
          </cell>
          <cell r="F457" t="str">
            <v>Major small bowel procs</v>
          </cell>
          <cell r="G457">
            <v>1.7713699999999999</v>
          </cell>
          <cell r="H457">
            <v>6.46</v>
          </cell>
          <cell r="I457" t="str">
            <v>06</v>
          </cell>
          <cell r="J457" t="str">
            <v>DISEASES &amp; DISORDERS OF THE DIGESTIVE SYSTEM</v>
          </cell>
          <cell r="K457" t="str">
            <v>06</v>
          </cell>
          <cell r="L457" t="str">
            <v>General Surgery</v>
          </cell>
          <cell r="M457" t="str">
            <v>06.1</v>
          </cell>
          <cell r="N457" t="str">
            <v>General Surgery</v>
          </cell>
        </row>
        <row r="458">
          <cell r="D458" t="str">
            <v>230-3</v>
          </cell>
          <cell r="E458" t="str">
            <v>MAJOR SMALL BOWEL PROCEDURES</v>
          </cell>
          <cell r="F458" t="str">
            <v>Major small bowel procs</v>
          </cell>
          <cell r="G458">
            <v>2.6232899999999999</v>
          </cell>
          <cell r="H458">
            <v>10.7</v>
          </cell>
          <cell r="I458" t="str">
            <v>06</v>
          </cell>
          <cell r="J458" t="str">
            <v>DISEASES &amp; DISORDERS OF THE DIGESTIVE SYSTEM</v>
          </cell>
          <cell r="K458" t="str">
            <v>06</v>
          </cell>
          <cell r="L458" t="str">
            <v>General Surgery</v>
          </cell>
          <cell r="M458" t="str">
            <v>06.1</v>
          </cell>
          <cell r="N458" t="str">
            <v>General Surgery</v>
          </cell>
        </row>
        <row r="459">
          <cell r="D459" t="str">
            <v>230-4</v>
          </cell>
          <cell r="E459" t="str">
            <v>MAJOR SMALL BOWEL PROCEDURES</v>
          </cell>
          <cell r="F459" t="str">
            <v>Major small bowel procs</v>
          </cell>
          <cell r="G459">
            <v>4.82653</v>
          </cell>
          <cell r="H459">
            <v>18.03</v>
          </cell>
          <cell r="I459" t="str">
            <v>06</v>
          </cell>
          <cell r="J459" t="str">
            <v>DISEASES &amp; DISORDERS OF THE DIGESTIVE SYSTEM</v>
          </cell>
          <cell r="K459" t="str">
            <v>06</v>
          </cell>
          <cell r="L459" t="str">
            <v>General Surgery</v>
          </cell>
          <cell r="M459" t="str">
            <v>06.1</v>
          </cell>
          <cell r="N459" t="str">
            <v>General Surgery</v>
          </cell>
        </row>
        <row r="460">
          <cell r="D460" t="str">
            <v>231-1</v>
          </cell>
          <cell r="E460" t="str">
            <v>MAJOR LARGE BOWEL PROCEDURES</v>
          </cell>
          <cell r="F460" t="str">
            <v>Major large bowel procs</v>
          </cell>
          <cell r="G460">
            <v>1.4757100000000001</v>
          </cell>
          <cell r="H460">
            <v>3.6</v>
          </cell>
          <cell r="I460" t="str">
            <v>06</v>
          </cell>
          <cell r="J460" t="str">
            <v>DISEASES &amp; DISORDERS OF THE DIGESTIVE SYSTEM</v>
          </cell>
          <cell r="K460" t="str">
            <v>06</v>
          </cell>
          <cell r="L460" t="str">
            <v>General Surgery</v>
          </cell>
          <cell r="M460" t="str">
            <v>06.1</v>
          </cell>
          <cell r="N460" t="str">
            <v>General Surgery</v>
          </cell>
        </row>
        <row r="461">
          <cell r="D461" t="str">
            <v>231-2</v>
          </cell>
          <cell r="E461" t="str">
            <v>MAJOR LARGE BOWEL PROCEDURES</v>
          </cell>
          <cell r="F461" t="str">
            <v>Major large bowel procs</v>
          </cell>
          <cell r="G461">
            <v>1.8120099999999999</v>
          </cell>
          <cell r="H461">
            <v>5.68</v>
          </cell>
          <cell r="I461" t="str">
            <v>06</v>
          </cell>
          <cell r="J461" t="str">
            <v>DISEASES &amp; DISORDERS OF THE DIGESTIVE SYSTEM</v>
          </cell>
          <cell r="K461" t="str">
            <v>06</v>
          </cell>
          <cell r="L461" t="str">
            <v>General Surgery</v>
          </cell>
          <cell r="M461" t="str">
            <v>06.1</v>
          </cell>
          <cell r="N461" t="str">
            <v>General Surgery</v>
          </cell>
        </row>
        <row r="462">
          <cell r="D462" t="str">
            <v>231-3</v>
          </cell>
          <cell r="E462" t="str">
            <v>MAJOR LARGE BOWEL PROCEDURES</v>
          </cell>
          <cell r="F462" t="str">
            <v>Major large bowel procs</v>
          </cell>
          <cell r="G462">
            <v>2.59015</v>
          </cell>
          <cell r="H462">
            <v>9.89</v>
          </cell>
          <cell r="I462" t="str">
            <v>06</v>
          </cell>
          <cell r="J462" t="str">
            <v>DISEASES &amp; DISORDERS OF THE DIGESTIVE SYSTEM</v>
          </cell>
          <cell r="K462" t="str">
            <v>06</v>
          </cell>
          <cell r="L462" t="str">
            <v>General Surgery</v>
          </cell>
          <cell r="M462" t="str">
            <v>06.1</v>
          </cell>
          <cell r="N462" t="str">
            <v>General Surgery</v>
          </cell>
        </row>
        <row r="463">
          <cell r="D463" t="str">
            <v>231-4</v>
          </cell>
          <cell r="E463" t="str">
            <v>MAJOR LARGE BOWEL PROCEDURES</v>
          </cell>
          <cell r="F463" t="str">
            <v>Major large bowel procs</v>
          </cell>
          <cell r="G463">
            <v>4.2467199999999998</v>
          </cell>
          <cell r="H463">
            <v>15.65</v>
          </cell>
          <cell r="I463" t="str">
            <v>06</v>
          </cell>
          <cell r="J463" t="str">
            <v>DISEASES &amp; DISORDERS OF THE DIGESTIVE SYSTEM</v>
          </cell>
          <cell r="K463" t="str">
            <v>06</v>
          </cell>
          <cell r="L463" t="str">
            <v>General Surgery</v>
          </cell>
          <cell r="M463" t="str">
            <v>06.1</v>
          </cell>
          <cell r="N463" t="str">
            <v>General Surgery</v>
          </cell>
        </row>
        <row r="464">
          <cell r="D464" t="str">
            <v>232-1</v>
          </cell>
          <cell r="E464" t="str">
            <v>GASTRIC FUNDOPLICATION</v>
          </cell>
          <cell r="F464" t="str">
            <v>Gastric fundoplication</v>
          </cell>
          <cell r="G464">
            <v>1.1190199999999999</v>
          </cell>
          <cell r="H464">
            <v>1.88</v>
          </cell>
          <cell r="I464" t="str">
            <v>06</v>
          </cell>
          <cell r="J464" t="str">
            <v>DISEASES &amp; DISORDERS OF THE DIGESTIVE SYSTEM</v>
          </cell>
          <cell r="K464" t="str">
            <v>06</v>
          </cell>
          <cell r="L464" t="str">
            <v>General Surgery</v>
          </cell>
          <cell r="M464" t="str">
            <v>06.1</v>
          </cell>
          <cell r="N464" t="str">
            <v>General Surgery</v>
          </cell>
        </row>
        <row r="465">
          <cell r="D465" t="str">
            <v>232-2</v>
          </cell>
          <cell r="E465" t="str">
            <v>GASTRIC FUNDOPLICATION</v>
          </cell>
          <cell r="F465" t="str">
            <v>Gastric fundoplication</v>
          </cell>
          <cell r="G465">
            <v>1.3669100000000001</v>
          </cell>
          <cell r="H465">
            <v>4.0199999999999996</v>
          </cell>
          <cell r="I465" t="str">
            <v>06</v>
          </cell>
          <cell r="J465" t="str">
            <v>DISEASES &amp; DISORDERS OF THE DIGESTIVE SYSTEM</v>
          </cell>
          <cell r="K465" t="str">
            <v>06</v>
          </cell>
          <cell r="L465" t="str">
            <v>General Surgery</v>
          </cell>
          <cell r="M465" t="str">
            <v>06.1</v>
          </cell>
          <cell r="N465" t="str">
            <v>General Surgery</v>
          </cell>
        </row>
        <row r="466">
          <cell r="D466" t="str">
            <v>232-3</v>
          </cell>
          <cell r="E466" t="str">
            <v>GASTRIC FUNDOPLICATION</v>
          </cell>
          <cell r="F466" t="str">
            <v>Gastric fundoplication</v>
          </cell>
          <cell r="G466">
            <v>1.8067599999999999</v>
          </cell>
          <cell r="H466">
            <v>7.85</v>
          </cell>
          <cell r="I466" t="str">
            <v>06</v>
          </cell>
          <cell r="J466" t="str">
            <v>DISEASES &amp; DISORDERS OF THE DIGESTIVE SYSTEM</v>
          </cell>
          <cell r="K466" t="str">
            <v>06</v>
          </cell>
          <cell r="L466" t="str">
            <v>General Surgery</v>
          </cell>
          <cell r="M466" t="str">
            <v>06.1</v>
          </cell>
          <cell r="N466" t="str">
            <v>General Surgery</v>
          </cell>
        </row>
        <row r="467">
          <cell r="D467" t="str">
            <v>232-4</v>
          </cell>
          <cell r="E467" t="str">
            <v>GASTRIC FUNDOPLICATION</v>
          </cell>
          <cell r="F467" t="str">
            <v>Gastric fundoplication</v>
          </cell>
          <cell r="G467">
            <v>3.9650099999999999</v>
          </cell>
          <cell r="H467">
            <v>18.32</v>
          </cell>
          <cell r="I467" t="str">
            <v>06</v>
          </cell>
          <cell r="J467" t="str">
            <v>DISEASES &amp; DISORDERS OF THE DIGESTIVE SYSTEM</v>
          </cell>
          <cell r="K467" t="str">
            <v>06</v>
          </cell>
          <cell r="L467" t="str">
            <v>General Surgery</v>
          </cell>
          <cell r="M467" t="str">
            <v>06.1</v>
          </cell>
          <cell r="N467" t="str">
            <v>General Surgery</v>
          </cell>
        </row>
        <row r="468">
          <cell r="D468" t="str">
            <v>233-1</v>
          </cell>
          <cell r="E468" t="str">
            <v>APPENDECTOMY WITH COMPLEX PRINCIPAL DIAGNOSIS</v>
          </cell>
          <cell r="F468" t="str">
            <v>Appendectomy with complex principal diagnosis</v>
          </cell>
          <cell r="G468">
            <v>1.00051</v>
          </cell>
          <cell r="H468">
            <v>2.95</v>
          </cell>
          <cell r="I468" t="str">
            <v>06</v>
          </cell>
          <cell r="J468" t="str">
            <v>DISEASES &amp; DISORDERS OF THE DIGESTIVE SYSTEM</v>
          </cell>
          <cell r="K468" t="str">
            <v>06</v>
          </cell>
          <cell r="L468" t="str">
            <v>General Surgery</v>
          </cell>
          <cell r="M468" t="str">
            <v>06.1</v>
          </cell>
          <cell r="N468" t="str">
            <v>General Surgery</v>
          </cell>
        </row>
        <row r="469">
          <cell r="D469" t="str">
            <v>233-2</v>
          </cell>
          <cell r="E469" t="str">
            <v>APPENDECTOMY WITH COMPLEX PRINCIPAL DIAGNOSIS</v>
          </cell>
          <cell r="F469" t="str">
            <v>Appendectomy with complex principal diagnosis</v>
          </cell>
          <cell r="G469">
            <v>1.2922</v>
          </cell>
          <cell r="H469">
            <v>4.55</v>
          </cell>
          <cell r="I469" t="str">
            <v>06</v>
          </cell>
          <cell r="J469" t="str">
            <v>DISEASES &amp; DISORDERS OF THE DIGESTIVE SYSTEM</v>
          </cell>
          <cell r="K469" t="str">
            <v>06</v>
          </cell>
          <cell r="L469" t="str">
            <v>General Surgery</v>
          </cell>
          <cell r="M469" t="str">
            <v>06.1</v>
          </cell>
          <cell r="N469" t="str">
            <v>General Surgery</v>
          </cell>
        </row>
        <row r="470">
          <cell r="D470" t="str">
            <v>233-3</v>
          </cell>
          <cell r="E470" t="str">
            <v>APPENDECTOMY WITH COMPLEX PRINCIPAL DIAGNOSIS</v>
          </cell>
          <cell r="F470" t="str">
            <v>Appendectomy with complex principal diagnosis</v>
          </cell>
          <cell r="G470">
            <v>1.87252</v>
          </cell>
          <cell r="H470">
            <v>7.21</v>
          </cell>
          <cell r="I470" t="str">
            <v>06</v>
          </cell>
          <cell r="J470" t="str">
            <v>DISEASES &amp; DISORDERS OF THE DIGESTIVE SYSTEM</v>
          </cell>
          <cell r="K470" t="str">
            <v>06</v>
          </cell>
          <cell r="L470" t="str">
            <v>General Surgery</v>
          </cell>
          <cell r="M470" t="str">
            <v>06.1</v>
          </cell>
          <cell r="N470" t="str">
            <v>General Surgery</v>
          </cell>
        </row>
        <row r="471">
          <cell r="D471" t="str">
            <v>233-4</v>
          </cell>
          <cell r="E471" t="str">
            <v>APPENDECTOMY WITH COMPLEX PRINCIPAL DIAGNOSIS</v>
          </cell>
          <cell r="F471" t="str">
            <v>Appendectomy with complex principal diagnosis</v>
          </cell>
          <cell r="G471">
            <v>2.8012299999999999</v>
          </cell>
          <cell r="H471">
            <v>10.02</v>
          </cell>
          <cell r="I471" t="str">
            <v>06</v>
          </cell>
          <cell r="J471" t="str">
            <v>DISEASES &amp; DISORDERS OF THE DIGESTIVE SYSTEM</v>
          </cell>
          <cell r="K471" t="str">
            <v>06</v>
          </cell>
          <cell r="L471" t="str">
            <v>General Surgery</v>
          </cell>
          <cell r="M471" t="str">
            <v>06.1</v>
          </cell>
          <cell r="N471" t="str">
            <v>General Surgery</v>
          </cell>
        </row>
        <row r="472">
          <cell r="D472" t="str">
            <v>234-1</v>
          </cell>
          <cell r="E472" t="str">
            <v>APPENDECTOMY WITHOUT COMPLEX PRINCIPAL DIAGNOSIS</v>
          </cell>
          <cell r="F472" t="str">
            <v>Appendectomy w/o complex principal diagnosis</v>
          </cell>
          <cell r="G472">
            <v>0.81144000000000005</v>
          </cell>
          <cell r="H472">
            <v>1.44</v>
          </cell>
          <cell r="I472" t="str">
            <v>06</v>
          </cell>
          <cell r="J472" t="str">
            <v>DISEASES &amp; DISORDERS OF THE DIGESTIVE SYSTEM</v>
          </cell>
          <cell r="K472" t="str">
            <v>06</v>
          </cell>
          <cell r="L472" t="str">
            <v>General Surgery</v>
          </cell>
          <cell r="M472" t="str">
            <v>06.1</v>
          </cell>
          <cell r="N472" t="str">
            <v>General Surgery</v>
          </cell>
        </row>
        <row r="473">
          <cell r="D473" t="str">
            <v>234-2</v>
          </cell>
          <cell r="E473" t="str">
            <v>APPENDECTOMY WITHOUT COMPLEX PRINCIPAL DIAGNOSIS</v>
          </cell>
          <cell r="F473" t="str">
            <v>Appendectomy w/o complex principal diagnosis</v>
          </cell>
          <cell r="G473">
            <v>1.0479700000000001</v>
          </cell>
          <cell r="H473">
            <v>2.4</v>
          </cell>
          <cell r="I473" t="str">
            <v>06</v>
          </cell>
          <cell r="J473" t="str">
            <v>DISEASES &amp; DISORDERS OF THE DIGESTIVE SYSTEM</v>
          </cell>
          <cell r="K473" t="str">
            <v>06</v>
          </cell>
          <cell r="L473" t="str">
            <v>General Surgery</v>
          </cell>
          <cell r="M473" t="str">
            <v>06.1</v>
          </cell>
          <cell r="N473" t="str">
            <v>General Surgery</v>
          </cell>
        </row>
        <row r="474">
          <cell r="D474" t="str">
            <v>234-3</v>
          </cell>
          <cell r="E474" t="str">
            <v>APPENDECTOMY WITHOUT COMPLEX PRINCIPAL DIAGNOSIS</v>
          </cell>
          <cell r="F474" t="str">
            <v>Appendectomy w/o complex principal diagnosis</v>
          </cell>
          <cell r="G474">
            <v>1.54084</v>
          </cell>
          <cell r="H474">
            <v>4.67</v>
          </cell>
          <cell r="I474" t="str">
            <v>06</v>
          </cell>
          <cell r="J474" t="str">
            <v>DISEASES &amp; DISORDERS OF THE DIGESTIVE SYSTEM</v>
          </cell>
          <cell r="K474" t="str">
            <v>06</v>
          </cell>
          <cell r="L474" t="str">
            <v>General Surgery</v>
          </cell>
          <cell r="M474" t="str">
            <v>06.1</v>
          </cell>
          <cell r="N474" t="str">
            <v>General Surgery</v>
          </cell>
        </row>
        <row r="475">
          <cell r="D475" t="str">
            <v>234-4</v>
          </cell>
          <cell r="E475" t="str">
            <v>APPENDECTOMY WITHOUT COMPLEX PRINCIPAL DIAGNOSIS</v>
          </cell>
          <cell r="F475" t="str">
            <v>Appendectomy w/o complex principal diagnosis</v>
          </cell>
          <cell r="G475">
            <v>2.6240899999999998</v>
          </cell>
          <cell r="H475">
            <v>8.25</v>
          </cell>
          <cell r="I475" t="str">
            <v>06</v>
          </cell>
          <cell r="J475" t="str">
            <v>DISEASES &amp; DISORDERS OF THE DIGESTIVE SYSTEM</v>
          </cell>
          <cell r="K475" t="str">
            <v>06</v>
          </cell>
          <cell r="L475" t="str">
            <v>General Surgery</v>
          </cell>
          <cell r="M475" t="str">
            <v>06.1</v>
          </cell>
          <cell r="N475" t="str">
            <v>General Surgery</v>
          </cell>
        </row>
        <row r="476">
          <cell r="D476" t="str">
            <v>240-1</v>
          </cell>
          <cell r="E476" t="str">
            <v>DIGESTIVE MALIGNANCY</v>
          </cell>
          <cell r="F476" t="str">
            <v>Digestive malignancy</v>
          </cell>
          <cell r="G476">
            <v>0.69825000000000004</v>
          </cell>
          <cell r="H476">
            <v>2.94</v>
          </cell>
          <cell r="I476" t="str">
            <v>06</v>
          </cell>
          <cell r="J476" t="str">
            <v>DISEASES &amp; DISORDERS OF THE DIGESTIVE SYSTEM</v>
          </cell>
          <cell r="K476" t="str">
            <v>04</v>
          </cell>
          <cell r="L476" t="str">
            <v>Oncology</v>
          </cell>
          <cell r="M476" t="str">
            <v>04.1</v>
          </cell>
          <cell r="N476" t="str">
            <v>Oncology</v>
          </cell>
        </row>
        <row r="477">
          <cell r="D477" t="str">
            <v>240-2</v>
          </cell>
          <cell r="E477" t="str">
            <v>DIGESTIVE MALIGNANCY</v>
          </cell>
          <cell r="F477" t="str">
            <v>Digestive malignancy</v>
          </cell>
          <cell r="G477">
            <v>0.80696999999999997</v>
          </cell>
          <cell r="H477">
            <v>4.0999999999999996</v>
          </cell>
          <cell r="I477" t="str">
            <v>06</v>
          </cell>
          <cell r="J477" t="str">
            <v>DISEASES &amp; DISORDERS OF THE DIGESTIVE SYSTEM</v>
          </cell>
          <cell r="K477" t="str">
            <v>04</v>
          </cell>
          <cell r="L477" t="str">
            <v>Oncology</v>
          </cell>
          <cell r="M477" t="str">
            <v>04.1</v>
          </cell>
          <cell r="N477" t="str">
            <v>Oncology</v>
          </cell>
        </row>
        <row r="478">
          <cell r="D478" t="str">
            <v>240-3</v>
          </cell>
          <cell r="E478" t="str">
            <v>DIGESTIVE MALIGNANCY</v>
          </cell>
          <cell r="F478" t="str">
            <v>Digestive malignancy</v>
          </cell>
          <cell r="G478">
            <v>1.1005199999999999</v>
          </cell>
          <cell r="H478">
            <v>6.31</v>
          </cell>
          <cell r="I478" t="str">
            <v>06</v>
          </cell>
          <cell r="J478" t="str">
            <v>DISEASES &amp; DISORDERS OF THE DIGESTIVE SYSTEM</v>
          </cell>
          <cell r="K478" t="str">
            <v>04</v>
          </cell>
          <cell r="L478" t="str">
            <v>Oncology</v>
          </cell>
          <cell r="M478" t="str">
            <v>04.1</v>
          </cell>
          <cell r="N478" t="str">
            <v>Oncology</v>
          </cell>
        </row>
        <row r="479">
          <cell r="D479" t="str">
            <v>240-4</v>
          </cell>
          <cell r="E479" t="str">
            <v>DIGESTIVE MALIGNANCY</v>
          </cell>
          <cell r="F479" t="str">
            <v>Digestive malignancy</v>
          </cell>
          <cell r="G479">
            <v>1.80901</v>
          </cell>
          <cell r="H479">
            <v>10.01</v>
          </cell>
          <cell r="I479" t="str">
            <v>06</v>
          </cell>
          <cell r="J479" t="str">
            <v>DISEASES &amp; DISORDERS OF THE DIGESTIVE SYSTEM</v>
          </cell>
          <cell r="K479" t="str">
            <v>04</v>
          </cell>
          <cell r="L479" t="str">
            <v>Oncology</v>
          </cell>
          <cell r="M479" t="str">
            <v>04.1</v>
          </cell>
          <cell r="N479" t="str">
            <v>Oncology</v>
          </cell>
        </row>
        <row r="480">
          <cell r="D480" t="str">
            <v>241-1</v>
          </cell>
          <cell r="E480" t="str">
            <v>PEPTIC ULCER AND GASTRITIS</v>
          </cell>
          <cell r="F480" t="str">
            <v>Peptic ulcer &amp; gastritis</v>
          </cell>
          <cell r="G480">
            <v>0.59035000000000004</v>
          </cell>
          <cell r="H480">
            <v>2.39</v>
          </cell>
          <cell r="I480" t="str">
            <v>06</v>
          </cell>
          <cell r="J480" t="str">
            <v>DISEASES &amp; DISORDERS OF THE DIGESTIVE SYSTEM</v>
          </cell>
          <cell r="K480" t="str">
            <v>01</v>
          </cell>
          <cell r="L480" t="str">
            <v>General Medicine</v>
          </cell>
          <cell r="M480" t="str">
            <v>01.3</v>
          </cell>
          <cell r="N480" t="str">
            <v>Gastroenterology</v>
          </cell>
        </row>
        <row r="481">
          <cell r="D481" t="str">
            <v>241-2</v>
          </cell>
          <cell r="E481" t="str">
            <v>PEPTIC ULCER AND GASTRITIS</v>
          </cell>
          <cell r="F481" t="str">
            <v>Peptic ulcer &amp; gastritis</v>
          </cell>
          <cell r="G481">
            <v>0.73480000000000001</v>
          </cell>
          <cell r="H481">
            <v>3.07</v>
          </cell>
          <cell r="I481" t="str">
            <v>06</v>
          </cell>
          <cell r="J481" t="str">
            <v>DISEASES &amp; DISORDERS OF THE DIGESTIVE SYSTEM</v>
          </cell>
          <cell r="K481" t="str">
            <v>01</v>
          </cell>
          <cell r="L481" t="str">
            <v>General Medicine</v>
          </cell>
          <cell r="M481" t="str">
            <v>01.3</v>
          </cell>
          <cell r="N481" t="str">
            <v>Gastroenterology</v>
          </cell>
        </row>
        <row r="482">
          <cell r="D482" t="str">
            <v>241-3</v>
          </cell>
          <cell r="E482" t="str">
            <v>PEPTIC ULCER AND GASTRITIS</v>
          </cell>
          <cell r="F482" t="str">
            <v>Peptic ulcer &amp; gastritis</v>
          </cell>
          <cell r="G482">
            <v>1.0711299999999999</v>
          </cell>
          <cell r="H482">
            <v>4.6100000000000003</v>
          </cell>
          <cell r="I482" t="str">
            <v>06</v>
          </cell>
          <cell r="J482" t="str">
            <v>DISEASES &amp; DISORDERS OF THE DIGESTIVE SYSTEM</v>
          </cell>
          <cell r="K482" t="str">
            <v>01</v>
          </cell>
          <cell r="L482" t="str">
            <v>General Medicine</v>
          </cell>
          <cell r="M482" t="str">
            <v>01.3</v>
          </cell>
          <cell r="N482" t="str">
            <v>Gastroenterology</v>
          </cell>
        </row>
        <row r="483">
          <cell r="D483" t="str">
            <v>241-4</v>
          </cell>
          <cell r="E483" t="str">
            <v>PEPTIC ULCER AND GASTRITIS</v>
          </cell>
          <cell r="F483" t="str">
            <v>Peptic ulcer &amp; gastritis</v>
          </cell>
          <cell r="G483">
            <v>2.0861700000000001</v>
          </cell>
          <cell r="H483">
            <v>8.49</v>
          </cell>
          <cell r="I483" t="str">
            <v>06</v>
          </cell>
          <cell r="J483" t="str">
            <v>DISEASES &amp; DISORDERS OF THE DIGESTIVE SYSTEM</v>
          </cell>
          <cell r="K483" t="str">
            <v>01</v>
          </cell>
          <cell r="L483" t="str">
            <v>General Medicine</v>
          </cell>
          <cell r="M483" t="str">
            <v>01.3</v>
          </cell>
          <cell r="N483" t="str">
            <v>Gastroenterology</v>
          </cell>
        </row>
        <row r="484">
          <cell r="D484" t="str">
            <v>242-1</v>
          </cell>
          <cell r="E484" t="str">
            <v>MAJOR ESOPHAGEAL DISORDERS</v>
          </cell>
          <cell r="F484" t="str">
            <v>Major esophageal disorders</v>
          </cell>
          <cell r="G484">
            <v>0.53852999999999995</v>
          </cell>
          <cell r="H484">
            <v>2.17</v>
          </cell>
          <cell r="I484" t="str">
            <v>06</v>
          </cell>
          <cell r="J484" t="str">
            <v>DISEASES &amp; DISORDERS OF THE DIGESTIVE SYSTEM</v>
          </cell>
          <cell r="K484" t="str">
            <v>01</v>
          </cell>
          <cell r="L484" t="str">
            <v>General Medicine</v>
          </cell>
          <cell r="M484" t="str">
            <v>01.3</v>
          </cell>
          <cell r="N484" t="str">
            <v>Gastroenterology</v>
          </cell>
        </row>
        <row r="485">
          <cell r="D485" t="str">
            <v>242-2</v>
          </cell>
          <cell r="E485" t="str">
            <v>MAJOR ESOPHAGEAL DISORDERS</v>
          </cell>
          <cell r="F485" t="str">
            <v>Major esophageal disorders</v>
          </cell>
          <cell r="G485">
            <v>0.69659000000000004</v>
          </cell>
          <cell r="H485">
            <v>2.97</v>
          </cell>
          <cell r="I485" t="str">
            <v>06</v>
          </cell>
          <cell r="J485" t="str">
            <v>DISEASES &amp; DISORDERS OF THE DIGESTIVE SYSTEM</v>
          </cell>
          <cell r="K485" t="str">
            <v>01</v>
          </cell>
          <cell r="L485" t="str">
            <v>General Medicine</v>
          </cell>
          <cell r="M485" t="str">
            <v>01.3</v>
          </cell>
          <cell r="N485" t="str">
            <v>Gastroenterology</v>
          </cell>
        </row>
        <row r="486">
          <cell r="D486" t="str">
            <v>242-3</v>
          </cell>
          <cell r="E486" t="str">
            <v>MAJOR ESOPHAGEAL DISORDERS</v>
          </cell>
          <cell r="F486" t="str">
            <v>Major esophageal disorders</v>
          </cell>
          <cell r="G486">
            <v>0.99897000000000002</v>
          </cell>
          <cell r="H486">
            <v>4.2300000000000004</v>
          </cell>
          <cell r="I486" t="str">
            <v>06</v>
          </cell>
          <cell r="J486" t="str">
            <v>DISEASES &amp; DISORDERS OF THE DIGESTIVE SYSTEM</v>
          </cell>
          <cell r="K486" t="str">
            <v>01</v>
          </cell>
          <cell r="L486" t="str">
            <v>General Medicine</v>
          </cell>
          <cell r="M486" t="str">
            <v>01.3</v>
          </cell>
          <cell r="N486" t="str">
            <v>Gastroenterology</v>
          </cell>
        </row>
        <row r="487">
          <cell r="D487" t="str">
            <v>242-4</v>
          </cell>
          <cell r="E487" t="str">
            <v>MAJOR ESOPHAGEAL DISORDERS</v>
          </cell>
          <cell r="F487" t="str">
            <v>Major esophageal disorders</v>
          </cell>
          <cell r="G487">
            <v>2.0501299999999998</v>
          </cell>
          <cell r="H487">
            <v>8.39</v>
          </cell>
          <cell r="I487" t="str">
            <v>06</v>
          </cell>
          <cell r="J487" t="str">
            <v>DISEASES &amp; DISORDERS OF THE DIGESTIVE SYSTEM</v>
          </cell>
          <cell r="K487" t="str">
            <v>01</v>
          </cell>
          <cell r="L487" t="str">
            <v>General Medicine</v>
          </cell>
          <cell r="M487" t="str">
            <v>01.3</v>
          </cell>
          <cell r="N487" t="str">
            <v>Gastroenterology</v>
          </cell>
        </row>
        <row r="488">
          <cell r="D488" t="str">
            <v>243-1</v>
          </cell>
          <cell r="E488" t="str">
            <v>OTHER ESOPHAGEAL DISORDERS</v>
          </cell>
          <cell r="F488" t="str">
            <v>Other esophageal disorders</v>
          </cell>
          <cell r="G488">
            <v>0.50717000000000001</v>
          </cell>
          <cell r="H488">
            <v>2.0699999999999998</v>
          </cell>
          <cell r="I488" t="str">
            <v>06</v>
          </cell>
          <cell r="J488" t="str">
            <v>DISEASES &amp; DISORDERS OF THE DIGESTIVE SYSTEM</v>
          </cell>
          <cell r="K488" t="str">
            <v>01</v>
          </cell>
          <cell r="L488" t="str">
            <v>General Medicine</v>
          </cell>
          <cell r="M488" t="str">
            <v>01.3</v>
          </cell>
          <cell r="N488" t="str">
            <v>Gastroenterology</v>
          </cell>
        </row>
        <row r="489">
          <cell r="D489" t="str">
            <v>243-2</v>
          </cell>
          <cell r="E489" t="str">
            <v>OTHER ESOPHAGEAL DISORDERS</v>
          </cell>
          <cell r="F489" t="str">
            <v>Other esophageal disorders</v>
          </cell>
          <cell r="G489">
            <v>0.65224000000000004</v>
          </cell>
          <cell r="H489">
            <v>2.95</v>
          </cell>
          <cell r="I489" t="str">
            <v>06</v>
          </cell>
          <cell r="J489" t="str">
            <v>DISEASES &amp; DISORDERS OF THE DIGESTIVE SYSTEM</v>
          </cell>
          <cell r="K489" t="str">
            <v>01</v>
          </cell>
          <cell r="L489" t="str">
            <v>General Medicine</v>
          </cell>
          <cell r="M489" t="str">
            <v>01.3</v>
          </cell>
          <cell r="N489" t="str">
            <v>Gastroenterology</v>
          </cell>
        </row>
        <row r="490">
          <cell r="D490" t="str">
            <v>243-3</v>
          </cell>
          <cell r="E490" t="str">
            <v>OTHER ESOPHAGEAL DISORDERS</v>
          </cell>
          <cell r="F490" t="str">
            <v>Other esophageal disorders</v>
          </cell>
          <cell r="G490">
            <v>0.95074000000000003</v>
          </cell>
          <cell r="H490">
            <v>4.88</v>
          </cell>
          <cell r="I490" t="str">
            <v>06</v>
          </cell>
          <cell r="J490" t="str">
            <v>DISEASES &amp; DISORDERS OF THE DIGESTIVE SYSTEM</v>
          </cell>
          <cell r="K490" t="str">
            <v>01</v>
          </cell>
          <cell r="L490" t="str">
            <v>General Medicine</v>
          </cell>
          <cell r="M490" t="str">
            <v>01.3</v>
          </cell>
          <cell r="N490" t="str">
            <v>Gastroenterology</v>
          </cell>
        </row>
        <row r="491">
          <cell r="D491" t="str">
            <v>243-4</v>
          </cell>
          <cell r="E491" t="str">
            <v>OTHER ESOPHAGEAL DISORDERS</v>
          </cell>
          <cell r="F491" t="str">
            <v>Other esophageal disorders</v>
          </cell>
          <cell r="G491">
            <v>1.71252</v>
          </cell>
          <cell r="H491">
            <v>9.01</v>
          </cell>
          <cell r="I491" t="str">
            <v>06</v>
          </cell>
          <cell r="J491" t="str">
            <v>DISEASES &amp; DISORDERS OF THE DIGESTIVE SYSTEM</v>
          </cell>
          <cell r="K491" t="str">
            <v>01</v>
          </cell>
          <cell r="L491" t="str">
            <v>General Medicine</v>
          </cell>
          <cell r="M491" t="str">
            <v>01.3</v>
          </cell>
          <cell r="N491" t="str">
            <v>Gastroenterology</v>
          </cell>
        </row>
        <row r="492">
          <cell r="D492" t="str">
            <v>244-1</v>
          </cell>
          <cell r="E492" t="str">
            <v>DIVERTICULITIS AND DIVERTICULOSIS</v>
          </cell>
          <cell r="F492" t="str">
            <v>Diverticulitis &amp; diverticulosis</v>
          </cell>
          <cell r="G492">
            <v>0.50985999999999998</v>
          </cell>
          <cell r="H492">
            <v>2.89</v>
          </cell>
          <cell r="I492" t="str">
            <v>06</v>
          </cell>
          <cell r="J492" t="str">
            <v>DISEASES &amp; DISORDERS OF THE DIGESTIVE SYSTEM</v>
          </cell>
          <cell r="K492" t="str">
            <v>01</v>
          </cell>
          <cell r="L492" t="str">
            <v>General Medicine</v>
          </cell>
          <cell r="M492" t="str">
            <v>01.3</v>
          </cell>
          <cell r="N492" t="str">
            <v>Gastroenterology</v>
          </cell>
        </row>
        <row r="493">
          <cell r="D493" t="str">
            <v>244-2</v>
          </cell>
          <cell r="E493" t="str">
            <v>DIVERTICULITIS AND DIVERTICULOSIS</v>
          </cell>
          <cell r="F493" t="str">
            <v>Diverticulitis &amp; diverticulosis</v>
          </cell>
          <cell r="G493">
            <v>0.66620000000000001</v>
          </cell>
          <cell r="H493">
            <v>3.46</v>
          </cell>
          <cell r="I493" t="str">
            <v>06</v>
          </cell>
          <cell r="J493" t="str">
            <v>DISEASES &amp; DISORDERS OF THE DIGESTIVE SYSTEM</v>
          </cell>
          <cell r="K493" t="str">
            <v>01</v>
          </cell>
          <cell r="L493" t="str">
            <v>General Medicine</v>
          </cell>
          <cell r="M493" t="str">
            <v>01.3</v>
          </cell>
          <cell r="N493" t="str">
            <v>Gastroenterology</v>
          </cell>
        </row>
        <row r="494">
          <cell r="D494" t="str">
            <v>244-3</v>
          </cell>
          <cell r="E494" t="str">
            <v>DIVERTICULITIS AND DIVERTICULOSIS</v>
          </cell>
          <cell r="F494" t="str">
            <v>Diverticulitis &amp; diverticulosis</v>
          </cell>
          <cell r="G494">
            <v>1.00732</v>
          </cell>
          <cell r="H494">
            <v>5.12</v>
          </cell>
          <cell r="I494" t="str">
            <v>06</v>
          </cell>
          <cell r="J494" t="str">
            <v>DISEASES &amp; DISORDERS OF THE DIGESTIVE SYSTEM</v>
          </cell>
          <cell r="K494" t="str">
            <v>01</v>
          </cell>
          <cell r="L494" t="str">
            <v>General Medicine</v>
          </cell>
          <cell r="M494" t="str">
            <v>01.3</v>
          </cell>
          <cell r="N494" t="str">
            <v>Gastroenterology</v>
          </cell>
        </row>
        <row r="495">
          <cell r="D495" t="str">
            <v>244-4</v>
          </cell>
          <cell r="E495" t="str">
            <v>DIVERTICULITIS AND DIVERTICULOSIS</v>
          </cell>
          <cell r="F495" t="str">
            <v>Diverticulitis &amp; diverticulosis</v>
          </cell>
          <cell r="G495">
            <v>1.7242599999999999</v>
          </cell>
          <cell r="H495">
            <v>8.6199999999999992</v>
          </cell>
          <cell r="I495" t="str">
            <v>06</v>
          </cell>
          <cell r="J495" t="str">
            <v>DISEASES &amp; DISORDERS OF THE DIGESTIVE SYSTEM</v>
          </cell>
          <cell r="K495" t="str">
            <v>01</v>
          </cell>
          <cell r="L495" t="str">
            <v>General Medicine</v>
          </cell>
          <cell r="M495" t="str">
            <v>01.3</v>
          </cell>
          <cell r="N495" t="str">
            <v>Gastroenterology</v>
          </cell>
        </row>
        <row r="496">
          <cell r="D496" t="str">
            <v>245-1</v>
          </cell>
          <cell r="E496" t="str">
            <v>INFLAMMATORY BOWEL DISEASE</v>
          </cell>
          <cell r="F496" t="str">
            <v>Inflammatory bowel disease</v>
          </cell>
          <cell r="G496">
            <v>0.54595000000000005</v>
          </cell>
          <cell r="H496">
            <v>2.99</v>
          </cell>
          <cell r="I496" t="str">
            <v>06</v>
          </cell>
          <cell r="J496" t="str">
            <v>DISEASES &amp; DISORDERS OF THE DIGESTIVE SYSTEM</v>
          </cell>
          <cell r="K496" t="str">
            <v>01</v>
          </cell>
          <cell r="L496" t="str">
            <v>General Medicine</v>
          </cell>
          <cell r="M496" t="str">
            <v>01.3</v>
          </cell>
          <cell r="N496" t="str">
            <v>Gastroenterology</v>
          </cell>
        </row>
        <row r="497">
          <cell r="D497" t="str">
            <v>245-2</v>
          </cell>
          <cell r="E497" t="str">
            <v>INFLAMMATORY BOWEL DISEASE</v>
          </cell>
          <cell r="F497" t="str">
            <v>Inflammatory bowel disease</v>
          </cell>
          <cell r="G497">
            <v>0.69628999999999996</v>
          </cell>
          <cell r="H497">
            <v>3.84</v>
          </cell>
          <cell r="I497" t="str">
            <v>06</v>
          </cell>
          <cell r="J497" t="str">
            <v>DISEASES &amp; DISORDERS OF THE DIGESTIVE SYSTEM</v>
          </cell>
          <cell r="K497" t="str">
            <v>01</v>
          </cell>
          <cell r="L497" t="str">
            <v>General Medicine</v>
          </cell>
          <cell r="M497" t="str">
            <v>01.3</v>
          </cell>
          <cell r="N497" t="str">
            <v>Gastroenterology</v>
          </cell>
        </row>
        <row r="498">
          <cell r="D498" t="str">
            <v>245-3</v>
          </cell>
          <cell r="E498" t="str">
            <v>INFLAMMATORY BOWEL DISEASE</v>
          </cell>
          <cell r="F498" t="str">
            <v>Inflammatory bowel disease</v>
          </cell>
          <cell r="G498">
            <v>0.99892000000000003</v>
          </cell>
          <cell r="H498">
            <v>5.79</v>
          </cell>
          <cell r="I498" t="str">
            <v>06</v>
          </cell>
          <cell r="J498" t="str">
            <v>DISEASES &amp; DISORDERS OF THE DIGESTIVE SYSTEM</v>
          </cell>
          <cell r="K498" t="str">
            <v>01</v>
          </cell>
          <cell r="L498" t="str">
            <v>General Medicine</v>
          </cell>
          <cell r="M498" t="str">
            <v>01.3</v>
          </cell>
          <cell r="N498" t="str">
            <v>Gastroenterology</v>
          </cell>
        </row>
        <row r="499">
          <cell r="D499" t="str">
            <v>245-4</v>
          </cell>
          <cell r="E499" t="str">
            <v>INFLAMMATORY BOWEL DISEASE</v>
          </cell>
          <cell r="F499" t="str">
            <v>Inflammatory bowel disease</v>
          </cell>
          <cell r="G499">
            <v>1.74543</v>
          </cell>
          <cell r="H499">
            <v>10.46</v>
          </cell>
          <cell r="I499" t="str">
            <v>06</v>
          </cell>
          <cell r="J499" t="str">
            <v>DISEASES &amp; DISORDERS OF THE DIGESTIVE SYSTEM</v>
          </cell>
          <cell r="K499" t="str">
            <v>01</v>
          </cell>
          <cell r="L499" t="str">
            <v>General Medicine</v>
          </cell>
          <cell r="M499" t="str">
            <v>01.3</v>
          </cell>
          <cell r="N499" t="str">
            <v>Gastroenterology</v>
          </cell>
        </row>
        <row r="500">
          <cell r="D500" t="str">
            <v>246-1</v>
          </cell>
          <cell r="E500" t="str">
            <v>GASTROINTESTINAL VASCULAR INSUFFICIENCY</v>
          </cell>
          <cell r="F500" t="str">
            <v>Gastrointestinal vascular insufficiency</v>
          </cell>
          <cell r="G500">
            <v>0.57835000000000003</v>
          </cell>
          <cell r="H500">
            <v>2.71</v>
          </cell>
          <cell r="I500" t="str">
            <v>06</v>
          </cell>
          <cell r="J500" t="str">
            <v>DISEASES &amp; DISORDERS OF THE DIGESTIVE SYSTEM</v>
          </cell>
          <cell r="K500" t="str">
            <v>01</v>
          </cell>
          <cell r="L500" t="str">
            <v>General Medicine</v>
          </cell>
          <cell r="M500" t="str">
            <v>01.3</v>
          </cell>
          <cell r="N500" t="str">
            <v>Gastroenterology</v>
          </cell>
        </row>
        <row r="501">
          <cell r="D501" t="str">
            <v>246-2</v>
          </cell>
          <cell r="E501" t="str">
            <v>GASTROINTESTINAL VASCULAR INSUFFICIENCY</v>
          </cell>
          <cell r="F501" t="str">
            <v>Gastrointestinal vascular insufficiency</v>
          </cell>
          <cell r="G501">
            <v>0.73204999999999998</v>
          </cell>
          <cell r="H501">
            <v>3.56</v>
          </cell>
          <cell r="I501" t="str">
            <v>06</v>
          </cell>
          <cell r="J501" t="str">
            <v>DISEASES &amp; DISORDERS OF THE DIGESTIVE SYSTEM</v>
          </cell>
          <cell r="K501" t="str">
            <v>01</v>
          </cell>
          <cell r="L501" t="str">
            <v>General Medicine</v>
          </cell>
          <cell r="M501" t="str">
            <v>01.3</v>
          </cell>
          <cell r="N501" t="str">
            <v>Gastroenterology</v>
          </cell>
        </row>
        <row r="502">
          <cell r="D502" t="str">
            <v>246-3</v>
          </cell>
          <cell r="E502" t="str">
            <v>GASTROINTESTINAL VASCULAR INSUFFICIENCY</v>
          </cell>
          <cell r="F502" t="str">
            <v>Gastrointestinal vascular insufficiency</v>
          </cell>
          <cell r="G502">
            <v>1.03468</v>
          </cell>
          <cell r="H502">
            <v>5.32</v>
          </cell>
          <cell r="I502" t="str">
            <v>06</v>
          </cell>
          <cell r="J502" t="str">
            <v>DISEASES &amp; DISORDERS OF THE DIGESTIVE SYSTEM</v>
          </cell>
          <cell r="K502" t="str">
            <v>01</v>
          </cell>
          <cell r="L502" t="str">
            <v>General Medicine</v>
          </cell>
          <cell r="M502" t="str">
            <v>01.3</v>
          </cell>
          <cell r="N502" t="str">
            <v>Gastroenterology</v>
          </cell>
        </row>
        <row r="503">
          <cell r="D503" t="str">
            <v>246-4</v>
          </cell>
          <cell r="E503" t="str">
            <v>GASTROINTESTINAL VASCULAR INSUFFICIENCY</v>
          </cell>
          <cell r="F503" t="str">
            <v>Gastrointestinal vascular insufficiency</v>
          </cell>
          <cell r="G503">
            <v>1.4957199999999999</v>
          </cell>
          <cell r="H503">
            <v>7.25</v>
          </cell>
          <cell r="I503" t="str">
            <v>06</v>
          </cell>
          <cell r="J503" t="str">
            <v>DISEASES &amp; DISORDERS OF THE DIGESTIVE SYSTEM</v>
          </cell>
          <cell r="K503" t="str">
            <v>01</v>
          </cell>
          <cell r="L503" t="str">
            <v>General Medicine</v>
          </cell>
          <cell r="M503" t="str">
            <v>01.3</v>
          </cell>
          <cell r="N503" t="str">
            <v>Gastroenterology</v>
          </cell>
        </row>
        <row r="504">
          <cell r="D504" t="str">
            <v>247-1</v>
          </cell>
          <cell r="E504" t="str">
            <v>INTESTINAL OBSTRUCTION</v>
          </cell>
          <cell r="F504" t="str">
            <v>Intestinal obstruction</v>
          </cell>
          <cell r="G504">
            <v>0.46311999999999998</v>
          </cell>
          <cell r="H504">
            <v>2.61</v>
          </cell>
          <cell r="I504" t="str">
            <v>06</v>
          </cell>
          <cell r="J504" t="str">
            <v>DISEASES &amp; DISORDERS OF THE DIGESTIVE SYSTEM</v>
          </cell>
          <cell r="K504" t="str">
            <v>01</v>
          </cell>
          <cell r="L504" t="str">
            <v>General Medicine</v>
          </cell>
          <cell r="M504" t="str">
            <v>01.3</v>
          </cell>
          <cell r="N504" t="str">
            <v>Gastroenterology</v>
          </cell>
        </row>
        <row r="505">
          <cell r="D505" t="str">
            <v>247-2</v>
          </cell>
          <cell r="E505" t="str">
            <v>INTESTINAL OBSTRUCTION</v>
          </cell>
          <cell r="F505" t="str">
            <v>Intestinal obstruction</v>
          </cell>
          <cell r="G505">
            <v>0.60004999999999997</v>
          </cell>
          <cell r="H505">
            <v>3.55</v>
          </cell>
          <cell r="I505" t="str">
            <v>06</v>
          </cell>
          <cell r="J505" t="str">
            <v>DISEASES &amp; DISORDERS OF THE DIGESTIVE SYSTEM</v>
          </cell>
          <cell r="K505" t="str">
            <v>01</v>
          </cell>
          <cell r="L505" t="str">
            <v>General Medicine</v>
          </cell>
          <cell r="M505" t="str">
            <v>01.3</v>
          </cell>
          <cell r="N505" t="str">
            <v>Gastroenterology</v>
          </cell>
        </row>
        <row r="506">
          <cell r="D506" t="str">
            <v>247-3</v>
          </cell>
          <cell r="E506" t="str">
            <v>INTESTINAL OBSTRUCTION</v>
          </cell>
          <cell r="F506" t="str">
            <v>Intestinal obstruction</v>
          </cell>
          <cell r="G506">
            <v>0.89692000000000005</v>
          </cell>
          <cell r="H506">
            <v>5.5</v>
          </cell>
          <cell r="I506" t="str">
            <v>06</v>
          </cell>
          <cell r="J506" t="str">
            <v>DISEASES &amp; DISORDERS OF THE DIGESTIVE SYSTEM</v>
          </cell>
          <cell r="K506" t="str">
            <v>01</v>
          </cell>
          <cell r="L506" t="str">
            <v>General Medicine</v>
          </cell>
          <cell r="M506" t="str">
            <v>01.3</v>
          </cell>
          <cell r="N506" t="str">
            <v>Gastroenterology</v>
          </cell>
        </row>
        <row r="507">
          <cell r="D507" t="str">
            <v>247-4</v>
          </cell>
          <cell r="E507" t="str">
            <v>INTESTINAL OBSTRUCTION</v>
          </cell>
          <cell r="F507" t="str">
            <v>Intestinal obstruction</v>
          </cell>
          <cell r="G507">
            <v>1.65459</v>
          </cell>
          <cell r="H507">
            <v>9.2100000000000009</v>
          </cell>
          <cell r="I507" t="str">
            <v>06</v>
          </cell>
          <cell r="J507" t="str">
            <v>DISEASES &amp; DISORDERS OF THE DIGESTIVE SYSTEM</v>
          </cell>
          <cell r="K507" t="str">
            <v>01</v>
          </cell>
          <cell r="L507" t="str">
            <v>General Medicine</v>
          </cell>
          <cell r="M507" t="str">
            <v>01.3</v>
          </cell>
          <cell r="N507" t="str">
            <v>Gastroenterology</v>
          </cell>
        </row>
        <row r="508">
          <cell r="D508" t="str">
            <v>248-1</v>
          </cell>
          <cell r="E508" t="str">
            <v>MAJOR GASTROINTESTINAL AND PERITONEAL INFECTIONS</v>
          </cell>
          <cell r="F508" t="str">
            <v>Major gastrointestinal &amp; peritoneal infections</v>
          </cell>
          <cell r="G508">
            <v>0.51012999999999997</v>
          </cell>
          <cell r="H508">
            <v>3.05</v>
          </cell>
          <cell r="I508" t="str">
            <v>06</v>
          </cell>
          <cell r="J508" t="str">
            <v>DISEASES &amp; DISORDERS OF THE DIGESTIVE SYSTEM</v>
          </cell>
          <cell r="K508" t="str">
            <v>01</v>
          </cell>
          <cell r="L508" t="str">
            <v>General Medicine</v>
          </cell>
          <cell r="M508" t="str">
            <v>01.3</v>
          </cell>
          <cell r="N508" t="str">
            <v>Gastroenterology</v>
          </cell>
        </row>
        <row r="509">
          <cell r="D509" t="str">
            <v>248-2</v>
          </cell>
          <cell r="E509" t="str">
            <v>MAJOR GASTROINTESTINAL AND PERITONEAL INFECTIONS</v>
          </cell>
          <cell r="F509" t="str">
            <v>Major gastrointestinal &amp; peritoneal infections</v>
          </cell>
          <cell r="G509">
            <v>0.67157999999999995</v>
          </cell>
          <cell r="H509">
            <v>4.0999999999999996</v>
          </cell>
          <cell r="I509" t="str">
            <v>06</v>
          </cell>
          <cell r="J509" t="str">
            <v>DISEASES &amp; DISORDERS OF THE DIGESTIVE SYSTEM</v>
          </cell>
          <cell r="K509" t="str">
            <v>01</v>
          </cell>
          <cell r="L509" t="str">
            <v>General Medicine</v>
          </cell>
          <cell r="M509" t="str">
            <v>01.3</v>
          </cell>
          <cell r="N509" t="str">
            <v>Gastroenterology</v>
          </cell>
        </row>
        <row r="510">
          <cell r="D510" t="str">
            <v>248-3</v>
          </cell>
          <cell r="E510" t="str">
            <v>MAJOR GASTROINTESTINAL AND PERITONEAL INFECTIONS</v>
          </cell>
          <cell r="F510" t="str">
            <v>Major gastrointestinal &amp; peritoneal infections</v>
          </cell>
          <cell r="G510">
            <v>0.98658000000000001</v>
          </cell>
          <cell r="H510">
            <v>6.05</v>
          </cell>
          <cell r="I510" t="str">
            <v>06</v>
          </cell>
          <cell r="J510" t="str">
            <v>DISEASES &amp; DISORDERS OF THE DIGESTIVE SYSTEM</v>
          </cell>
          <cell r="K510" t="str">
            <v>01</v>
          </cell>
          <cell r="L510" t="str">
            <v>General Medicine</v>
          </cell>
          <cell r="M510" t="str">
            <v>01.3</v>
          </cell>
          <cell r="N510" t="str">
            <v>Gastroenterology</v>
          </cell>
        </row>
        <row r="511">
          <cell r="D511" t="str">
            <v>248-4</v>
          </cell>
          <cell r="E511" t="str">
            <v>MAJOR GASTROINTESTINAL AND PERITONEAL INFECTIONS</v>
          </cell>
          <cell r="F511" t="str">
            <v>Major gastrointestinal &amp; peritoneal infections</v>
          </cell>
          <cell r="G511">
            <v>1.7932900000000001</v>
          </cell>
          <cell r="H511">
            <v>10.53</v>
          </cell>
          <cell r="I511" t="str">
            <v>06</v>
          </cell>
          <cell r="J511" t="str">
            <v>DISEASES &amp; DISORDERS OF THE DIGESTIVE SYSTEM</v>
          </cell>
          <cell r="K511" t="str">
            <v>01</v>
          </cell>
          <cell r="L511" t="str">
            <v>General Medicine</v>
          </cell>
          <cell r="M511" t="str">
            <v>01.3</v>
          </cell>
          <cell r="N511" t="str">
            <v>Gastroenterology</v>
          </cell>
        </row>
        <row r="512">
          <cell r="D512" t="str">
            <v>249-1</v>
          </cell>
          <cell r="E512" t="str">
            <v>OTHER GASTROENTERITIS, NAUSEA AND VOMITING</v>
          </cell>
          <cell r="F512" t="str">
            <v>Other gastroenteritis, nausea &amp; vomiting</v>
          </cell>
          <cell r="G512">
            <v>0.43269999999999997</v>
          </cell>
          <cell r="H512">
            <v>2.2000000000000002</v>
          </cell>
          <cell r="I512" t="str">
            <v>06</v>
          </cell>
          <cell r="J512" t="str">
            <v>DISEASES &amp; DISORDERS OF THE DIGESTIVE SYSTEM</v>
          </cell>
          <cell r="K512" t="str">
            <v>01</v>
          </cell>
          <cell r="L512" t="str">
            <v>General Medicine</v>
          </cell>
          <cell r="M512" t="str">
            <v>01.1</v>
          </cell>
          <cell r="N512" t="str">
            <v>General Medicine</v>
          </cell>
        </row>
        <row r="513">
          <cell r="D513" t="str">
            <v>249-2</v>
          </cell>
          <cell r="E513" t="str">
            <v>OTHER GASTROENTERITIS, NAUSEA AND VOMITING</v>
          </cell>
          <cell r="F513" t="str">
            <v>Other gastroenteritis, nausea &amp; vomiting</v>
          </cell>
          <cell r="G513">
            <v>0.54091</v>
          </cell>
          <cell r="H513">
            <v>2.83</v>
          </cell>
          <cell r="I513" t="str">
            <v>06</v>
          </cell>
          <cell r="J513" t="str">
            <v>DISEASES &amp; DISORDERS OF THE DIGESTIVE SYSTEM</v>
          </cell>
          <cell r="K513" t="str">
            <v>01</v>
          </cell>
          <cell r="L513" t="str">
            <v>General Medicine</v>
          </cell>
          <cell r="M513" t="str">
            <v>01.1</v>
          </cell>
          <cell r="N513" t="str">
            <v>General Medicine</v>
          </cell>
        </row>
        <row r="514">
          <cell r="D514" t="str">
            <v>249-3</v>
          </cell>
          <cell r="E514" t="str">
            <v>OTHER GASTROENTERITIS, NAUSEA AND VOMITING</v>
          </cell>
          <cell r="F514" t="str">
            <v>Other gastroenteritis, nausea &amp; vomiting</v>
          </cell>
          <cell r="G514">
            <v>0.7823</v>
          </cell>
          <cell r="H514">
            <v>4.37</v>
          </cell>
          <cell r="I514" t="str">
            <v>06</v>
          </cell>
          <cell r="J514" t="str">
            <v>DISEASES &amp; DISORDERS OF THE DIGESTIVE SYSTEM</v>
          </cell>
          <cell r="K514" t="str">
            <v>01</v>
          </cell>
          <cell r="L514" t="str">
            <v>General Medicine</v>
          </cell>
          <cell r="M514" t="str">
            <v>01.1</v>
          </cell>
          <cell r="N514" t="str">
            <v>General Medicine</v>
          </cell>
        </row>
        <row r="515">
          <cell r="D515" t="str">
            <v>249-4</v>
          </cell>
          <cell r="E515" t="str">
            <v>OTHER GASTROENTERITIS, NAUSEA AND VOMITING</v>
          </cell>
          <cell r="F515" t="str">
            <v>Other gastroenteritis, nausea &amp; vomiting</v>
          </cell>
          <cell r="G515">
            <v>1.4398899999999999</v>
          </cell>
          <cell r="H515">
            <v>8.24</v>
          </cell>
          <cell r="I515" t="str">
            <v>06</v>
          </cell>
          <cell r="J515" t="str">
            <v>DISEASES &amp; DISORDERS OF THE DIGESTIVE SYSTEM</v>
          </cell>
          <cell r="K515" t="str">
            <v>01</v>
          </cell>
          <cell r="L515" t="str">
            <v>General Medicine</v>
          </cell>
          <cell r="M515" t="str">
            <v>01.1</v>
          </cell>
          <cell r="N515" t="str">
            <v>General Medicine</v>
          </cell>
        </row>
        <row r="516">
          <cell r="D516" t="str">
            <v>251-1</v>
          </cell>
          <cell r="E516" t="str">
            <v>ABDOMINAL PAIN</v>
          </cell>
          <cell r="F516" t="str">
            <v>Abdominal pain</v>
          </cell>
          <cell r="G516">
            <v>0.45535999999999999</v>
          </cell>
          <cell r="H516">
            <v>2.1</v>
          </cell>
          <cell r="I516" t="str">
            <v>06</v>
          </cell>
          <cell r="J516" t="str">
            <v>DISEASES &amp; DISORDERS OF THE DIGESTIVE SYSTEM</v>
          </cell>
          <cell r="K516" t="str">
            <v>01</v>
          </cell>
          <cell r="L516" t="str">
            <v>General Medicine</v>
          </cell>
          <cell r="M516" t="str">
            <v>01.1</v>
          </cell>
          <cell r="N516" t="str">
            <v>General Medicine</v>
          </cell>
        </row>
        <row r="517">
          <cell r="D517" t="str">
            <v>251-2</v>
          </cell>
          <cell r="E517" t="str">
            <v>ABDOMINAL PAIN</v>
          </cell>
          <cell r="F517" t="str">
            <v>Abdominal pain</v>
          </cell>
          <cell r="G517">
            <v>0.58809</v>
          </cell>
          <cell r="H517">
            <v>2.7</v>
          </cell>
          <cell r="I517" t="str">
            <v>06</v>
          </cell>
          <cell r="J517" t="str">
            <v>DISEASES &amp; DISORDERS OF THE DIGESTIVE SYSTEM</v>
          </cell>
          <cell r="K517" t="str">
            <v>01</v>
          </cell>
          <cell r="L517" t="str">
            <v>General Medicine</v>
          </cell>
          <cell r="M517" t="str">
            <v>01.1</v>
          </cell>
          <cell r="N517" t="str">
            <v>General Medicine</v>
          </cell>
        </row>
        <row r="518">
          <cell r="D518" t="str">
            <v>251-3</v>
          </cell>
          <cell r="E518" t="str">
            <v>ABDOMINAL PAIN</v>
          </cell>
          <cell r="F518" t="str">
            <v>Abdominal pain</v>
          </cell>
          <cell r="G518">
            <v>0.77629999999999999</v>
          </cell>
          <cell r="H518">
            <v>3.83</v>
          </cell>
          <cell r="I518" t="str">
            <v>06</v>
          </cell>
          <cell r="J518" t="str">
            <v>DISEASES &amp; DISORDERS OF THE DIGESTIVE SYSTEM</v>
          </cell>
          <cell r="K518" t="str">
            <v>01</v>
          </cell>
          <cell r="L518" t="str">
            <v>General Medicine</v>
          </cell>
          <cell r="M518" t="str">
            <v>01.1</v>
          </cell>
          <cell r="N518" t="str">
            <v>General Medicine</v>
          </cell>
        </row>
        <row r="519">
          <cell r="D519" t="str">
            <v>251-4</v>
          </cell>
          <cell r="E519" t="str">
            <v>ABDOMINAL PAIN</v>
          </cell>
          <cell r="F519" t="str">
            <v>Abdominal pain</v>
          </cell>
          <cell r="G519">
            <v>1.3119799999999999</v>
          </cell>
          <cell r="H519">
            <v>6.51</v>
          </cell>
          <cell r="I519" t="str">
            <v>06</v>
          </cell>
          <cell r="J519" t="str">
            <v>DISEASES &amp; DISORDERS OF THE DIGESTIVE SYSTEM</v>
          </cell>
          <cell r="K519" t="str">
            <v>01</v>
          </cell>
          <cell r="L519" t="str">
            <v>General Medicine</v>
          </cell>
          <cell r="M519" t="str">
            <v>01.1</v>
          </cell>
          <cell r="N519" t="str">
            <v>General Medicine</v>
          </cell>
        </row>
        <row r="520">
          <cell r="D520" t="str">
            <v>252-1</v>
          </cell>
          <cell r="E520" t="str">
            <v>MALFUNCTION, REACTION AND COMPLICATION OF GASTROINTESTINAL DEVICE OR PROCEDURE</v>
          </cell>
          <cell r="F520" t="str">
            <v>Malfunction, reaction &amp; complication of gastrointestinal device or proc</v>
          </cell>
          <cell r="G520">
            <v>0.55410999999999999</v>
          </cell>
          <cell r="H520">
            <v>3.03</v>
          </cell>
          <cell r="I520" t="str">
            <v>06</v>
          </cell>
          <cell r="J520" t="str">
            <v>DISEASES &amp; DISORDERS OF THE DIGESTIVE SYSTEM</v>
          </cell>
          <cell r="K520" t="str">
            <v>01</v>
          </cell>
          <cell r="L520" t="str">
            <v>General Medicine</v>
          </cell>
          <cell r="M520" t="str">
            <v>01.3</v>
          </cell>
          <cell r="N520" t="str">
            <v>Gastroenterology</v>
          </cell>
        </row>
        <row r="521">
          <cell r="D521" t="str">
            <v>252-2</v>
          </cell>
          <cell r="E521" t="str">
            <v>MALFUNCTION, REACTION AND COMPLICATION OF GASTROINTESTINAL DEVICE OR PROCEDURE</v>
          </cell>
          <cell r="F521" t="str">
            <v>Malfunction, reaction &amp; complication of gastrointestinal device or proc</v>
          </cell>
          <cell r="G521">
            <v>0.68593999999999999</v>
          </cell>
          <cell r="H521">
            <v>3.84</v>
          </cell>
          <cell r="I521" t="str">
            <v>06</v>
          </cell>
          <cell r="J521" t="str">
            <v>DISEASES &amp; DISORDERS OF THE DIGESTIVE SYSTEM</v>
          </cell>
          <cell r="K521" t="str">
            <v>01</v>
          </cell>
          <cell r="L521" t="str">
            <v>General Medicine</v>
          </cell>
          <cell r="M521" t="str">
            <v>01.3</v>
          </cell>
          <cell r="N521" t="str">
            <v>Gastroenterology</v>
          </cell>
        </row>
        <row r="522">
          <cell r="D522" t="str">
            <v>252-3</v>
          </cell>
          <cell r="E522" t="str">
            <v>MALFUNCTION, REACTION AND COMPLICATION OF GASTROINTESTINAL DEVICE OR PROCEDURE</v>
          </cell>
          <cell r="F522" t="str">
            <v>Malfunction, reaction &amp; complication of gastrointestinal device or proc</v>
          </cell>
          <cell r="G522">
            <v>0.97502</v>
          </cell>
          <cell r="H522">
            <v>5.68</v>
          </cell>
          <cell r="I522" t="str">
            <v>06</v>
          </cell>
          <cell r="J522" t="str">
            <v>DISEASES &amp; DISORDERS OF THE DIGESTIVE SYSTEM</v>
          </cell>
          <cell r="K522" t="str">
            <v>01</v>
          </cell>
          <cell r="L522" t="str">
            <v>General Medicine</v>
          </cell>
          <cell r="M522" t="str">
            <v>01.3</v>
          </cell>
          <cell r="N522" t="str">
            <v>Gastroenterology</v>
          </cell>
        </row>
        <row r="523">
          <cell r="D523" t="str">
            <v>252-4</v>
          </cell>
          <cell r="E523" t="str">
            <v>MALFUNCTION, REACTION AND COMPLICATION OF GASTROINTESTINAL DEVICE OR PROCEDURE</v>
          </cell>
          <cell r="F523" t="str">
            <v>Malfunction, reaction &amp; complication of gastrointestinal device or proc</v>
          </cell>
          <cell r="G523">
            <v>1.8552999999999999</v>
          </cell>
          <cell r="H523">
            <v>10.119999999999999</v>
          </cell>
          <cell r="I523" t="str">
            <v>06</v>
          </cell>
          <cell r="J523" t="str">
            <v>DISEASES &amp; DISORDERS OF THE DIGESTIVE SYSTEM</v>
          </cell>
          <cell r="K523" t="str">
            <v>01</v>
          </cell>
          <cell r="L523" t="str">
            <v>General Medicine</v>
          </cell>
          <cell r="M523" t="str">
            <v>01.3</v>
          </cell>
          <cell r="N523" t="str">
            <v>Gastroenterology</v>
          </cell>
        </row>
        <row r="524">
          <cell r="D524" t="str">
            <v>253-1</v>
          </cell>
          <cell r="E524" t="str">
            <v>OTHER AND UNSPECIFIED GASTROINTESTINAL HEMORRHAGE</v>
          </cell>
          <cell r="F524" t="str">
            <v>Other &amp; unspecified gastrointestinal hemorrhage</v>
          </cell>
          <cell r="G524">
            <v>0.55674999999999997</v>
          </cell>
          <cell r="H524">
            <v>2.4700000000000002</v>
          </cell>
          <cell r="I524" t="str">
            <v>06</v>
          </cell>
          <cell r="J524" t="str">
            <v>DISEASES &amp; DISORDERS OF THE DIGESTIVE SYSTEM</v>
          </cell>
          <cell r="K524" t="str">
            <v>01</v>
          </cell>
          <cell r="L524" t="str">
            <v>General Medicine</v>
          </cell>
          <cell r="M524" t="str">
            <v>01.3</v>
          </cell>
          <cell r="N524" t="str">
            <v>Gastroenterology</v>
          </cell>
        </row>
        <row r="525">
          <cell r="D525" t="str">
            <v>253-2</v>
          </cell>
          <cell r="E525" t="str">
            <v>OTHER AND UNSPECIFIED GASTROINTESTINAL HEMORRHAGE</v>
          </cell>
          <cell r="F525" t="str">
            <v>Other &amp; unspecified gastrointestinal hemorrhage</v>
          </cell>
          <cell r="G525">
            <v>0.71953999999999996</v>
          </cell>
          <cell r="H525">
            <v>3.27</v>
          </cell>
          <cell r="I525" t="str">
            <v>06</v>
          </cell>
          <cell r="J525" t="str">
            <v>DISEASES &amp; DISORDERS OF THE DIGESTIVE SYSTEM</v>
          </cell>
          <cell r="K525" t="str">
            <v>01</v>
          </cell>
          <cell r="L525" t="str">
            <v>General Medicine</v>
          </cell>
          <cell r="M525" t="str">
            <v>01.3</v>
          </cell>
          <cell r="N525" t="str">
            <v>Gastroenterology</v>
          </cell>
        </row>
        <row r="526">
          <cell r="D526" t="str">
            <v>253-3</v>
          </cell>
          <cell r="E526" t="str">
            <v>OTHER AND UNSPECIFIED GASTROINTESTINAL HEMORRHAGE</v>
          </cell>
          <cell r="F526" t="str">
            <v>Other &amp; unspecified gastrointestinal hemorrhage</v>
          </cell>
          <cell r="G526">
            <v>1.01325</v>
          </cell>
          <cell r="H526">
            <v>4.72</v>
          </cell>
          <cell r="I526" t="str">
            <v>06</v>
          </cell>
          <cell r="J526" t="str">
            <v>DISEASES &amp; DISORDERS OF THE DIGESTIVE SYSTEM</v>
          </cell>
          <cell r="K526" t="str">
            <v>01</v>
          </cell>
          <cell r="L526" t="str">
            <v>General Medicine</v>
          </cell>
          <cell r="M526" t="str">
            <v>01.3</v>
          </cell>
          <cell r="N526" t="str">
            <v>Gastroenterology</v>
          </cell>
        </row>
        <row r="527">
          <cell r="D527" t="str">
            <v>253-4</v>
          </cell>
          <cell r="E527" t="str">
            <v>OTHER AND UNSPECIFIED GASTROINTESTINAL HEMORRHAGE</v>
          </cell>
          <cell r="F527" t="str">
            <v>Other &amp; unspecified gastrointestinal hemorrhage</v>
          </cell>
          <cell r="G527">
            <v>1.74532</v>
          </cell>
          <cell r="H527">
            <v>7.79</v>
          </cell>
          <cell r="I527" t="str">
            <v>06</v>
          </cell>
          <cell r="J527" t="str">
            <v>DISEASES &amp; DISORDERS OF THE DIGESTIVE SYSTEM</v>
          </cell>
          <cell r="K527" t="str">
            <v>01</v>
          </cell>
          <cell r="L527" t="str">
            <v>General Medicine</v>
          </cell>
          <cell r="M527" t="str">
            <v>01.3</v>
          </cell>
          <cell r="N527" t="str">
            <v>Gastroenterology</v>
          </cell>
        </row>
        <row r="528">
          <cell r="D528" t="str">
            <v>254-1</v>
          </cell>
          <cell r="E528" t="str">
            <v>OTHER DIGESTIVE SYSTEM DIAGNOSES</v>
          </cell>
          <cell r="F528" t="str">
            <v>Other digestive system diagnoses</v>
          </cell>
          <cell r="G528">
            <v>0.47700999999999999</v>
          </cell>
          <cell r="H528">
            <v>2.42</v>
          </cell>
          <cell r="I528" t="str">
            <v>06</v>
          </cell>
          <cell r="J528" t="str">
            <v>DISEASES &amp; DISORDERS OF THE DIGESTIVE SYSTEM</v>
          </cell>
          <cell r="K528" t="str">
            <v>01</v>
          </cell>
          <cell r="L528" t="str">
            <v>General Medicine</v>
          </cell>
          <cell r="M528" t="str">
            <v>01.3</v>
          </cell>
          <cell r="N528" t="str">
            <v>Gastroenterology</v>
          </cell>
        </row>
        <row r="529">
          <cell r="D529" t="str">
            <v>254-2</v>
          </cell>
          <cell r="E529" t="str">
            <v>OTHER DIGESTIVE SYSTEM DIAGNOSES</v>
          </cell>
          <cell r="F529" t="str">
            <v>Other digestive system diagnoses</v>
          </cell>
          <cell r="G529">
            <v>0.66591</v>
          </cell>
          <cell r="H529">
            <v>3.35</v>
          </cell>
          <cell r="I529" t="str">
            <v>06</v>
          </cell>
          <cell r="J529" t="str">
            <v>DISEASES &amp; DISORDERS OF THE DIGESTIVE SYSTEM</v>
          </cell>
          <cell r="K529" t="str">
            <v>01</v>
          </cell>
          <cell r="L529" t="str">
            <v>General Medicine</v>
          </cell>
          <cell r="M529" t="str">
            <v>01.3</v>
          </cell>
          <cell r="N529" t="str">
            <v>Gastroenterology</v>
          </cell>
        </row>
        <row r="530">
          <cell r="D530" t="str">
            <v>254-3</v>
          </cell>
          <cell r="E530" t="str">
            <v>OTHER DIGESTIVE SYSTEM DIAGNOSES</v>
          </cell>
          <cell r="F530" t="str">
            <v>Other digestive system diagnoses</v>
          </cell>
          <cell r="G530">
            <v>0.95753999999999995</v>
          </cell>
          <cell r="H530">
            <v>4.99</v>
          </cell>
          <cell r="I530" t="str">
            <v>06</v>
          </cell>
          <cell r="J530" t="str">
            <v>DISEASES &amp; DISORDERS OF THE DIGESTIVE SYSTEM</v>
          </cell>
          <cell r="K530" t="str">
            <v>01</v>
          </cell>
          <cell r="L530" t="str">
            <v>General Medicine</v>
          </cell>
          <cell r="M530" t="str">
            <v>01.3</v>
          </cell>
          <cell r="N530" t="str">
            <v>Gastroenterology</v>
          </cell>
        </row>
        <row r="531">
          <cell r="D531" t="str">
            <v>254-4</v>
          </cell>
          <cell r="E531" t="str">
            <v>OTHER DIGESTIVE SYSTEM DIAGNOSES</v>
          </cell>
          <cell r="F531" t="str">
            <v>Other digestive system diagnoses</v>
          </cell>
          <cell r="G531">
            <v>1.6825300000000001</v>
          </cell>
          <cell r="H531">
            <v>8.5299999999999994</v>
          </cell>
          <cell r="I531" t="str">
            <v>06</v>
          </cell>
          <cell r="J531" t="str">
            <v>DISEASES &amp; DISORDERS OF THE DIGESTIVE SYSTEM</v>
          </cell>
          <cell r="K531" t="str">
            <v>01</v>
          </cell>
          <cell r="L531" t="str">
            <v>General Medicine</v>
          </cell>
          <cell r="M531" t="str">
            <v>01.3</v>
          </cell>
          <cell r="N531" t="str">
            <v>Gastroenterology</v>
          </cell>
        </row>
        <row r="532">
          <cell r="D532" t="str">
            <v>260-1</v>
          </cell>
          <cell r="E532" t="str">
            <v>MAJOR PANCREAS, LIVER AND SHUNT PROCEDURES</v>
          </cell>
          <cell r="F532" t="str">
            <v>Major pancreas, liver &amp; shunt procs</v>
          </cell>
          <cell r="G532">
            <v>1.7111000000000001</v>
          </cell>
          <cell r="H532">
            <v>4.18</v>
          </cell>
          <cell r="I532" t="str">
            <v>07</v>
          </cell>
          <cell r="J532" t="str">
            <v>DISEASES &amp; DISORDERS OF THE HEPATOBILIARY SYSTEM &amp; PANCREAS</v>
          </cell>
          <cell r="K532" t="str">
            <v>06</v>
          </cell>
          <cell r="L532" t="str">
            <v>General Surgery</v>
          </cell>
          <cell r="M532" t="str">
            <v>06.1</v>
          </cell>
          <cell r="N532" t="str">
            <v>General Surgery</v>
          </cell>
        </row>
        <row r="533">
          <cell r="D533" t="str">
            <v>260-2</v>
          </cell>
          <cell r="E533" t="str">
            <v>MAJOR PANCREAS, LIVER AND SHUNT PROCEDURES</v>
          </cell>
          <cell r="F533" t="str">
            <v>Major pancreas, liver &amp; shunt procs</v>
          </cell>
          <cell r="G533">
            <v>2.1690999999999998</v>
          </cell>
          <cell r="H533">
            <v>5.52</v>
          </cell>
          <cell r="I533" t="str">
            <v>07</v>
          </cell>
          <cell r="J533" t="str">
            <v>DISEASES &amp; DISORDERS OF THE HEPATOBILIARY SYSTEM &amp; PANCREAS</v>
          </cell>
          <cell r="K533" t="str">
            <v>06</v>
          </cell>
          <cell r="L533" t="str">
            <v>General Surgery</v>
          </cell>
          <cell r="M533" t="str">
            <v>06.1</v>
          </cell>
          <cell r="N533" t="str">
            <v>General Surgery</v>
          </cell>
        </row>
        <row r="534">
          <cell r="D534" t="str">
            <v>260-3</v>
          </cell>
          <cell r="E534" t="str">
            <v>MAJOR PANCREAS, LIVER AND SHUNT PROCEDURES</v>
          </cell>
          <cell r="F534" t="str">
            <v>Major pancreas, liver &amp; shunt procs</v>
          </cell>
          <cell r="G534">
            <v>2.97289</v>
          </cell>
          <cell r="H534">
            <v>9.0299999999999994</v>
          </cell>
          <cell r="I534" t="str">
            <v>07</v>
          </cell>
          <cell r="J534" t="str">
            <v>DISEASES &amp; DISORDERS OF THE HEPATOBILIARY SYSTEM &amp; PANCREAS</v>
          </cell>
          <cell r="K534" t="str">
            <v>06</v>
          </cell>
          <cell r="L534" t="str">
            <v>General Surgery</v>
          </cell>
          <cell r="M534" t="str">
            <v>06.1</v>
          </cell>
          <cell r="N534" t="str">
            <v>General Surgery</v>
          </cell>
        </row>
        <row r="535">
          <cell r="D535" t="str">
            <v>260-4</v>
          </cell>
          <cell r="E535" t="str">
            <v>MAJOR PANCREAS, LIVER AND SHUNT PROCEDURES</v>
          </cell>
          <cell r="F535" t="str">
            <v>Major pancreas, liver &amp; shunt procs</v>
          </cell>
          <cell r="G535">
            <v>5.6128799999999996</v>
          </cell>
          <cell r="H535">
            <v>17.34</v>
          </cell>
          <cell r="I535" t="str">
            <v>07</v>
          </cell>
          <cell r="J535" t="str">
            <v>DISEASES &amp; DISORDERS OF THE HEPATOBILIARY SYSTEM &amp; PANCREAS</v>
          </cell>
          <cell r="K535" t="str">
            <v>06</v>
          </cell>
          <cell r="L535" t="str">
            <v>General Surgery</v>
          </cell>
          <cell r="M535" t="str">
            <v>06.1</v>
          </cell>
          <cell r="N535" t="str">
            <v>General Surgery</v>
          </cell>
        </row>
        <row r="536">
          <cell r="D536" t="str">
            <v>261-1</v>
          </cell>
          <cell r="E536" t="str">
            <v>MAJOR BILIARY TRACT PROCEDURES</v>
          </cell>
          <cell r="F536" t="str">
            <v>Major biliary tract procs</v>
          </cell>
          <cell r="G536">
            <v>1.4285000000000001</v>
          </cell>
          <cell r="H536">
            <v>4.3</v>
          </cell>
          <cell r="I536" t="str">
            <v>07</v>
          </cell>
          <cell r="J536" t="str">
            <v>DISEASES &amp; DISORDERS OF THE HEPATOBILIARY SYSTEM &amp; PANCREAS</v>
          </cell>
          <cell r="K536" t="str">
            <v>06</v>
          </cell>
          <cell r="L536" t="str">
            <v>General Surgery</v>
          </cell>
          <cell r="M536" t="str">
            <v>06.1</v>
          </cell>
          <cell r="N536" t="str">
            <v>General Surgery</v>
          </cell>
        </row>
        <row r="537">
          <cell r="D537" t="str">
            <v>261-2</v>
          </cell>
          <cell r="E537" t="str">
            <v>MAJOR BILIARY TRACT PROCEDURES</v>
          </cell>
          <cell r="F537" t="str">
            <v>Major biliary tract procs</v>
          </cell>
          <cell r="G537">
            <v>1.8694599999999999</v>
          </cell>
          <cell r="H537">
            <v>5.96</v>
          </cell>
          <cell r="I537" t="str">
            <v>07</v>
          </cell>
          <cell r="J537" t="str">
            <v>DISEASES &amp; DISORDERS OF THE HEPATOBILIARY SYSTEM &amp; PANCREAS</v>
          </cell>
          <cell r="K537" t="str">
            <v>06</v>
          </cell>
          <cell r="L537" t="str">
            <v>General Surgery</v>
          </cell>
          <cell r="M537" t="str">
            <v>06.1</v>
          </cell>
          <cell r="N537" t="str">
            <v>General Surgery</v>
          </cell>
        </row>
        <row r="538">
          <cell r="D538" t="str">
            <v>261-3</v>
          </cell>
          <cell r="E538" t="str">
            <v>MAJOR BILIARY TRACT PROCEDURES</v>
          </cell>
          <cell r="F538" t="str">
            <v>Major biliary tract procs</v>
          </cell>
          <cell r="G538">
            <v>2.59015</v>
          </cell>
          <cell r="H538">
            <v>10.27</v>
          </cell>
          <cell r="I538" t="str">
            <v>07</v>
          </cell>
          <cell r="J538" t="str">
            <v>DISEASES &amp; DISORDERS OF THE HEPATOBILIARY SYSTEM &amp; PANCREAS</v>
          </cell>
          <cell r="K538" t="str">
            <v>06</v>
          </cell>
          <cell r="L538" t="str">
            <v>General Surgery</v>
          </cell>
          <cell r="M538" t="str">
            <v>06.1</v>
          </cell>
          <cell r="N538" t="str">
            <v>General Surgery</v>
          </cell>
        </row>
        <row r="539">
          <cell r="D539" t="str">
            <v>261-4</v>
          </cell>
          <cell r="E539" t="str">
            <v>MAJOR BILIARY TRACT PROCEDURES</v>
          </cell>
          <cell r="F539" t="str">
            <v>Major biliary tract procs</v>
          </cell>
          <cell r="G539">
            <v>4.9335699999999996</v>
          </cell>
          <cell r="H539">
            <v>18.850000000000001</v>
          </cell>
          <cell r="I539" t="str">
            <v>07</v>
          </cell>
          <cell r="J539" t="str">
            <v>DISEASES &amp; DISORDERS OF THE HEPATOBILIARY SYSTEM &amp; PANCREAS</v>
          </cell>
          <cell r="K539" t="str">
            <v>06</v>
          </cell>
          <cell r="L539" t="str">
            <v>General Surgery</v>
          </cell>
          <cell r="M539" t="str">
            <v>06.1</v>
          </cell>
          <cell r="N539" t="str">
            <v>General Surgery</v>
          </cell>
        </row>
        <row r="540">
          <cell r="D540" t="str">
            <v>263-1</v>
          </cell>
          <cell r="E540" t="str">
            <v>CHOLECYSTECTOMY</v>
          </cell>
          <cell r="F540" t="str">
            <v>Cholecystectomy</v>
          </cell>
          <cell r="G540">
            <v>1.04792</v>
          </cell>
          <cell r="H540">
            <v>2.38</v>
          </cell>
          <cell r="I540" t="str">
            <v>07</v>
          </cell>
          <cell r="J540" t="str">
            <v>DISEASES &amp; DISORDERS OF THE HEPATOBILIARY SYSTEM &amp; PANCREAS</v>
          </cell>
          <cell r="K540" t="str">
            <v>06</v>
          </cell>
          <cell r="L540" t="str">
            <v>General Surgery</v>
          </cell>
          <cell r="M540" t="str">
            <v>06.1</v>
          </cell>
          <cell r="N540" t="str">
            <v>General Surgery</v>
          </cell>
        </row>
        <row r="541">
          <cell r="D541" t="str">
            <v>263-2</v>
          </cell>
          <cell r="E541" t="str">
            <v>CHOLECYSTECTOMY</v>
          </cell>
          <cell r="F541" t="str">
            <v>Cholecystectomy</v>
          </cell>
          <cell r="G541">
            <v>1.32826</v>
          </cell>
          <cell r="H541">
            <v>3.56</v>
          </cell>
          <cell r="I541" t="str">
            <v>07</v>
          </cell>
          <cell r="J541" t="str">
            <v>DISEASES &amp; DISORDERS OF THE HEPATOBILIARY SYSTEM &amp; PANCREAS</v>
          </cell>
          <cell r="K541" t="str">
            <v>06</v>
          </cell>
          <cell r="L541" t="str">
            <v>General Surgery</v>
          </cell>
          <cell r="M541" t="str">
            <v>06.1</v>
          </cell>
          <cell r="N541" t="str">
            <v>General Surgery</v>
          </cell>
        </row>
        <row r="542">
          <cell r="D542" t="str">
            <v>263-3</v>
          </cell>
          <cell r="E542" t="str">
            <v>CHOLECYSTECTOMY</v>
          </cell>
          <cell r="F542" t="str">
            <v>Cholecystectomy</v>
          </cell>
          <cell r="G542">
            <v>1.68513</v>
          </cell>
          <cell r="H542">
            <v>5.55</v>
          </cell>
          <cell r="I542" t="str">
            <v>07</v>
          </cell>
          <cell r="J542" t="str">
            <v>DISEASES &amp; DISORDERS OF THE HEPATOBILIARY SYSTEM &amp; PANCREAS</v>
          </cell>
          <cell r="K542" t="str">
            <v>06</v>
          </cell>
          <cell r="L542" t="str">
            <v>General Surgery</v>
          </cell>
          <cell r="M542" t="str">
            <v>06.1</v>
          </cell>
          <cell r="N542" t="str">
            <v>General Surgery</v>
          </cell>
        </row>
        <row r="543">
          <cell r="D543" t="str">
            <v>263-4</v>
          </cell>
          <cell r="E543" t="str">
            <v>CHOLECYSTECTOMY</v>
          </cell>
          <cell r="F543" t="str">
            <v>Cholecystectomy</v>
          </cell>
          <cell r="G543">
            <v>3.10982</v>
          </cell>
          <cell r="H543">
            <v>11.34</v>
          </cell>
          <cell r="I543" t="str">
            <v>07</v>
          </cell>
          <cell r="J543" t="str">
            <v>DISEASES &amp; DISORDERS OF THE HEPATOBILIARY SYSTEM &amp; PANCREAS</v>
          </cell>
          <cell r="K543" t="str">
            <v>06</v>
          </cell>
          <cell r="L543" t="str">
            <v>General Surgery</v>
          </cell>
          <cell r="M543" t="str">
            <v>06.1</v>
          </cell>
          <cell r="N543" t="str">
            <v>General Surgery</v>
          </cell>
        </row>
        <row r="544">
          <cell r="D544" t="str">
            <v>264-1</v>
          </cell>
          <cell r="E544" t="str">
            <v>OTHER HEPATOBILIARY, PANCREAS AND ABDOMINAL PROCEDURES</v>
          </cell>
          <cell r="F544" t="str">
            <v>Other hepatobiliary, pancreas &amp; abdominal procs</v>
          </cell>
          <cell r="G544">
            <v>1.2967</v>
          </cell>
          <cell r="H544">
            <v>3.38</v>
          </cell>
          <cell r="I544" t="str">
            <v>07</v>
          </cell>
          <cell r="J544" t="str">
            <v>DISEASES &amp; DISORDERS OF THE HEPATOBILIARY SYSTEM &amp; PANCREAS</v>
          </cell>
          <cell r="K544" t="str">
            <v>06</v>
          </cell>
          <cell r="L544" t="str">
            <v>General Surgery</v>
          </cell>
          <cell r="M544" t="str">
            <v>06.1</v>
          </cell>
          <cell r="N544" t="str">
            <v>General Surgery</v>
          </cell>
        </row>
        <row r="545">
          <cell r="D545" t="str">
            <v>264-2</v>
          </cell>
          <cell r="E545" t="str">
            <v>OTHER HEPATOBILIARY, PANCREAS AND ABDOMINAL PROCEDURES</v>
          </cell>
          <cell r="F545" t="str">
            <v>Other hepatobiliary, pancreas &amp; abdominal procs</v>
          </cell>
          <cell r="G545">
            <v>1.41869</v>
          </cell>
          <cell r="H545">
            <v>4.25</v>
          </cell>
          <cell r="I545" t="str">
            <v>07</v>
          </cell>
          <cell r="J545" t="str">
            <v>DISEASES &amp; DISORDERS OF THE HEPATOBILIARY SYSTEM &amp; PANCREAS</v>
          </cell>
          <cell r="K545" t="str">
            <v>06</v>
          </cell>
          <cell r="L545" t="str">
            <v>General Surgery</v>
          </cell>
          <cell r="M545" t="str">
            <v>06.1</v>
          </cell>
          <cell r="N545" t="str">
            <v>General Surgery</v>
          </cell>
        </row>
        <row r="546">
          <cell r="D546" t="str">
            <v>264-3</v>
          </cell>
          <cell r="E546" t="str">
            <v>OTHER HEPATOBILIARY, PANCREAS AND ABDOMINAL PROCEDURES</v>
          </cell>
          <cell r="F546" t="str">
            <v>Other hepatobiliary, pancreas &amp; abdominal procs</v>
          </cell>
          <cell r="G546">
            <v>2.06189</v>
          </cell>
          <cell r="H546">
            <v>8.17</v>
          </cell>
          <cell r="I546" t="str">
            <v>07</v>
          </cell>
          <cell r="J546" t="str">
            <v>DISEASES &amp; DISORDERS OF THE HEPATOBILIARY SYSTEM &amp; PANCREAS</v>
          </cell>
          <cell r="K546" t="str">
            <v>06</v>
          </cell>
          <cell r="L546" t="str">
            <v>General Surgery</v>
          </cell>
          <cell r="M546" t="str">
            <v>06.1</v>
          </cell>
          <cell r="N546" t="str">
            <v>General Surgery</v>
          </cell>
        </row>
        <row r="547">
          <cell r="D547" t="str">
            <v>264-4</v>
          </cell>
          <cell r="E547" t="str">
            <v>OTHER HEPATOBILIARY, PANCREAS AND ABDOMINAL PROCEDURES</v>
          </cell>
          <cell r="F547" t="str">
            <v>Other hepatobiliary, pancreas &amp; abdominal procs</v>
          </cell>
          <cell r="G547">
            <v>4.3822799999999997</v>
          </cell>
          <cell r="H547">
            <v>14.44</v>
          </cell>
          <cell r="I547" t="str">
            <v>07</v>
          </cell>
          <cell r="J547" t="str">
            <v>DISEASES &amp; DISORDERS OF THE HEPATOBILIARY SYSTEM &amp; PANCREAS</v>
          </cell>
          <cell r="K547" t="str">
            <v>06</v>
          </cell>
          <cell r="L547" t="str">
            <v>General Surgery</v>
          </cell>
          <cell r="M547" t="str">
            <v>06.1</v>
          </cell>
          <cell r="N547" t="str">
            <v>General Surgery</v>
          </cell>
        </row>
        <row r="548">
          <cell r="D548" t="str">
            <v>279-1</v>
          </cell>
          <cell r="E548" t="str">
            <v>HEPATIC COMA AND OTHER MAJOR ACUTE LIVER DISORDERS</v>
          </cell>
          <cell r="F548" t="str">
            <v>Hepatic coma &amp; oth major acute liver disorders</v>
          </cell>
          <cell r="G548">
            <v>0.48724000000000001</v>
          </cell>
          <cell r="H548">
            <v>2.71</v>
          </cell>
          <cell r="I548" t="str">
            <v>07</v>
          </cell>
          <cell r="J548" t="str">
            <v>DISEASES &amp; DISORDERS OF THE HEPATOBILIARY SYSTEM &amp; PANCREAS</v>
          </cell>
          <cell r="K548" t="str">
            <v>01</v>
          </cell>
          <cell r="L548" t="str">
            <v>General Medicine</v>
          </cell>
          <cell r="M548" t="str">
            <v>01.3</v>
          </cell>
          <cell r="N548" t="str">
            <v>Gastroenterology</v>
          </cell>
        </row>
        <row r="549">
          <cell r="D549" t="str">
            <v>279-2</v>
          </cell>
          <cell r="E549" t="str">
            <v>HEPATIC COMA AND OTHER MAJOR ACUTE LIVER DISORDERS</v>
          </cell>
          <cell r="F549" t="str">
            <v>Hepatic coma &amp; oth major acute liver disorders</v>
          </cell>
          <cell r="G549">
            <v>0.59802</v>
          </cell>
          <cell r="H549">
            <v>3.42</v>
          </cell>
          <cell r="I549" t="str">
            <v>07</v>
          </cell>
          <cell r="J549" t="str">
            <v>DISEASES &amp; DISORDERS OF THE HEPATOBILIARY SYSTEM &amp; PANCREAS</v>
          </cell>
          <cell r="K549" t="str">
            <v>01</v>
          </cell>
          <cell r="L549" t="str">
            <v>General Medicine</v>
          </cell>
          <cell r="M549" t="str">
            <v>01.3</v>
          </cell>
          <cell r="N549" t="str">
            <v>Gastroenterology</v>
          </cell>
        </row>
        <row r="550">
          <cell r="D550" t="str">
            <v>279-3</v>
          </cell>
          <cell r="E550" t="str">
            <v>HEPATIC COMA AND OTHER MAJOR ACUTE LIVER DISORDERS</v>
          </cell>
          <cell r="F550" t="str">
            <v>Hepatic coma &amp; oth major acute liver disorders</v>
          </cell>
          <cell r="G550">
            <v>0.91510999999999998</v>
          </cell>
          <cell r="H550">
            <v>5.22</v>
          </cell>
          <cell r="I550" t="str">
            <v>07</v>
          </cell>
          <cell r="J550" t="str">
            <v>DISEASES &amp; DISORDERS OF THE HEPATOBILIARY SYSTEM &amp; PANCREAS</v>
          </cell>
          <cell r="K550" t="str">
            <v>01</v>
          </cell>
          <cell r="L550" t="str">
            <v>General Medicine</v>
          </cell>
          <cell r="M550" t="str">
            <v>01.3</v>
          </cell>
          <cell r="N550" t="str">
            <v>Gastroenterology</v>
          </cell>
        </row>
        <row r="551">
          <cell r="D551" t="str">
            <v>279-4</v>
          </cell>
          <cell r="E551" t="str">
            <v>HEPATIC COMA AND OTHER MAJOR ACUTE LIVER DISORDERS</v>
          </cell>
          <cell r="F551" t="str">
            <v>Hepatic coma &amp; oth major acute liver disorders</v>
          </cell>
          <cell r="G551">
            <v>1.91049</v>
          </cell>
          <cell r="H551">
            <v>9.15</v>
          </cell>
          <cell r="I551" t="str">
            <v>07</v>
          </cell>
          <cell r="J551" t="str">
            <v>DISEASES &amp; DISORDERS OF THE HEPATOBILIARY SYSTEM &amp; PANCREAS</v>
          </cell>
          <cell r="K551" t="str">
            <v>01</v>
          </cell>
          <cell r="L551" t="str">
            <v>General Medicine</v>
          </cell>
          <cell r="M551" t="str">
            <v>01.3</v>
          </cell>
          <cell r="N551" t="str">
            <v>Gastroenterology</v>
          </cell>
        </row>
        <row r="552">
          <cell r="D552" t="str">
            <v>280-1</v>
          </cell>
          <cell r="E552" t="str">
            <v>ALCOHOLIC LIVER DISEASE</v>
          </cell>
          <cell r="F552" t="str">
            <v>Alcoholic liver disease</v>
          </cell>
          <cell r="G552">
            <v>0.50151000000000001</v>
          </cell>
          <cell r="H552">
            <v>2.64</v>
          </cell>
          <cell r="I552" t="str">
            <v>07</v>
          </cell>
          <cell r="J552" t="str">
            <v>DISEASES &amp; DISORDERS OF THE HEPATOBILIARY SYSTEM &amp; PANCREAS</v>
          </cell>
          <cell r="K552" t="str">
            <v>01</v>
          </cell>
          <cell r="L552" t="str">
            <v>General Medicine</v>
          </cell>
          <cell r="M552" t="str">
            <v>01.3</v>
          </cell>
          <cell r="N552" t="str">
            <v>Gastroenterology</v>
          </cell>
        </row>
        <row r="553">
          <cell r="D553" t="str">
            <v>280-2</v>
          </cell>
          <cell r="E553" t="str">
            <v>ALCOHOLIC LIVER DISEASE</v>
          </cell>
          <cell r="F553" t="str">
            <v>Alcoholic liver disease</v>
          </cell>
          <cell r="G553">
            <v>0.64714000000000005</v>
          </cell>
          <cell r="H553">
            <v>3.38</v>
          </cell>
          <cell r="I553" t="str">
            <v>07</v>
          </cell>
          <cell r="J553" t="str">
            <v>DISEASES &amp; DISORDERS OF THE HEPATOBILIARY SYSTEM &amp; PANCREAS</v>
          </cell>
          <cell r="K553" t="str">
            <v>01</v>
          </cell>
          <cell r="L553" t="str">
            <v>General Medicine</v>
          </cell>
          <cell r="M553" t="str">
            <v>01.3</v>
          </cell>
          <cell r="N553" t="str">
            <v>Gastroenterology</v>
          </cell>
        </row>
        <row r="554">
          <cell r="D554" t="str">
            <v>280-3</v>
          </cell>
          <cell r="E554" t="str">
            <v>ALCOHOLIC LIVER DISEASE</v>
          </cell>
          <cell r="F554" t="str">
            <v>Alcoholic liver disease</v>
          </cell>
          <cell r="G554">
            <v>0.98541000000000001</v>
          </cell>
          <cell r="H554">
            <v>5.27</v>
          </cell>
          <cell r="I554" t="str">
            <v>07</v>
          </cell>
          <cell r="J554" t="str">
            <v>DISEASES &amp; DISORDERS OF THE HEPATOBILIARY SYSTEM &amp; PANCREAS</v>
          </cell>
          <cell r="K554" t="str">
            <v>01</v>
          </cell>
          <cell r="L554" t="str">
            <v>General Medicine</v>
          </cell>
          <cell r="M554" t="str">
            <v>01.3</v>
          </cell>
          <cell r="N554" t="str">
            <v>Gastroenterology</v>
          </cell>
        </row>
        <row r="555">
          <cell r="D555" t="str">
            <v>280-4</v>
          </cell>
          <cell r="E555" t="str">
            <v>ALCOHOLIC LIVER DISEASE</v>
          </cell>
          <cell r="F555" t="str">
            <v>Alcoholic liver disease</v>
          </cell>
          <cell r="G555">
            <v>2.0724800000000001</v>
          </cell>
          <cell r="H555">
            <v>9.84</v>
          </cell>
          <cell r="I555" t="str">
            <v>07</v>
          </cell>
          <cell r="J555" t="str">
            <v>DISEASES &amp; DISORDERS OF THE HEPATOBILIARY SYSTEM &amp; PANCREAS</v>
          </cell>
          <cell r="K555" t="str">
            <v>01</v>
          </cell>
          <cell r="L555" t="str">
            <v>General Medicine</v>
          </cell>
          <cell r="M555" t="str">
            <v>01.3</v>
          </cell>
          <cell r="N555" t="str">
            <v>Gastroenterology</v>
          </cell>
        </row>
        <row r="556">
          <cell r="D556" t="str">
            <v>281-1</v>
          </cell>
          <cell r="E556" t="str">
            <v>MALIGNANCY OF HEPATOBILIARY SYSTEM AND PANCREAS</v>
          </cell>
          <cell r="F556" t="str">
            <v>Malignancy of hepatobiliary system &amp; pancreas</v>
          </cell>
          <cell r="G556">
            <v>0.60887999999999998</v>
          </cell>
          <cell r="H556">
            <v>3.04</v>
          </cell>
          <cell r="I556" t="str">
            <v>07</v>
          </cell>
          <cell r="J556" t="str">
            <v>DISEASES &amp; DISORDERS OF THE HEPATOBILIARY SYSTEM &amp; PANCREAS</v>
          </cell>
          <cell r="K556" t="str">
            <v>04</v>
          </cell>
          <cell r="L556" t="str">
            <v>Oncology</v>
          </cell>
          <cell r="M556" t="str">
            <v>04.1</v>
          </cell>
          <cell r="N556" t="str">
            <v>Oncology</v>
          </cell>
        </row>
        <row r="557">
          <cell r="D557" t="str">
            <v>281-2</v>
          </cell>
          <cell r="E557" t="str">
            <v>MALIGNANCY OF HEPATOBILIARY SYSTEM AND PANCREAS</v>
          </cell>
          <cell r="F557" t="str">
            <v>Malignancy of hepatobiliary system &amp; pancreas</v>
          </cell>
          <cell r="G557">
            <v>0.80745999999999996</v>
          </cell>
          <cell r="H557">
            <v>3.87</v>
          </cell>
          <cell r="I557" t="str">
            <v>07</v>
          </cell>
          <cell r="J557" t="str">
            <v>DISEASES &amp; DISORDERS OF THE HEPATOBILIARY SYSTEM &amp; PANCREAS</v>
          </cell>
          <cell r="K557" t="str">
            <v>04</v>
          </cell>
          <cell r="L557" t="str">
            <v>Oncology</v>
          </cell>
          <cell r="M557" t="str">
            <v>04.1</v>
          </cell>
          <cell r="N557" t="str">
            <v>Oncology</v>
          </cell>
        </row>
        <row r="558">
          <cell r="D558" t="str">
            <v>281-3</v>
          </cell>
          <cell r="E558" t="str">
            <v>MALIGNANCY OF HEPATOBILIARY SYSTEM AND PANCREAS</v>
          </cell>
          <cell r="F558" t="str">
            <v>Malignancy of hepatobiliary system &amp; pancreas</v>
          </cell>
          <cell r="G558">
            <v>1.0508200000000001</v>
          </cell>
          <cell r="H558">
            <v>5.44</v>
          </cell>
          <cell r="I558" t="str">
            <v>07</v>
          </cell>
          <cell r="J558" t="str">
            <v>DISEASES &amp; DISORDERS OF THE HEPATOBILIARY SYSTEM &amp; PANCREAS</v>
          </cell>
          <cell r="K558" t="str">
            <v>04</v>
          </cell>
          <cell r="L558" t="str">
            <v>Oncology</v>
          </cell>
          <cell r="M558" t="str">
            <v>04.1</v>
          </cell>
          <cell r="N558" t="str">
            <v>Oncology</v>
          </cell>
        </row>
        <row r="559">
          <cell r="D559" t="str">
            <v>281-4</v>
          </cell>
          <cell r="E559" t="str">
            <v>MALIGNANCY OF HEPATOBILIARY SYSTEM AND PANCREAS</v>
          </cell>
          <cell r="F559" t="str">
            <v>Malignancy of hepatobiliary system &amp; pancreas</v>
          </cell>
          <cell r="G559">
            <v>1.5448999999999999</v>
          </cell>
          <cell r="H559">
            <v>8.4</v>
          </cell>
          <cell r="I559" t="str">
            <v>07</v>
          </cell>
          <cell r="J559" t="str">
            <v>DISEASES &amp; DISORDERS OF THE HEPATOBILIARY SYSTEM &amp; PANCREAS</v>
          </cell>
          <cell r="K559" t="str">
            <v>04</v>
          </cell>
          <cell r="L559" t="str">
            <v>Oncology</v>
          </cell>
          <cell r="M559" t="str">
            <v>04.1</v>
          </cell>
          <cell r="N559" t="str">
            <v>Oncology</v>
          </cell>
        </row>
        <row r="560">
          <cell r="D560" t="str">
            <v>282-1</v>
          </cell>
          <cell r="E560" t="str">
            <v>DISORDERS OF PANCREAS EXCEPT MALIGNANCY</v>
          </cell>
          <cell r="F560" t="str">
            <v>Disorders of pancreas except malignancy</v>
          </cell>
          <cell r="G560">
            <v>0.51410999999999996</v>
          </cell>
          <cell r="H560">
            <v>2.78</v>
          </cell>
          <cell r="I560" t="str">
            <v>07</v>
          </cell>
          <cell r="J560" t="str">
            <v>DISEASES &amp; DISORDERS OF THE HEPATOBILIARY SYSTEM &amp; PANCREAS</v>
          </cell>
          <cell r="K560" t="str">
            <v>01</v>
          </cell>
          <cell r="L560" t="str">
            <v>General Medicine</v>
          </cell>
          <cell r="M560" t="str">
            <v>01.3</v>
          </cell>
          <cell r="N560" t="str">
            <v>Gastroenterology</v>
          </cell>
        </row>
        <row r="561">
          <cell r="D561" t="str">
            <v>282-2</v>
          </cell>
          <cell r="E561" t="str">
            <v>DISORDERS OF PANCREAS EXCEPT MALIGNANCY</v>
          </cell>
          <cell r="F561" t="str">
            <v>Disorders of pancreas except malignancy</v>
          </cell>
          <cell r="G561">
            <v>0.66944999999999999</v>
          </cell>
          <cell r="H561">
            <v>3.62</v>
          </cell>
          <cell r="I561" t="str">
            <v>07</v>
          </cell>
          <cell r="J561" t="str">
            <v>DISEASES &amp; DISORDERS OF THE HEPATOBILIARY SYSTEM &amp; PANCREAS</v>
          </cell>
          <cell r="K561" t="str">
            <v>01</v>
          </cell>
          <cell r="L561" t="str">
            <v>General Medicine</v>
          </cell>
          <cell r="M561" t="str">
            <v>01.3</v>
          </cell>
          <cell r="N561" t="str">
            <v>Gastroenterology</v>
          </cell>
        </row>
        <row r="562">
          <cell r="D562" t="str">
            <v>282-3</v>
          </cell>
          <cell r="E562" t="str">
            <v>DISORDERS OF PANCREAS EXCEPT MALIGNANCY</v>
          </cell>
          <cell r="F562" t="str">
            <v>Disorders of pancreas except malignancy</v>
          </cell>
          <cell r="G562">
            <v>1.01905</v>
          </cell>
          <cell r="H562">
            <v>5.77</v>
          </cell>
          <cell r="I562" t="str">
            <v>07</v>
          </cell>
          <cell r="J562" t="str">
            <v>DISEASES &amp; DISORDERS OF THE HEPATOBILIARY SYSTEM &amp; PANCREAS</v>
          </cell>
          <cell r="K562" t="str">
            <v>01</v>
          </cell>
          <cell r="L562" t="str">
            <v>General Medicine</v>
          </cell>
          <cell r="M562" t="str">
            <v>01.3</v>
          </cell>
          <cell r="N562" t="str">
            <v>Gastroenterology</v>
          </cell>
        </row>
        <row r="563">
          <cell r="D563" t="str">
            <v>282-4</v>
          </cell>
          <cell r="E563" t="str">
            <v>DISORDERS OF PANCREAS EXCEPT MALIGNANCY</v>
          </cell>
          <cell r="F563" t="str">
            <v>Disorders of pancreas except malignancy</v>
          </cell>
          <cell r="G563">
            <v>2.2564700000000002</v>
          </cell>
          <cell r="H563">
            <v>11.52</v>
          </cell>
          <cell r="I563" t="str">
            <v>07</v>
          </cell>
          <cell r="J563" t="str">
            <v>DISEASES &amp; DISORDERS OF THE HEPATOBILIARY SYSTEM &amp; PANCREAS</v>
          </cell>
          <cell r="K563" t="str">
            <v>01</v>
          </cell>
          <cell r="L563" t="str">
            <v>General Medicine</v>
          </cell>
          <cell r="M563" t="str">
            <v>01.3</v>
          </cell>
          <cell r="N563" t="str">
            <v>Gastroenterology</v>
          </cell>
        </row>
        <row r="564">
          <cell r="D564" t="str">
            <v>283-1</v>
          </cell>
          <cell r="E564" t="str">
            <v>OTHER DISORDERS OF THE LIVER</v>
          </cell>
          <cell r="F564" t="str">
            <v>Other disorders of the liver</v>
          </cell>
          <cell r="G564">
            <v>0.48588999999999999</v>
          </cell>
          <cell r="H564">
            <v>2.63</v>
          </cell>
          <cell r="I564" t="str">
            <v>07</v>
          </cell>
          <cell r="J564" t="str">
            <v>DISEASES &amp; DISORDERS OF THE HEPATOBILIARY SYSTEM &amp; PANCREAS</v>
          </cell>
          <cell r="K564" t="str">
            <v>01</v>
          </cell>
          <cell r="L564" t="str">
            <v>General Medicine</v>
          </cell>
          <cell r="M564" t="str">
            <v>01.3</v>
          </cell>
          <cell r="N564" t="str">
            <v>Gastroenterology</v>
          </cell>
        </row>
        <row r="565">
          <cell r="D565" t="str">
            <v>283-2</v>
          </cell>
          <cell r="E565" t="str">
            <v>OTHER DISORDERS OF THE LIVER</v>
          </cell>
          <cell r="F565" t="str">
            <v>Other disorders of the liver</v>
          </cell>
          <cell r="G565">
            <v>0.62182000000000004</v>
          </cell>
          <cell r="H565">
            <v>3.16</v>
          </cell>
          <cell r="I565" t="str">
            <v>07</v>
          </cell>
          <cell r="J565" t="str">
            <v>DISEASES &amp; DISORDERS OF THE HEPATOBILIARY SYSTEM &amp; PANCREAS</v>
          </cell>
          <cell r="K565" t="str">
            <v>01</v>
          </cell>
          <cell r="L565" t="str">
            <v>General Medicine</v>
          </cell>
          <cell r="M565" t="str">
            <v>01.3</v>
          </cell>
          <cell r="N565" t="str">
            <v>Gastroenterology</v>
          </cell>
        </row>
        <row r="566">
          <cell r="D566" t="str">
            <v>283-3</v>
          </cell>
          <cell r="E566" t="str">
            <v>OTHER DISORDERS OF THE LIVER</v>
          </cell>
          <cell r="F566" t="str">
            <v>Other disorders of the liver</v>
          </cell>
          <cell r="G566">
            <v>0.90476000000000001</v>
          </cell>
          <cell r="H566">
            <v>4.62</v>
          </cell>
          <cell r="I566" t="str">
            <v>07</v>
          </cell>
          <cell r="J566" t="str">
            <v>DISEASES &amp; DISORDERS OF THE HEPATOBILIARY SYSTEM &amp; PANCREAS</v>
          </cell>
          <cell r="K566" t="str">
            <v>01</v>
          </cell>
          <cell r="L566" t="str">
            <v>General Medicine</v>
          </cell>
          <cell r="M566" t="str">
            <v>01.3</v>
          </cell>
          <cell r="N566" t="str">
            <v>Gastroenterology</v>
          </cell>
        </row>
        <row r="567">
          <cell r="D567" t="str">
            <v>283-4</v>
          </cell>
          <cell r="E567" t="str">
            <v>OTHER DISORDERS OF THE LIVER</v>
          </cell>
          <cell r="F567" t="str">
            <v>Other disorders of the liver</v>
          </cell>
          <cell r="G567">
            <v>1.6965300000000001</v>
          </cell>
          <cell r="H567">
            <v>8.2799999999999994</v>
          </cell>
          <cell r="I567" t="str">
            <v>07</v>
          </cell>
          <cell r="J567" t="str">
            <v>DISEASES &amp; DISORDERS OF THE HEPATOBILIARY SYSTEM &amp; PANCREAS</v>
          </cell>
          <cell r="K567" t="str">
            <v>01</v>
          </cell>
          <cell r="L567" t="str">
            <v>General Medicine</v>
          </cell>
          <cell r="M567" t="str">
            <v>01.3</v>
          </cell>
          <cell r="N567" t="str">
            <v>Gastroenterology</v>
          </cell>
        </row>
        <row r="568">
          <cell r="D568" t="str">
            <v>284-1</v>
          </cell>
          <cell r="E568" t="str">
            <v>DISORDERS OF GALLBLADDER AND BILIARY TRACT</v>
          </cell>
          <cell r="F568" t="str">
            <v>Disorders of gallbladder &amp; biliary tract</v>
          </cell>
          <cell r="G568">
            <v>0.62217</v>
          </cell>
          <cell r="H568">
            <v>2.39</v>
          </cell>
          <cell r="I568" t="str">
            <v>07</v>
          </cell>
          <cell r="J568" t="str">
            <v>DISEASES &amp; DISORDERS OF THE HEPATOBILIARY SYSTEM &amp; PANCREAS</v>
          </cell>
          <cell r="K568" t="str">
            <v>01</v>
          </cell>
          <cell r="L568" t="str">
            <v>General Medicine</v>
          </cell>
          <cell r="M568" t="str">
            <v>01.3</v>
          </cell>
          <cell r="N568" t="str">
            <v>Gastroenterology</v>
          </cell>
        </row>
        <row r="569">
          <cell r="D569" t="str">
            <v>284-2</v>
          </cell>
          <cell r="E569" t="str">
            <v>DISORDERS OF GALLBLADDER AND BILIARY TRACT</v>
          </cell>
          <cell r="F569" t="str">
            <v>Disorders of gallbladder &amp; biliary tract</v>
          </cell>
          <cell r="G569">
            <v>0.82179999999999997</v>
          </cell>
          <cell r="H569">
            <v>3.46</v>
          </cell>
          <cell r="I569" t="str">
            <v>07</v>
          </cell>
          <cell r="J569" t="str">
            <v>DISEASES &amp; DISORDERS OF THE HEPATOBILIARY SYSTEM &amp; PANCREAS</v>
          </cell>
          <cell r="K569" t="str">
            <v>01</v>
          </cell>
          <cell r="L569" t="str">
            <v>General Medicine</v>
          </cell>
          <cell r="M569" t="str">
            <v>01.3</v>
          </cell>
          <cell r="N569" t="str">
            <v>Gastroenterology</v>
          </cell>
        </row>
        <row r="570">
          <cell r="D570" t="str">
            <v>284-3</v>
          </cell>
          <cell r="E570" t="str">
            <v>DISORDERS OF GALLBLADDER AND BILIARY TRACT</v>
          </cell>
          <cell r="F570" t="str">
            <v>Disorders of gallbladder &amp; biliary tract</v>
          </cell>
          <cell r="G570">
            <v>1.13822</v>
          </cell>
          <cell r="H570">
            <v>5.38</v>
          </cell>
          <cell r="I570" t="str">
            <v>07</v>
          </cell>
          <cell r="J570" t="str">
            <v>DISEASES &amp; DISORDERS OF THE HEPATOBILIARY SYSTEM &amp; PANCREAS</v>
          </cell>
          <cell r="K570" t="str">
            <v>01</v>
          </cell>
          <cell r="L570" t="str">
            <v>General Medicine</v>
          </cell>
          <cell r="M570" t="str">
            <v>01.3</v>
          </cell>
          <cell r="N570" t="str">
            <v>Gastroenterology</v>
          </cell>
        </row>
        <row r="571">
          <cell r="D571" t="str">
            <v>284-4</v>
          </cell>
          <cell r="E571" t="str">
            <v>DISORDERS OF GALLBLADDER AND BILIARY TRACT</v>
          </cell>
          <cell r="F571" t="str">
            <v>Disorders of gallbladder &amp; biliary tract</v>
          </cell>
          <cell r="G571">
            <v>1.9753799999999999</v>
          </cell>
          <cell r="H571">
            <v>9.7100000000000009</v>
          </cell>
          <cell r="I571" t="str">
            <v>07</v>
          </cell>
          <cell r="J571" t="str">
            <v>DISEASES &amp; DISORDERS OF THE HEPATOBILIARY SYSTEM &amp; PANCREAS</v>
          </cell>
          <cell r="K571" t="str">
            <v>01</v>
          </cell>
          <cell r="L571" t="str">
            <v>General Medicine</v>
          </cell>
          <cell r="M571" t="str">
            <v>01.3</v>
          </cell>
          <cell r="N571" t="str">
            <v>Gastroenterology</v>
          </cell>
        </row>
        <row r="572">
          <cell r="D572" t="str">
            <v>303-1</v>
          </cell>
          <cell r="E572" t="str">
            <v>DORSAL AND LUMBAR FUSION PROCEDURE FOR CURVATURE OF BACK</v>
          </cell>
          <cell r="F572" t="str">
            <v>Dorsal &amp; lumbar fusion proc for curvature of back</v>
          </cell>
          <cell r="G572">
            <v>4.06318</v>
          </cell>
          <cell r="H572">
            <v>3.65</v>
          </cell>
          <cell r="I572" t="str">
            <v>08</v>
          </cell>
          <cell r="J572" t="str">
            <v>DISEASES &amp; DISORDERS OF THE MUSCULOSKELETAL SYSTEM &amp; CONN TISSUE</v>
          </cell>
          <cell r="K572" t="str">
            <v>10</v>
          </cell>
          <cell r="L572" t="str">
            <v>Orthopedics</v>
          </cell>
          <cell r="M572" t="str">
            <v>10.2</v>
          </cell>
          <cell r="N572" t="str">
            <v>Orthopedic Surgery</v>
          </cell>
        </row>
        <row r="573">
          <cell r="D573" t="str">
            <v>303-2</v>
          </cell>
          <cell r="E573" t="str">
            <v>DORSAL AND LUMBAR FUSION PROCEDURE FOR CURVATURE OF BACK</v>
          </cell>
          <cell r="F573" t="str">
            <v>Dorsal &amp; lumbar fusion proc for curvature of back</v>
          </cell>
          <cell r="G573">
            <v>4.88028</v>
          </cell>
          <cell r="H573">
            <v>5.23</v>
          </cell>
          <cell r="I573" t="str">
            <v>08</v>
          </cell>
          <cell r="J573" t="str">
            <v>DISEASES &amp; DISORDERS OF THE MUSCULOSKELETAL SYSTEM &amp; CONN TISSUE</v>
          </cell>
          <cell r="K573" t="str">
            <v>10</v>
          </cell>
          <cell r="L573" t="str">
            <v>Orthopedics</v>
          </cell>
          <cell r="M573" t="str">
            <v>10.2</v>
          </cell>
          <cell r="N573" t="str">
            <v>Orthopedic Surgery</v>
          </cell>
        </row>
        <row r="574">
          <cell r="D574" t="str">
            <v>303-3</v>
          </cell>
          <cell r="E574" t="str">
            <v>DORSAL AND LUMBAR FUSION PROCEDURE FOR CURVATURE OF BACK</v>
          </cell>
          <cell r="F574" t="str">
            <v>Dorsal &amp; lumbar fusion proc for curvature of back</v>
          </cell>
          <cell r="G574">
            <v>6.7170699999999997</v>
          </cell>
          <cell r="H574">
            <v>8.2100000000000009</v>
          </cell>
          <cell r="I574" t="str">
            <v>08</v>
          </cell>
          <cell r="J574" t="str">
            <v>DISEASES &amp; DISORDERS OF THE MUSCULOSKELETAL SYSTEM &amp; CONN TISSUE</v>
          </cell>
          <cell r="K574" t="str">
            <v>10</v>
          </cell>
          <cell r="L574" t="str">
            <v>Orthopedics</v>
          </cell>
          <cell r="M574" t="str">
            <v>10.2</v>
          </cell>
          <cell r="N574" t="str">
            <v>Orthopedic Surgery</v>
          </cell>
        </row>
        <row r="575">
          <cell r="D575" t="str">
            <v>303-4</v>
          </cell>
          <cell r="E575" t="str">
            <v>DORSAL AND LUMBAR FUSION PROCEDURE FOR CURVATURE OF BACK</v>
          </cell>
          <cell r="F575" t="str">
            <v>Dorsal &amp; lumbar fusion proc for curvature of back</v>
          </cell>
          <cell r="G575">
            <v>8.8714399999999998</v>
          </cell>
          <cell r="H575">
            <v>15.33</v>
          </cell>
          <cell r="I575" t="str">
            <v>08</v>
          </cell>
          <cell r="J575" t="str">
            <v>DISEASES &amp; DISORDERS OF THE MUSCULOSKELETAL SYSTEM &amp; CONN TISSUE</v>
          </cell>
          <cell r="K575" t="str">
            <v>10</v>
          </cell>
          <cell r="L575" t="str">
            <v>Orthopedics</v>
          </cell>
          <cell r="M575" t="str">
            <v>10.2</v>
          </cell>
          <cell r="N575" t="str">
            <v>Orthopedic Surgery</v>
          </cell>
        </row>
        <row r="576">
          <cell r="D576" t="str">
            <v>304-1</v>
          </cell>
          <cell r="E576" t="str">
            <v>DORSAL AND LUMBAR FUSION PROCEDURE EXCEPT FOR CURVATURE OF BACK</v>
          </cell>
          <cell r="F576" t="str">
            <v>Dorsal &amp; lumbar fusion proc except for curvature of back</v>
          </cell>
          <cell r="G576">
            <v>2.7462399999999998</v>
          </cell>
          <cell r="H576">
            <v>2.65</v>
          </cell>
          <cell r="I576" t="str">
            <v>08</v>
          </cell>
          <cell r="J576" t="str">
            <v>DISEASES &amp; DISORDERS OF THE MUSCULOSKELETAL SYSTEM &amp; CONN TISSUE</v>
          </cell>
          <cell r="K576" t="str">
            <v>10</v>
          </cell>
          <cell r="L576" t="str">
            <v>Orthopedics</v>
          </cell>
          <cell r="M576" t="str">
            <v>10.2</v>
          </cell>
          <cell r="N576" t="str">
            <v>Orthopedic Surgery</v>
          </cell>
        </row>
        <row r="577">
          <cell r="D577" t="str">
            <v>304-2</v>
          </cell>
          <cell r="E577" t="str">
            <v>DORSAL AND LUMBAR FUSION PROCEDURE EXCEPT FOR CURVATURE OF BACK</v>
          </cell>
          <cell r="F577" t="str">
            <v>Dorsal &amp; lumbar fusion proc except for curvature of back</v>
          </cell>
          <cell r="G577">
            <v>3.26241</v>
          </cell>
          <cell r="H577">
            <v>3.86</v>
          </cell>
          <cell r="I577" t="str">
            <v>08</v>
          </cell>
          <cell r="J577" t="str">
            <v>DISEASES &amp; DISORDERS OF THE MUSCULOSKELETAL SYSTEM &amp; CONN TISSUE</v>
          </cell>
          <cell r="K577" t="str">
            <v>10</v>
          </cell>
          <cell r="L577" t="str">
            <v>Orthopedics</v>
          </cell>
          <cell r="M577" t="str">
            <v>10.2</v>
          </cell>
          <cell r="N577" t="str">
            <v>Orthopedic Surgery</v>
          </cell>
        </row>
        <row r="578">
          <cell r="D578" t="str">
            <v>304-3</v>
          </cell>
          <cell r="E578" t="str">
            <v>DORSAL AND LUMBAR FUSION PROCEDURE EXCEPT FOR CURVATURE OF BACK</v>
          </cell>
          <cell r="F578" t="str">
            <v>Dorsal &amp; lumbar fusion proc except for curvature of back</v>
          </cell>
          <cell r="G578">
            <v>4.6016599999999999</v>
          </cell>
          <cell r="H578">
            <v>7.57</v>
          </cell>
          <cell r="I578" t="str">
            <v>08</v>
          </cell>
          <cell r="J578" t="str">
            <v>DISEASES &amp; DISORDERS OF THE MUSCULOSKELETAL SYSTEM &amp; CONN TISSUE</v>
          </cell>
          <cell r="K578" t="str">
            <v>10</v>
          </cell>
          <cell r="L578" t="str">
            <v>Orthopedics</v>
          </cell>
          <cell r="M578" t="str">
            <v>10.2</v>
          </cell>
          <cell r="N578" t="str">
            <v>Orthopedic Surgery</v>
          </cell>
        </row>
        <row r="579">
          <cell r="D579" t="str">
            <v>304-4</v>
          </cell>
          <cell r="E579" t="str">
            <v>DORSAL AND LUMBAR FUSION PROCEDURE EXCEPT FOR CURVATURE OF BACK</v>
          </cell>
          <cell r="F579" t="str">
            <v>Dorsal &amp; lumbar fusion proc except for curvature of back</v>
          </cell>
          <cell r="G579">
            <v>6.8091900000000001</v>
          </cell>
          <cell r="H579">
            <v>14.84</v>
          </cell>
          <cell r="I579" t="str">
            <v>08</v>
          </cell>
          <cell r="J579" t="str">
            <v>DISEASES &amp; DISORDERS OF THE MUSCULOSKELETAL SYSTEM &amp; CONN TISSUE</v>
          </cell>
          <cell r="K579" t="str">
            <v>10</v>
          </cell>
          <cell r="L579" t="str">
            <v>Orthopedics</v>
          </cell>
          <cell r="M579" t="str">
            <v>10.2</v>
          </cell>
          <cell r="N579" t="str">
            <v>Orthopedic Surgery</v>
          </cell>
        </row>
        <row r="580">
          <cell r="D580" t="str">
            <v>305-1</v>
          </cell>
          <cell r="E580" t="str">
            <v>AMPUTATION OF LOWER LIMB EXCEPT TOES</v>
          </cell>
          <cell r="F580" t="str">
            <v>Amputation of lower limb except toes</v>
          </cell>
          <cell r="G580">
            <v>1.02542</v>
          </cell>
          <cell r="H580">
            <v>4.43</v>
          </cell>
          <cell r="I580" t="str">
            <v>08</v>
          </cell>
          <cell r="J580" t="str">
            <v>DISEASES &amp; DISORDERS OF THE MUSCULOSKELETAL SYSTEM &amp; CONN TISSUE</v>
          </cell>
          <cell r="K580" t="str">
            <v>10</v>
          </cell>
          <cell r="L580" t="str">
            <v>Orthopedics</v>
          </cell>
          <cell r="M580" t="str">
            <v>10.2</v>
          </cell>
          <cell r="N580" t="str">
            <v>Orthopedic Surgery</v>
          </cell>
        </row>
        <row r="581">
          <cell r="D581" t="str">
            <v>305-2</v>
          </cell>
          <cell r="E581" t="str">
            <v>AMPUTATION OF LOWER LIMB EXCEPT TOES</v>
          </cell>
          <cell r="F581" t="str">
            <v>Amputation of lower limb except toes</v>
          </cell>
          <cell r="G581">
            <v>1.3672800000000001</v>
          </cell>
          <cell r="H581">
            <v>6.59</v>
          </cell>
          <cell r="I581" t="str">
            <v>08</v>
          </cell>
          <cell r="J581" t="str">
            <v>DISEASES &amp; DISORDERS OF THE MUSCULOSKELETAL SYSTEM &amp; CONN TISSUE</v>
          </cell>
          <cell r="K581" t="str">
            <v>10</v>
          </cell>
          <cell r="L581" t="str">
            <v>Orthopedics</v>
          </cell>
          <cell r="M581" t="str">
            <v>10.2</v>
          </cell>
          <cell r="N581" t="str">
            <v>Orthopedic Surgery</v>
          </cell>
        </row>
        <row r="582">
          <cell r="D582" t="str">
            <v>305-3</v>
          </cell>
          <cell r="E582" t="str">
            <v>AMPUTATION OF LOWER LIMB EXCEPT TOES</v>
          </cell>
          <cell r="F582" t="str">
            <v>Amputation of lower limb except toes</v>
          </cell>
          <cell r="G582">
            <v>2.0708500000000001</v>
          </cell>
          <cell r="H582">
            <v>9.89</v>
          </cell>
          <cell r="I582" t="str">
            <v>08</v>
          </cell>
          <cell r="J582" t="str">
            <v>DISEASES &amp; DISORDERS OF THE MUSCULOSKELETAL SYSTEM &amp; CONN TISSUE</v>
          </cell>
          <cell r="K582" t="str">
            <v>10</v>
          </cell>
          <cell r="L582" t="str">
            <v>Orthopedics</v>
          </cell>
          <cell r="M582" t="str">
            <v>10.2</v>
          </cell>
          <cell r="N582" t="str">
            <v>Orthopedic Surgery</v>
          </cell>
        </row>
        <row r="583">
          <cell r="D583" t="str">
            <v>305-4</v>
          </cell>
          <cell r="E583" t="str">
            <v>AMPUTATION OF LOWER LIMB EXCEPT TOES</v>
          </cell>
          <cell r="F583" t="str">
            <v>Amputation of lower limb except toes</v>
          </cell>
          <cell r="G583">
            <v>3.8443999999999998</v>
          </cell>
          <cell r="H583">
            <v>16.739999999999998</v>
          </cell>
          <cell r="I583" t="str">
            <v>08</v>
          </cell>
          <cell r="J583" t="str">
            <v>DISEASES &amp; DISORDERS OF THE MUSCULOSKELETAL SYSTEM &amp; CONN TISSUE</v>
          </cell>
          <cell r="K583" t="str">
            <v>10</v>
          </cell>
          <cell r="L583" t="str">
            <v>Orthopedics</v>
          </cell>
          <cell r="M583" t="str">
            <v>10.2</v>
          </cell>
          <cell r="N583" t="str">
            <v>Orthopedic Surgery</v>
          </cell>
        </row>
        <row r="584">
          <cell r="D584" t="str">
            <v>308-1</v>
          </cell>
          <cell r="E584" t="str">
            <v>HIP AND FEMUR FRACTURE REPAIR</v>
          </cell>
          <cell r="F584" t="str">
            <v>Hip &amp; femur fracture repair</v>
          </cell>
          <cell r="G584">
            <v>1.3732</v>
          </cell>
          <cell r="H584">
            <v>3.73</v>
          </cell>
          <cell r="I584" t="str">
            <v>08</v>
          </cell>
          <cell r="J584" t="str">
            <v>DISEASES &amp; DISORDERS OF THE MUSCULOSKELETAL SYSTEM &amp; CONN TISSUE</v>
          </cell>
          <cell r="K584" t="str">
            <v>10</v>
          </cell>
          <cell r="L584" t="str">
            <v>Orthopedics</v>
          </cell>
          <cell r="M584" t="str">
            <v>10.2</v>
          </cell>
          <cell r="N584" t="str">
            <v>Orthopedic Surgery</v>
          </cell>
        </row>
        <row r="585">
          <cell r="D585" t="str">
            <v>308-2</v>
          </cell>
          <cell r="E585" t="str">
            <v>HIP AND FEMUR FRACTURE REPAIR</v>
          </cell>
          <cell r="F585" t="str">
            <v>Hip &amp; femur fracture repair</v>
          </cell>
          <cell r="G585">
            <v>1.61975</v>
          </cell>
          <cell r="H585">
            <v>4.83</v>
          </cell>
          <cell r="I585" t="str">
            <v>08</v>
          </cell>
          <cell r="J585" t="str">
            <v>DISEASES &amp; DISORDERS OF THE MUSCULOSKELETAL SYSTEM &amp; CONN TISSUE</v>
          </cell>
          <cell r="K585" t="str">
            <v>10</v>
          </cell>
          <cell r="L585" t="str">
            <v>Orthopedics</v>
          </cell>
          <cell r="M585" t="str">
            <v>10.2</v>
          </cell>
          <cell r="N585" t="str">
            <v>Orthopedic Surgery</v>
          </cell>
        </row>
        <row r="586">
          <cell r="D586" t="str">
            <v>308-3</v>
          </cell>
          <cell r="E586" t="str">
            <v>HIP AND FEMUR FRACTURE REPAIR</v>
          </cell>
          <cell r="F586" t="str">
            <v>Hip &amp; femur fracture repair</v>
          </cell>
          <cell r="G586">
            <v>2.07965</v>
          </cell>
          <cell r="H586">
            <v>6.66</v>
          </cell>
          <cell r="I586" t="str">
            <v>08</v>
          </cell>
          <cell r="J586" t="str">
            <v>DISEASES &amp; DISORDERS OF THE MUSCULOSKELETAL SYSTEM &amp; CONN TISSUE</v>
          </cell>
          <cell r="K586" t="str">
            <v>10</v>
          </cell>
          <cell r="L586" t="str">
            <v>Orthopedics</v>
          </cell>
          <cell r="M586" t="str">
            <v>10.2</v>
          </cell>
          <cell r="N586" t="str">
            <v>Orthopedic Surgery</v>
          </cell>
        </row>
        <row r="587">
          <cell r="D587" t="str">
            <v>308-4</v>
          </cell>
          <cell r="E587" t="str">
            <v>HIP AND FEMUR FRACTURE REPAIR</v>
          </cell>
          <cell r="F587" t="str">
            <v>Hip &amp; femur fracture repair</v>
          </cell>
          <cell r="G587">
            <v>3.00576</v>
          </cell>
          <cell r="H587">
            <v>9.83</v>
          </cell>
          <cell r="I587" t="str">
            <v>08</v>
          </cell>
          <cell r="J587" t="str">
            <v>DISEASES &amp; DISORDERS OF THE MUSCULOSKELETAL SYSTEM &amp; CONN TISSUE</v>
          </cell>
          <cell r="K587" t="str">
            <v>10</v>
          </cell>
          <cell r="L587" t="str">
            <v>Orthopedics</v>
          </cell>
          <cell r="M587" t="str">
            <v>10.2</v>
          </cell>
          <cell r="N587" t="str">
            <v>Orthopedic Surgery</v>
          </cell>
        </row>
        <row r="588">
          <cell r="D588" t="str">
            <v>309-1</v>
          </cell>
          <cell r="E588" t="str">
            <v>OTHER SIGNIFICANT HIP AND FEMUR SURGERY</v>
          </cell>
          <cell r="F588" t="str">
            <v>Other significant hip &amp; femur surgery</v>
          </cell>
          <cell r="G588">
            <v>1.3320799999999999</v>
          </cell>
          <cell r="H588">
            <v>2.58</v>
          </cell>
          <cell r="I588" t="str">
            <v>08</v>
          </cell>
          <cell r="J588" t="str">
            <v>DISEASES &amp; DISORDERS OF THE MUSCULOSKELETAL SYSTEM &amp; CONN TISSUE</v>
          </cell>
          <cell r="K588" t="str">
            <v>10</v>
          </cell>
          <cell r="L588" t="str">
            <v>Orthopedics</v>
          </cell>
          <cell r="M588" t="str">
            <v>10.2</v>
          </cell>
          <cell r="N588" t="str">
            <v>Orthopedic Surgery</v>
          </cell>
        </row>
        <row r="589">
          <cell r="D589" t="str">
            <v>309-2</v>
          </cell>
          <cell r="E589" t="str">
            <v>OTHER SIGNIFICANT HIP AND FEMUR SURGERY</v>
          </cell>
          <cell r="F589" t="str">
            <v>Other significant hip &amp; femur surgery</v>
          </cell>
          <cell r="G589">
            <v>1.77172</v>
          </cell>
          <cell r="H589">
            <v>4.41</v>
          </cell>
          <cell r="I589" t="str">
            <v>08</v>
          </cell>
          <cell r="J589" t="str">
            <v>DISEASES &amp; DISORDERS OF THE MUSCULOSKELETAL SYSTEM &amp; CONN TISSUE</v>
          </cell>
          <cell r="K589" t="str">
            <v>10</v>
          </cell>
          <cell r="L589" t="str">
            <v>Orthopedics</v>
          </cell>
          <cell r="M589" t="str">
            <v>10.2</v>
          </cell>
          <cell r="N589" t="str">
            <v>Orthopedic Surgery</v>
          </cell>
        </row>
        <row r="590">
          <cell r="D590" t="str">
            <v>309-3</v>
          </cell>
          <cell r="E590" t="str">
            <v>OTHER SIGNIFICANT HIP AND FEMUR SURGERY</v>
          </cell>
          <cell r="F590" t="str">
            <v>Other significant hip &amp; femur surgery</v>
          </cell>
          <cell r="G590">
            <v>2.5197400000000001</v>
          </cell>
          <cell r="H590">
            <v>7.94</v>
          </cell>
          <cell r="I590" t="str">
            <v>08</v>
          </cell>
          <cell r="J590" t="str">
            <v>DISEASES &amp; DISORDERS OF THE MUSCULOSKELETAL SYSTEM &amp; CONN TISSUE</v>
          </cell>
          <cell r="K590" t="str">
            <v>10</v>
          </cell>
          <cell r="L590" t="str">
            <v>Orthopedics</v>
          </cell>
          <cell r="M590" t="str">
            <v>10.2</v>
          </cell>
          <cell r="N590" t="str">
            <v>Orthopedic Surgery</v>
          </cell>
        </row>
        <row r="591">
          <cell r="D591" t="str">
            <v>309-4</v>
          </cell>
          <cell r="E591" t="str">
            <v>OTHER SIGNIFICANT HIP AND FEMUR SURGERY</v>
          </cell>
          <cell r="F591" t="str">
            <v>Other significant hip &amp; femur surgery</v>
          </cell>
          <cell r="G591">
            <v>4.0305200000000001</v>
          </cell>
          <cell r="H591">
            <v>15.06</v>
          </cell>
          <cell r="I591" t="str">
            <v>08</v>
          </cell>
          <cell r="J591" t="str">
            <v>DISEASES &amp; DISORDERS OF THE MUSCULOSKELETAL SYSTEM &amp; CONN TISSUE</v>
          </cell>
          <cell r="K591" t="str">
            <v>10</v>
          </cell>
          <cell r="L591" t="str">
            <v>Orthopedics</v>
          </cell>
          <cell r="M591" t="str">
            <v>10.2</v>
          </cell>
          <cell r="N591" t="str">
            <v>Orthopedic Surgery</v>
          </cell>
        </row>
        <row r="592">
          <cell r="D592" t="str">
            <v>310-1</v>
          </cell>
          <cell r="E592" t="str">
            <v>VERTEBRAL AND INTERVERTEBRAL SPINAL PROCEDURES INCLUDING DISC PROCEDURES</v>
          </cell>
          <cell r="F592" t="str">
            <v>Vertebral &amp; intervertebral spinal procs including disc procs</v>
          </cell>
          <cell r="G592">
            <v>1.08439</v>
          </cell>
          <cell r="H592">
            <v>2.16</v>
          </cell>
          <cell r="I592" t="str">
            <v>08</v>
          </cell>
          <cell r="J592" t="str">
            <v>DISEASES &amp; DISORDERS OF THE MUSCULOSKELETAL SYSTEM &amp; CONN TISSUE</v>
          </cell>
          <cell r="K592" t="str">
            <v>10</v>
          </cell>
          <cell r="L592" t="str">
            <v>Orthopedics</v>
          </cell>
          <cell r="M592" t="str">
            <v>10.2</v>
          </cell>
          <cell r="N592" t="str">
            <v>Orthopedic Surgery</v>
          </cell>
        </row>
        <row r="593">
          <cell r="D593" t="str">
            <v>310-2</v>
          </cell>
          <cell r="E593" t="str">
            <v>VERTEBRAL AND INTERVERTEBRAL SPINAL PROCEDURES INCLUDING DISC PROCEDURES</v>
          </cell>
          <cell r="F593" t="str">
            <v>Vertebral &amp; intervertebral spinal procs including disc procs</v>
          </cell>
          <cell r="G593">
            <v>1.462</v>
          </cell>
          <cell r="H593">
            <v>3.53</v>
          </cell>
          <cell r="I593" t="str">
            <v>08</v>
          </cell>
          <cell r="J593" t="str">
            <v>DISEASES &amp; DISORDERS OF THE MUSCULOSKELETAL SYSTEM &amp; CONN TISSUE</v>
          </cell>
          <cell r="K593" t="str">
            <v>10</v>
          </cell>
          <cell r="L593" t="str">
            <v>Orthopedics</v>
          </cell>
          <cell r="M593" t="str">
            <v>10.2</v>
          </cell>
          <cell r="N593" t="str">
            <v>Orthopedic Surgery</v>
          </cell>
        </row>
        <row r="594">
          <cell r="D594" t="str">
            <v>310-3</v>
          </cell>
          <cell r="E594" t="str">
            <v>VERTEBRAL AND INTERVERTEBRAL SPINAL PROCEDURES INCLUDING DISC PROCEDURES</v>
          </cell>
          <cell r="F594" t="str">
            <v>Vertebral &amp; intervertebral spinal procs including disc procs</v>
          </cell>
          <cell r="G594">
            <v>2.0459800000000001</v>
          </cell>
          <cell r="H594">
            <v>7.46</v>
          </cell>
          <cell r="I594" t="str">
            <v>08</v>
          </cell>
          <cell r="J594" t="str">
            <v>DISEASES &amp; DISORDERS OF THE MUSCULOSKELETAL SYSTEM &amp; CONN TISSUE</v>
          </cell>
          <cell r="K594" t="str">
            <v>10</v>
          </cell>
          <cell r="L594" t="str">
            <v>Orthopedics</v>
          </cell>
          <cell r="M594" t="str">
            <v>10.2</v>
          </cell>
          <cell r="N594" t="str">
            <v>Orthopedic Surgery</v>
          </cell>
        </row>
        <row r="595">
          <cell r="D595" t="str">
            <v>310-4</v>
          </cell>
          <cell r="E595" t="str">
            <v>VERTEBRAL AND INTERVERTEBRAL SPINAL PROCEDURES INCLUDING DISC PROCEDURES</v>
          </cell>
          <cell r="F595" t="str">
            <v>Vertebral &amp; intervertebral spinal procs including disc procs</v>
          </cell>
          <cell r="G595">
            <v>3.5191599999999998</v>
          </cell>
          <cell r="H595">
            <v>14.78</v>
          </cell>
          <cell r="I595" t="str">
            <v>08</v>
          </cell>
          <cell r="J595" t="str">
            <v>DISEASES &amp; DISORDERS OF THE MUSCULOSKELETAL SYSTEM &amp; CONN TISSUE</v>
          </cell>
          <cell r="K595" t="str">
            <v>10</v>
          </cell>
          <cell r="L595" t="str">
            <v>Orthopedics</v>
          </cell>
          <cell r="M595" t="str">
            <v>10.2</v>
          </cell>
          <cell r="N595" t="str">
            <v>Orthopedic Surgery</v>
          </cell>
        </row>
        <row r="596">
          <cell r="D596" t="str">
            <v>312-1</v>
          </cell>
          <cell r="E596" t="str">
            <v>SKIN GRAFT, EXCEPT HAND, FOR MUSCULOSKELETAL AND CONNECTIVE TISSUE DIAGNOSES</v>
          </cell>
          <cell r="F596" t="str">
            <v>Skin graft, except hand, for musculoskeletal &amp; connective tissue diagnoses</v>
          </cell>
          <cell r="G596">
            <v>1.1021700000000001</v>
          </cell>
          <cell r="H596">
            <v>3.93</v>
          </cell>
          <cell r="I596" t="str">
            <v>08</v>
          </cell>
          <cell r="J596" t="str">
            <v>DISEASES &amp; DISORDERS OF THE MUSCULOSKELETAL SYSTEM &amp; CONN TISSUE</v>
          </cell>
          <cell r="K596" t="str">
            <v>12</v>
          </cell>
          <cell r="L596" t="str">
            <v>Plastic Surgery</v>
          </cell>
          <cell r="M596" t="str">
            <v>12.1</v>
          </cell>
          <cell r="N596" t="str">
            <v>Plastic Surgery</v>
          </cell>
        </row>
        <row r="597">
          <cell r="D597" t="str">
            <v>312-2</v>
          </cell>
          <cell r="E597" t="str">
            <v>SKIN GRAFT, EXCEPT HAND, FOR MUSCULOSKELETAL AND CONNECTIVE TISSUE DIAGNOSES</v>
          </cell>
          <cell r="F597" t="str">
            <v>Skin graft, except hand, for musculoskeletal &amp; connective tissue diagnoses</v>
          </cell>
          <cell r="G597">
            <v>1.7656799999999999</v>
          </cell>
          <cell r="H597">
            <v>7.74</v>
          </cell>
          <cell r="I597" t="str">
            <v>08</v>
          </cell>
          <cell r="J597" t="str">
            <v>DISEASES &amp; DISORDERS OF THE MUSCULOSKELETAL SYSTEM &amp; CONN TISSUE</v>
          </cell>
          <cell r="K597" t="str">
            <v>12</v>
          </cell>
          <cell r="L597" t="str">
            <v>Plastic Surgery</v>
          </cell>
          <cell r="M597" t="str">
            <v>12.1</v>
          </cell>
          <cell r="N597" t="str">
            <v>Plastic Surgery</v>
          </cell>
        </row>
        <row r="598">
          <cell r="D598" t="str">
            <v>312-3</v>
          </cell>
          <cell r="E598" t="str">
            <v>SKIN GRAFT, EXCEPT HAND, FOR MUSCULOSKELETAL AND CONNECTIVE TISSUE DIAGNOSES</v>
          </cell>
          <cell r="F598" t="str">
            <v>Skin graft, except hand, for musculoskeletal &amp; connective tissue diagnoses</v>
          </cell>
          <cell r="G598">
            <v>2.9824199999999998</v>
          </cell>
          <cell r="H598">
            <v>13.78</v>
          </cell>
          <cell r="I598" t="str">
            <v>08</v>
          </cell>
          <cell r="J598" t="str">
            <v>DISEASES &amp; DISORDERS OF THE MUSCULOSKELETAL SYSTEM &amp; CONN TISSUE</v>
          </cell>
          <cell r="K598" t="str">
            <v>12</v>
          </cell>
          <cell r="L598" t="str">
            <v>Plastic Surgery</v>
          </cell>
          <cell r="M598" t="str">
            <v>12.1</v>
          </cell>
          <cell r="N598" t="str">
            <v>Plastic Surgery</v>
          </cell>
        </row>
        <row r="599">
          <cell r="D599" t="str">
            <v>312-4</v>
          </cell>
          <cell r="E599" t="str">
            <v>SKIN GRAFT, EXCEPT HAND, FOR MUSCULOSKELETAL AND CONNECTIVE TISSUE DIAGNOSES</v>
          </cell>
          <cell r="F599" t="str">
            <v>Skin graft, except hand, for musculoskeletal &amp; connective tissue diagnoses</v>
          </cell>
          <cell r="G599">
            <v>6.0484099999999996</v>
          </cell>
          <cell r="H599">
            <v>26.18</v>
          </cell>
          <cell r="I599" t="str">
            <v>08</v>
          </cell>
          <cell r="J599" t="str">
            <v>DISEASES &amp; DISORDERS OF THE MUSCULOSKELETAL SYSTEM &amp; CONN TISSUE</v>
          </cell>
          <cell r="K599" t="str">
            <v>12</v>
          </cell>
          <cell r="L599" t="str">
            <v>Plastic Surgery</v>
          </cell>
          <cell r="M599" t="str">
            <v>12.1</v>
          </cell>
          <cell r="N599" t="str">
            <v>Plastic Surgery</v>
          </cell>
        </row>
        <row r="600">
          <cell r="D600" t="str">
            <v>313-1</v>
          </cell>
          <cell r="E600" t="str">
            <v>KNEE AND LOWER LEG PROCEDURES EXCEPT FOOT</v>
          </cell>
          <cell r="F600" t="str">
            <v>Knee &amp; lower leg procs except foot</v>
          </cell>
          <cell r="G600">
            <v>1.27993</v>
          </cell>
          <cell r="H600">
            <v>2.79</v>
          </cell>
          <cell r="I600" t="str">
            <v>08</v>
          </cell>
          <cell r="J600" t="str">
            <v>DISEASES &amp; DISORDERS OF THE MUSCULOSKELETAL SYSTEM &amp; CONN TISSUE</v>
          </cell>
          <cell r="K600" t="str">
            <v>10</v>
          </cell>
          <cell r="L600" t="str">
            <v>Orthopedics</v>
          </cell>
          <cell r="M600" t="str">
            <v>10.2</v>
          </cell>
          <cell r="N600" t="str">
            <v>Orthopedic Surgery</v>
          </cell>
        </row>
        <row r="601">
          <cell r="D601" t="str">
            <v>313-2</v>
          </cell>
          <cell r="E601" t="str">
            <v>KNEE AND LOWER LEG PROCEDURES EXCEPT FOOT</v>
          </cell>
          <cell r="F601" t="str">
            <v>Knee &amp; lower leg procs except foot</v>
          </cell>
          <cell r="G601">
            <v>1.68503</v>
          </cell>
          <cell r="H601">
            <v>4.08</v>
          </cell>
          <cell r="I601" t="str">
            <v>08</v>
          </cell>
          <cell r="J601" t="str">
            <v>DISEASES &amp; DISORDERS OF THE MUSCULOSKELETAL SYSTEM &amp; CONN TISSUE</v>
          </cell>
          <cell r="K601" t="str">
            <v>10</v>
          </cell>
          <cell r="L601" t="str">
            <v>Orthopedics</v>
          </cell>
          <cell r="M601" t="str">
            <v>10.2</v>
          </cell>
          <cell r="N601" t="str">
            <v>Orthopedic Surgery</v>
          </cell>
        </row>
        <row r="602">
          <cell r="D602" t="str">
            <v>313-3</v>
          </cell>
          <cell r="E602" t="str">
            <v>KNEE AND LOWER LEG PROCEDURES EXCEPT FOOT</v>
          </cell>
          <cell r="F602" t="str">
            <v>Knee &amp; lower leg procs except foot</v>
          </cell>
          <cell r="G602">
            <v>2.45844</v>
          </cell>
          <cell r="H602">
            <v>8.1</v>
          </cell>
          <cell r="I602" t="str">
            <v>08</v>
          </cell>
          <cell r="J602" t="str">
            <v>DISEASES &amp; DISORDERS OF THE MUSCULOSKELETAL SYSTEM &amp; CONN TISSUE</v>
          </cell>
          <cell r="K602" t="str">
            <v>10</v>
          </cell>
          <cell r="L602" t="str">
            <v>Orthopedics</v>
          </cell>
          <cell r="M602" t="str">
            <v>10.2</v>
          </cell>
          <cell r="N602" t="str">
            <v>Orthopedic Surgery</v>
          </cell>
        </row>
        <row r="603">
          <cell r="D603" t="str">
            <v>313-4</v>
          </cell>
          <cell r="E603" t="str">
            <v>KNEE AND LOWER LEG PROCEDURES EXCEPT FOOT</v>
          </cell>
          <cell r="F603" t="str">
            <v>Knee &amp; lower leg procs except foot</v>
          </cell>
          <cell r="G603">
            <v>3.82796</v>
          </cell>
          <cell r="H603">
            <v>13.66</v>
          </cell>
          <cell r="I603" t="str">
            <v>08</v>
          </cell>
          <cell r="J603" t="str">
            <v>DISEASES &amp; DISORDERS OF THE MUSCULOSKELETAL SYSTEM &amp; CONN TISSUE</v>
          </cell>
          <cell r="K603" t="str">
            <v>10</v>
          </cell>
          <cell r="L603" t="str">
            <v>Orthopedics</v>
          </cell>
          <cell r="M603" t="str">
            <v>10.2</v>
          </cell>
          <cell r="N603" t="str">
            <v>Orthopedic Surgery</v>
          </cell>
        </row>
        <row r="604">
          <cell r="D604" t="str">
            <v>314-1</v>
          </cell>
          <cell r="E604" t="str">
            <v>FOOT AND TOE PROCEDURES</v>
          </cell>
          <cell r="F604" t="str">
            <v>Foot &amp; toe procs</v>
          </cell>
          <cell r="G604">
            <v>1.0847899999999999</v>
          </cell>
          <cell r="H604">
            <v>2.66</v>
          </cell>
          <cell r="I604" t="str">
            <v>08</v>
          </cell>
          <cell r="J604" t="str">
            <v>DISEASES &amp; DISORDERS OF THE MUSCULOSKELETAL SYSTEM &amp; CONN TISSUE</v>
          </cell>
          <cell r="K604" t="str">
            <v>10</v>
          </cell>
          <cell r="L604" t="str">
            <v>Orthopedics</v>
          </cell>
          <cell r="M604" t="str">
            <v>10.2</v>
          </cell>
          <cell r="N604" t="str">
            <v>Orthopedic Surgery</v>
          </cell>
        </row>
        <row r="605">
          <cell r="D605" t="str">
            <v>314-2</v>
          </cell>
          <cell r="E605" t="str">
            <v>FOOT AND TOE PROCEDURES</v>
          </cell>
          <cell r="F605" t="str">
            <v>Foot &amp; toe procs</v>
          </cell>
          <cell r="G605">
            <v>1.1547499999999999</v>
          </cell>
          <cell r="H605">
            <v>4.9400000000000004</v>
          </cell>
          <cell r="I605" t="str">
            <v>08</v>
          </cell>
          <cell r="J605" t="str">
            <v>DISEASES &amp; DISORDERS OF THE MUSCULOSKELETAL SYSTEM &amp; CONN TISSUE</v>
          </cell>
          <cell r="K605" t="str">
            <v>10</v>
          </cell>
          <cell r="L605" t="str">
            <v>Orthopedics</v>
          </cell>
          <cell r="M605" t="str">
            <v>10.2</v>
          </cell>
          <cell r="N605" t="str">
            <v>Orthopedic Surgery</v>
          </cell>
        </row>
        <row r="606">
          <cell r="D606" t="str">
            <v>314-3</v>
          </cell>
          <cell r="E606" t="str">
            <v>FOOT AND TOE PROCEDURES</v>
          </cell>
          <cell r="F606" t="str">
            <v>Foot &amp; toe procs</v>
          </cell>
          <cell r="G606">
            <v>1.5316799999999999</v>
          </cell>
          <cell r="H606">
            <v>7.11</v>
          </cell>
          <cell r="I606" t="str">
            <v>08</v>
          </cell>
          <cell r="J606" t="str">
            <v>DISEASES &amp; DISORDERS OF THE MUSCULOSKELETAL SYSTEM &amp; CONN TISSUE</v>
          </cell>
          <cell r="K606" t="str">
            <v>10</v>
          </cell>
          <cell r="L606" t="str">
            <v>Orthopedics</v>
          </cell>
          <cell r="M606" t="str">
            <v>10.2</v>
          </cell>
          <cell r="N606" t="str">
            <v>Orthopedic Surgery</v>
          </cell>
        </row>
        <row r="607">
          <cell r="D607" t="str">
            <v>314-4</v>
          </cell>
          <cell r="E607" t="str">
            <v>FOOT AND TOE PROCEDURES</v>
          </cell>
          <cell r="F607" t="str">
            <v>Foot &amp; toe procs</v>
          </cell>
          <cell r="G607">
            <v>2.7791299999999999</v>
          </cell>
          <cell r="H607">
            <v>11.91</v>
          </cell>
          <cell r="I607" t="str">
            <v>08</v>
          </cell>
          <cell r="J607" t="str">
            <v>DISEASES &amp; DISORDERS OF THE MUSCULOSKELETAL SYSTEM &amp; CONN TISSUE</v>
          </cell>
          <cell r="K607" t="str">
            <v>10</v>
          </cell>
          <cell r="L607" t="str">
            <v>Orthopedics</v>
          </cell>
          <cell r="M607" t="str">
            <v>10.2</v>
          </cell>
          <cell r="N607" t="str">
            <v>Orthopedic Surgery</v>
          </cell>
        </row>
        <row r="608">
          <cell r="D608" t="str">
            <v>315-1</v>
          </cell>
          <cell r="E608" t="str">
            <v>SHOULDER, UPPER ARM AND FOREARM PROCEDURES EXCEPT JOINT REPLACEMENT</v>
          </cell>
          <cell r="F608" t="str">
            <v>Shoulder, upper arm &amp; forearm procs except joint replacement</v>
          </cell>
          <cell r="G608">
            <v>0.93974000000000002</v>
          </cell>
          <cell r="H608">
            <v>2.08</v>
          </cell>
          <cell r="I608" t="str">
            <v>08</v>
          </cell>
          <cell r="J608" t="str">
            <v>DISEASES &amp; DISORDERS OF THE MUSCULOSKELETAL SYSTEM &amp; CONN TISSUE</v>
          </cell>
          <cell r="K608" t="str">
            <v>10</v>
          </cell>
          <cell r="L608" t="str">
            <v>Orthopedics</v>
          </cell>
          <cell r="M608" t="str">
            <v>10.2</v>
          </cell>
          <cell r="N608" t="str">
            <v>Orthopedic Surgery</v>
          </cell>
        </row>
        <row r="609">
          <cell r="D609" t="str">
            <v>315-2</v>
          </cell>
          <cell r="E609" t="str">
            <v>SHOULDER, UPPER ARM AND FOREARM PROCEDURES EXCEPT JOINT REPLACEMENT</v>
          </cell>
          <cell r="F609" t="str">
            <v>Shoulder, upper arm &amp; forearm procs except joint replacement</v>
          </cell>
          <cell r="G609">
            <v>1.50397</v>
          </cell>
          <cell r="H609">
            <v>3.24</v>
          </cell>
          <cell r="I609" t="str">
            <v>08</v>
          </cell>
          <cell r="J609" t="str">
            <v>DISEASES &amp; DISORDERS OF THE MUSCULOSKELETAL SYSTEM &amp; CONN TISSUE</v>
          </cell>
          <cell r="K609" t="str">
            <v>10</v>
          </cell>
          <cell r="L609" t="str">
            <v>Orthopedics</v>
          </cell>
          <cell r="M609" t="str">
            <v>10.2</v>
          </cell>
          <cell r="N609" t="str">
            <v>Orthopedic Surgery</v>
          </cell>
        </row>
        <row r="610">
          <cell r="D610" t="str">
            <v>315-3</v>
          </cell>
          <cell r="E610" t="str">
            <v>SHOULDER, UPPER ARM AND FOREARM PROCEDURES EXCEPT JOINT REPLACEMENT</v>
          </cell>
          <cell r="F610" t="str">
            <v>Shoulder, upper arm &amp; forearm procs except joint replacement</v>
          </cell>
          <cell r="G610">
            <v>2.24098</v>
          </cell>
          <cell r="H610">
            <v>6.55</v>
          </cell>
          <cell r="I610" t="str">
            <v>08</v>
          </cell>
          <cell r="J610" t="str">
            <v>DISEASES &amp; DISORDERS OF THE MUSCULOSKELETAL SYSTEM &amp; CONN TISSUE</v>
          </cell>
          <cell r="K610" t="str">
            <v>10</v>
          </cell>
          <cell r="L610" t="str">
            <v>Orthopedics</v>
          </cell>
          <cell r="M610" t="str">
            <v>10.2</v>
          </cell>
          <cell r="N610" t="str">
            <v>Orthopedic Surgery</v>
          </cell>
        </row>
        <row r="611">
          <cell r="D611" t="str">
            <v>315-4</v>
          </cell>
          <cell r="E611" t="str">
            <v>SHOULDER, UPPER ARM AND FOREARM PROCEDURES EXCEPT JOINT REPLACEMENT</v>
          </cell>
          <cell r="F611" t="str">
            <v>Shoulder, upper arm &amp; forearm procs except joint replacement</v>
          </cell>
          <cell r="G611">
            <v>3.6438899999999999</v>
          </cell>
          <cell r="H611">
            <v>12.21</v>
          </cell>
          <cell r="I611" t="str">
            <v>08</v>
          </cell>
          <cell r="J611" t="str">
            <v>DISEASES &amp; DISORDERS OF THE MUSCULOSKELETAL SYSTEM &amp; CONN TISSUE</v>
          </cell>
          <cell r="K611" t="str">
            <v>10</v>
          </cell>
          <cell r="L611" t="str">
            <v>Orthopedics</v>
          </cell>
          <cell r="M611" t="str">
            <v>10.2</v>
          </cell>
          <cell r="N611" t="str">
            <v>Orthopedic Surgery</v>
          </cell>
        </row>
        <row r="612">
          <cell r="D612" t="str">
            <v>316-1</v>
          </cell>
          <cell r="E612" t="str">
            <v>HAND AND WRIST PROCEDURES</v>
          </cell>
          <cell r="F612" t="str">
            <v>Hand &amp; wrist procs</v>
          </cell>
          <cell r="G612">
            <v>0.79203999999999997</v>
          </cell>
          <cell r="H612">
            <v>2.42</v>
          </cell>
          <cell r="I612" t="str">
            <v>08</v>
          </cell>
          <cell r="J612" t="str">
            <v>DISEASES &amp; DISORDERS OF THE MUSCULOSKELETAL SYSTEM &amp; CONN TISSUE</v>
          </cell>
          <cell r="K612" t="str">
            <v>10</v>
          </cell>
          <cell r="L612" t="str">
            <v>Orthopedics</v>
          </cell>
          <cell r="M612" t="str">
            <v>10.2</v>
          </cell>
          <cell r="N612" t="str">
            <v>Orthopedic Surgery</v>
          </cell>
        </row>
        <row r="613">
          <cell r="D613" t="str">
            <v>316-2</v>
          </cell>
          <cell r="E613" t="str">
            <v>HAND AND WRIST PROCEDURES</v>
          </cell>
          <cell r="F613" t="str">
            <v>Hand &amp; wrist procs</v>
          </cell>
          <cell r="G613">
            <v>1.0693600000000001</v>
          </cell>
          <cell r="H613">
            <v>4.04</v>
          </cell>
          <cell r="I613" t="str">
            <v>08</v>
          </cell>
          <cell r="J613" t="str">
            <v>DISEASES &amp; DISORDERS OF THE MUSCULOSKELETAL SYSTEM &amp; CONN TISSUE</v>
          </cell>
          <cell r="K613" t="str">
            <v>10</v>
          </cell>
          <cell r="L613" t="str">
            <v>Orthopedics</v>
          </cell>
          <cell r="M613" t="str">
            <v>10.2</v>
          </cell>
          <cell r="N613" t="str">
            <v>Orthopedic Surgery</v>
          </cell>
        </row>
        <row r="614">
          <cell r="D614" t="str">
            <v>316-3</v>
          </cell>
          <cell r="E614" t="str">
            <v>HAND AND WRIST PROCEDURES</v>
          </cell>
          <cell r="F614" t="str">
            <v>Hand &amp; wrist procs</v>
          </cell>
          <cell r="G614">
            <v>1.65028</v>
          </cell>
          <cell r="H614">
            <v>6.81</v>
          </cell>
          <cell r="I614" t="str">
            <v>08</v>
          </cell>
          <cell r="J614" t="str">
            <v>DISEASES &amp; DISORDERS OF THE MUSCULOSKELETAL SYSTEM &amp; CONN TISSUE</v>
          </cell>
          <cell r="K614" t="str">
            <v>10</v>
          </cell>
          <cell r="L614" t="str">
            <v>Orthopedics</v>
          </cell>
          <cell r="M614" t="str">
            <v>10.2</v>
          </cell>
          <cell r="N614" t="str">
            <v>Orthopedic Surgery</v>
          </cell>
        </row>
        <row r="615">
          <cell r="D615" t="str">
            <v>316-4</v>
          </cell>
          <cell r="E615" t="str">
            <v>HAND AND WRIST PROCEDURES</v>
          </cell>
          <cell r="F615" t="str">
            <v>Hand &amp; wrist procs</v>
          </cell>
          <cell r="G615">
            <v>3.0104299999999999</v>
          </cell>
          <cell r="H615">
            <v>12.2</v>
          </cell>
          <cell r="I615" t="str">
            <v>08</v>
          </cell>
          <cell r="J615" t="str">
            <v>DISEASES &amp; DISORDERS OF THE MUSCULOSKELETAL SYSTEM &amp; CONN TISSUE</v>
          </cell>
          <cell r="K615" t="str">
            <v>10</v>
          </cell>
          <cell r="L615" t="str">
            <v>Orthopedics</v>
          </cell>
          <cell r="M615" t="str">
            <v>10.2</v>
          </cell>
          <cell r="N615" t="str">
            <v>Orthopedic Surgery</v>
          </cell>
        </row>
        <row r="616">
          <cell r="D616" t="str">
            <v>317-1</v>
          </cell>
          <cell r="E616" t="str">
            <v>TENDON, MUSCLE AND OTHER SOFT TISSUE PROCEDURES</v>
          </cell>
          <cell r="F616" t="str">
            <v>Tendon, muscle &amp; oth soft tissue procs</v>
          </cell>
          <cell r="G616">
            <v>0.92998999999999998</v>
          </cell>
          <cell r="H616">
            <v>2.83</v>
          </cell>
          <cell r="I616" t="str">
            <v>08</v>
          </cell>
          <cell r="J616" t="str">
            <v>DISEASES &amp; DISORDERS OF THE MUSCULOSKELETAL SYSTEM &amp; CONN TISSUE</v>
          </cell>
          <cell r="K616" t="str">
            <v>10</v>
          </cell>
          <cell r="L616" t="str">
            <v>Orthopedics</v>
          </cell>
          <cell r="M616" t="str">
            <v>10.2</v>
          </cell>
          <cell r="N616" t="str">
            <v>Orthopedic Surgery</v>
          </cell>
        </row>
        <row r="617">
          <cell r="D617" t="str">
            <v>317-2</v>
          </cell>
          <cell r="E617" t="str">
            <v>TENDON, MUSCLE AND OTHER SOFT TISSUE PROCEDURES</v>
          </cell>
          <cell r="F617" t="str">
            <v>Tendon, muscle &amp; oth soft tissue procs</v>
          </cell>
          <cell r="G617">
            <v>1.2028799999999999</v>
          </cell>
          <cell r="H617">
            <v>4.95</v>
          </cell>
          <cell r="I617" t="str">
            <v>08</v>
          </cell>
          <cell r="J617" t="str">
            <v>DISEASES &amp; DISORDERS OF THE MUSCULOSKELETAL SYSTEM &amp; CONN TISSUE</v>
          </cell>
          <cell r="K617" t="str">
            <v>10</v>
          </cell>
          <cell r="L617" t="str">
            <v>Orthopedics</v>
          </cell>
          <cell r="M617" t="str">
            <v>10.2</v>
          </cell>
          <cell r="N617" t="str">
            <v>Orthopedic Surgery</v>
          </cell>
        </row>
        <row r="618">
          <cell r="D618" t="str">
            <v>317-3</v>
          </cell>
          <cell r="E618" t="str">
            <v>TENDON, MUSCLE AND OTHER SOFT TISSUE PROCEDURES</v>
          </cell>
          <cell r="F618" t="str">
            <v>Tendon, muscle &amp; oth soft tissue procs</v>
          </cell>
          <cell r="G618">
            <v>1.84714</v>
          </cell>
          <cell r="H618">
            <v>8.7799999999999994</v>
          </cell>
          <cell r="I618" t="str">
            <v>08</v>
          </cell>
          <cell r="J618" t="str">
            <v>DISEASES &amp; DISORDERS OF THE MUSCULOSKELETAL SYSTEM &amp; CONN TISSUE</v>
          </cell>
          <cell r="K618" t="str">
            <v>10</v>
          </cell>
          <cell r="L618" t="str">
            <v>Orthopedics</v>
          </cell>
          <cell r="M618" t="str">
            <v>10.2</v>
          </cell>
          <cell r="N618" t="str">
            <v>Orthopedic Surgery</v>
          </cell>
        </row>
        <row r="619">
          <cell r="D619" t="str">
            <v>317-4</v>
          </cell>
          <cell r="E619" t="str">
            <v>TENDON, MUSCLE AND OTHER SOFT TISSUE PROCEDURES</v>
          </cell>
          <cell r="F619" t="str">
            <v>Tendon, muscle &amp; oth soft tissue procs</v>
          </cell>
          <cell r="G619">
            <v>3.3734099999999998</v>
          </cell>
          <cell r="H619">
            <v>14.84</v>
          </cell>
          <cell r="I619" t="str">
            <v>08</v>
          </cell>
          <cell r="J619" t="str">
            <v>DISEASES &amp; DISORDERS OF THE MUSCULOSKELETAL SYSTEM &amp; CONN TISSUE</v>
          </cell>
          <cell r="K619" t="str">
            <v>10</v>
          </cell>
          <cell r="L619" t="str">
            <v>Orthopedics</v>
          </cell>
          <cell r="M619" t="str">
            <v>10.2</v>
          </cell>
          <cell r="N619" t="str">
            <v>Orthopedic Surgery</v>
          </cell>
        </row>
        <row r="620">
          <cell r="D620" t="str">
            <v>320-1</v>
          </cell>
          <cell r="E620" t="str">
            <v>OTHER MUSCULOSKELETAL SYSTEM AND CONNECTIVE TISSUE PROCEDURES</v>
          </cell>
          <cell r="F620" t="str">
            <v>Other musculoskeletal system &amp; connective tissue procs</v>
          </cell>
          <cell r="G620">
            <v>1.0330299999999999</v>
          </cell>
          <cell r="H620">
            <v>2.1800000000000002</v>
          </cell>
          <cell r="I620" t="str">
            <v>08</v>
          </cell>
          <cell r="J620" t="str">
            <v>DISEASES &amp; DISORDERS OF THE MUSCULOSKELETAL SYSTEM &amp; CONN TISSUE</v>
          </cell>
          <cell r="K620" t="str">
            <v>10</v>
          </cell>
          <cell r="L620" t="str">
            <v>Orthopedics</v>
          </cell>
          <cell r="M620" t="str">
            <v>10.2</v>
          </cell>
          <cell r="N620" t="str">
            <v>Orthopedic Surgery</v>
          </cell>
        </row>
        <row r="621">
          <cell r="D621" t="str">
            <v>320-2</v>
          </cell>
          <cell r="E621" t="str">
            <v>OTHER MUSCULOSKELETAL SYSTEM AND CONNECTIVE TISSUE PROCEDURES</v>
          </cell>
          <cell r="F621" t="str">
            <v>Other musculoskeletal system &amp; connective tissue procs</v>
          </cell>
          <cell r="G621">
            <v>1.4311700000000001</v>
          </cell>
          <cell r="H621">
            <v>4.12</v>
          </cell>
          <cell r="I621" t="str">
            <v>08</v>
          </cell>
          <cell r="J621" t="str">
            <v>DISEASES &amp; DISORDERS OF THE MUSCULOSKELETAL SYSTEM &amp; CONN TISSUE</v>
          </cell>
          <cell r="K621" t="str">
            <v>10</v>
          </cell>
          <cell r="L621" t="str">
            <v>Orthopedics</v>
          </cell>
          <cell r="M621" t="str">
            <v>10.2</v>
          </cell>
          <cell r="N621" t="str">
            <v>Orthopedic Surgery</v>
          </cell>
        </row>
        <row r="622">
          <cell r="D622" t="str">
            <v>320-3</v>
          </cell>
          <cell r="E622" t="str">
            <v>OTHER MUSCULOSKELETAL SYSTEM AND CONNECTIVE TISSUE PROCEDURES</v>
          </cell>
          <cell r="F622" t="str">
            <v>Other musculoskeletal system &amp; connective tissue procs</v>
          </cell>
          <cell r="G622">
            <v>2.0848900000000001</v>
          </cell>
          <cell r="H622">
            <v>7.51</v>
          </cell>
          <cell r="I622" t="str">
            <v>08</v>
          </cell>
          <cell r="J622" t="str">
            <v>DISEASES &amp; DISORDERS OF THE MUSCULOSKELETAL SYSTEM &amp; CONN TISSUE</v>
          </cell>
          <cell r="K622" t="str">
            <v>10</v>
          </cell>
          <cell r="L622" t="str">
            <v>Orthopedics</v>
          </cell>
          <cell r="M622" t="str">
            <v>10.2</v>
          </cell>
          <cell r="N622" t="str">
            <v>Orthopedic Surgery</v>
          </cell>
        </row>
        <row r="623">
          <cell r="D623" t="str">
            <v>320-4</v>
          </cell>
          <cell r="E623" t="str">
            <v>OTHER MUSCULOSKELETAL SYSTEM AND CONNECTIVE TISSUE PROCEDURES</v>
          </cell>
          <cell r="F623" t="str">
            <v>Other musculoskeletal system &amp; connective tissue procs</v>
          </cell>
          <cell r="G623">
            <v>3.5570300000000001</v>
          </cell>
          <cell r="H623">
            <v>13.51</v>
          </cell>
          <cell r="I623" t="str">
            <v>08</v>
          </cell>
          <cell r="J623" t="str">
            <v>DISEASES &amp; DISORDERS OF THE MUSCULOSKELETAL SYSTEM &amp; CONN TISSUE</v>
          </cell>
          <cell r="K623" t="str">
            <v>10</v>
          </cell>
          <cell r="L623" t="str">
            <v>Orthopedics</v>
          </cell>
          <cell r="M623" t="str">
            <v>10.2</v>
          </cell>
          <cell r="N623" t="str">
            <v>Orthopedic Surgery</v>
          </cell>
        </row>
        <row r="624">
          <cell r="D624" t="str">
            <v>321-1</v>
          </cell>
          <cell r="E624" t="str">
            <v>SPINAL FUSION AND OTHER BACK AND NECK PROCEDURES EXCEPT FOR DISC PROCEDURES</v>
          </cell>
          <cell r="F624" t="str">
            <v>Spinal fusion &amp; oth back &amp; neck procs except for disc procs</v>
          </cell>
          <cell r="G624">
            <v>1.7117500000000001</v>
          </cell>
          <cell r="H624">
            <v>2</v>
          </cell>
          <cell r="I624" t="str">
            <v>08</v>
          </cell>
          <cell r="J624" t="str">
            <v>DISEASES &amp; DISORDERS OF THE MUSCULOSKELETAL SYSTEM &amp; CONN TISSUE</v>
          </cell>
          <cell r="K624" t="str">
            <v>10</v>
          </cell>
          <cell r="L624" t="str">
            <v>Orthopedics</v>
          </cell>
          <cell r="M624" t="str">
            <v>10.2</v>
          </cell>
          <cell r="N624" t="str">
            <v>Orthopedic Surgery</v>
          </cell>
        </row>
        <row r="625">
          <cell r="D625" t="str">
            <v>321-2</v>
          </cell>
          <cell r="E625" t="str">
            <v>SPINAL FUSION AND OTHER BACK AND NECK PROCEDURES EXCEPT FOR DISC PROCEDURES</v>
          </cell>
          <cell r="F625" t="str">
            <v>Spinal fusion &amp; oth back &amp; neck procs except for disc procs</v>
          </cell>
          <cell r="G625">
            <v>2.0762700000000001</v>
          </cell>
          <cell r="H625">
            <v>3.5</v>
          </cell>
          <cell r="I625" t="str">
            <v>08</v>
          </cell>
          <cell r="J625" t="str">
            <v>DISEASES &amp; DISORDERS OF THE MUSCULOSKELETAL SYSTEM &amp; CONN TISSUE</v>
          </cell>
          <cell r="K625" t="str">
            <v>10</v>
          </cell>
          <cell r="L625" t="str">
            <v>Orthopedics</v>
          </cell>
          <cell r="M625" t="str">
            <v>10.2</v>
          </cell>
          <cell r="N625" t="str">
            <v>Orthopedic Surgery</v>
          </cell>
        </row>
        <row r="626">
          <cell r="D626" t="str">
            <v>321-3</v>
          </cell>
          <cell r="E626" t="str">
            <v>SPINAL FUSION AND OTHER BACK AND NECK PROCEDURES EXCEPT FOR DISC PROCEDURES</v>
          </cell>
          <cell r="F626" t="str">
            <v>Spinal fusion &amp; oth back &amp; neck procs except for disc procs</v>
          </cell>
          <cell r="G626">
            <v>2.85805</v>
          </cell>
          <cell r="H626">
            <v>7.42</v>
          </cell>
          <cell r="I626" t="str">
            <v>08</v>
          </cell>
          <cell r="J626" t="str">
            <v>DISEASES &amp; DISORDERS OF THE MUSCULOSKELETAL SYSTEM &amp; CONN TISSUE</v>
          </cell>
          <cell r="K626" t="str">
            <v>10</v>
          </cell>
          <cell r="L626" t="str">
            <v>Orthopedics</v>
          </cell>
          <cell r="M626" t="str">
            <v>10.2</v>
          </cell>
          <cell r="N626" t="str">
            <v>Orthopedic Surgery</v>
          </cell>
        </row>
        <row r="627">
          <cell r="D627" t="str">
            <v>321-4</v>
          </cell>
          <cell r="E627" t="str">
            <v>SPINAL FUSION AND OTHER BACK AND NECK PROCEDURES EXCEPT FOR DISC PROCEDURES</v>
          </cell>
          <cell r="F627" t="str">
            <v>Spinal fusion &amp; oth back &amp; neck procs except for disc procs</v>
          </cell>
          <cell r="G627">
            <v>4.4684400000000002</v>
          </cell>
          <cell r="H627">
            <v>13.03</v>
          </cell>
          <cell r="I627" t="str">
            <v>08</v>
          </cell>
          <cell r="J627" t="str">
            <v>DISEASES &amp; DISORDERS OF THE MUSCULOSKELETAL SYSTEM &amp; CONN TISSUE</v>
          </cell>
          <cell r="K627" t="str">
            <v>10</v>
          </cell>
          <cell r="L627" t="str">
            <v>Orthopedics</v>
          </cell>
          <cell r="M627" t="str">
            <v>10.2</v>
          </cell>
          <cell r="N627" t="str">
            <v>Orthopedic Surgery</v>
          </cell>
        </row>
        <row r="628">
          <cell r="D628" t="str">
            <v>322-1</v>
          </cell>
          <cell r="E628" t="str">
            <v>SHOULDER AND ELBOW JOINT REPLACEMENT</v>
          </cell>
          <cell r="F628" t="str">
            <v>Shoulder &amp; elbow joint replacement</v>
          </cell>
          <cell r="G628">
            <v>1.7739499999999999</v>
          </cell>
          <cell r="H628">
            <v>1.34</v>
          </cell>
          <cell r="I628" t="str">
            <v>08</v>
          </cell>
          <cell r="J628" t="str">
            <v>DISEASES &amp; DISORDERS OF THE MUSCULOSKELETAL SYSTEM &amp; CONN TISSUE</v>
          </cell>
          <cell r="K628" t="str">
            <v>10</v>
          </cell>
          <cell r="L628" t="str">
            <v>Orthopedics</v>
          </cell>
          <cell r="M628" t="str">
            <v>10.2</v>
          </cell>
          <cell r="N628" t="str">
            <v>Orthopedic Surgery</v>
          </cell>
        </row>
        <row r="629">
          <cell r="D629" t="str">
            <v>322-2</v>
          </cell>
          <cell r="E629" t="str">
            <v>SHOULDER AND ELBOW JOINT REPLACEMENT</v>
          </cell>
          <cell r="F629" t="str">
            <v>Shoulder &amp; elbow joint replacement</v>
          </cell>
          <cell r="G629">
            <v>1.9261600000000001</v>
          </cell>
          <cell r="H629">
            <v>2.04</v>
          </cell>
          <cell r="I629" t="str">
            <v>08</v>
          </cell>
          <cell r="J629" t="str">
            <v>DISEASES &amp; DISORDERS OF THE MUSCULOSKELETAL SYSTEM &amp; CONN TISSUE</v>
          </cell>
          <cell r="K629" t="str">
            <v>10</v>
          </cell>
          <cell r="L629" t="str">
            <v>Orthopedics</v>
          </cell>
          <cell r="M629" t="str">
            <v>10.2</v>
          </cell>
          <cell r="N629" t="str">
            <v>Orthopedic Surgery</v>
          </cell>
        </row>
        <row r="630">
          <cell r="D630" t="str">
            <v>322-3</v>
          </cell>
          <cell r="E630" t="str">
            <v>SHOULDER AND ELBOW JOINT REPLACEMENT</v>
          </cell>
          <cell r="F630" t="str">
            <v>Shoulder &amp; elbow joint replacement</v>
          </cell>
          <cell r="G630">
            <v>2.52942</v>
          </cell>
          <cell r="H630">
            <v>4.8499999999999996</v>
          </cell>
          <cell r="I630" t="str">
            <v>08</v>
          </cell>
          <cell r="J630" t="str">
            <v>DISEASES &amp; DISORDERS OF THE MUSCULOSKELETAL SYSTEM &amp; CONN TISSUE</v>
          </cell>
          <cell r="K630" t="str">
            <v>10</v>
          </cell>
          <cell r="L630" t="str">
            <v>Orthopedics</v>
          </cell>
          <cell r="M630" t="str">
            <v>10.2</v>
          </cell>
          <cell r="N630" t="str">
            <v>Orthopedic Surgery</v>
          </cell>
        </row>
        <row r="631">
          <cell r="D631" t="str">
            <v>322-4</v>
          </cell>
          <cell r="E631" t="str">
            <v>SHOULDER AND ELBOW JOINT REPLACEMENT</v>
          </cell>
          <cell r="F631" t="str">
            <v>Shoulder &amp; elbow joint replacement</v>
          </cell>
          <cell r="G631">
            <v>3.3867400000000001</v>
          </cell>
          <cell r="H631">
            <v>8.23</v>
          </cell>
          <cell r="I631" t="str">
            <v>08</v>
          </cell>
          <cell r="J631" t="str">
            <v>DISEASES &amp; DISORDERS OF THE MUSCULOSKELETAL SYSTEM &amp; CONN TISSUE</v>
          </cell>
          <cell r="K631" t="str">
            <v>10</v>
          </cell>
          <cell r="L631" t="str">
            <v>Orthopedics</v>
          </cell>
          <cell r="M631" t="str">
            <v>10.2</v>
          </cell>
          <cell r="N631" t="str">
            <v>Orthopedic Surgery</v>
          </cell>
        </row>
        <row r="632">
          <cell r="D632" t="str">
            <v>323-1</v>
          </cell>
          <cell r="E632" t="str">
            <v>NON-ELECTIVE OR COMPLEX HIP JOINT REPLACEMENT</v>
          </cell>
          <cell r="F632" t="str">
            <v>Non-elective or complex hip joint replacement</v>
          </cell>
          <cell r="G632">
            <v>1.6380600000000001</v>
          </cell>
          <cell r="H632">
            <v>3.55</v>
          </cell>
          <cell r="I632" t="str">
            <v>08</v>
          </cell>
          <cell r="J632" t="str">
            <v>DISEASES &amp; DISORDERS OF THE MUSCULOSKELETAL SYSTEM &amp; CONN TISSUE</v>
          </cell>
          <cell r="K632" t="str">
            <v>10</v>
          </cell>
          <cell r="L632" t="str">
            <v>Orthopedics</v>
          </cell>
          <cell r="M632" t="str">
            <v>10.2</v>
          </cell>
          <cell r="N632" t="str">
            <v>Orthopedic Surgery</v>
          </cell>
        </row>
        <row r="633">
          <cell r="D633" t="str">
            <v>323-2</v>
          </cell>
          <cell r="E633" t="str">
            <v>NON-ELECTIVE OR COMPLEX HIP JOINT REPLACEMENT</v>
          </cell>
          <cell r="F633" t="str">
            <v>Non-elective or complex hip joint replacement</v>
          </cell>
          <cell r="G633">
            <v>1.83938</v>
          </cell>
          <cell r="H633">
            <v>4.45</v>
          </cell>
          <cell r="I633" t="str">
            <v>08</v>
          </cell>
          <cell r="J633" t="str">
            <v>DISEASES &amp; DISORDERS OF THE MUSCULOSKELETAL SYSTEM &amp; CONN TISSUE</v>
          </cell>
          <cell r="K633" t="str">
            <v>10</v>
          </cell>
          <cell r="L633" t="str">
            <v>Orthopedics</v>
          </cell>
          <cell r="M633" t="str">
            <v>10.2</v>
          </cell>
          <cell r="N633" t="str">
            <v>Orthopedic Surgery</v>
          </cell>
        </row>
        <row r="634">
          <cell r="D634" t="str">
            <v>323-3</v>
          </cell>
          <cell r="E634" t="str">
            <v>NON-ELECTIVE OR COMPLEX HIP JOINT REPLACEMENT</v>
          </cell>
          <cell r="F634" t="str">
            <v>Non-elective or complex hip joint replacement</v>
          </cell>
          <cell r="G634">
            <v>2.44808</v>
          </cell>
          <cell r="H634">
            <v>6.38</v>
          </cell>
          <cell r="I634" t="str">
            <v>08</v>
          </cell>
          <cell r="J634" t="str">
            <v>DISEASES &amp; DISORDERS OF THE MUSCULOSKELETAL SYSTEM &amp; CONN TISSUE</v>
          </cell>
          <cell r="K634" t="str">
            <v>10</v>
          </cell>
          <cell r="L634" t="str">
            <v>Orthopedics</v>
          </cell>
          <cell r="M634" t="str">
            <v>10.2</v>
          </cell>
          <cell r="N634" t="str">
            <v>Orthopedic Surgery</v>
          </cell>
        </row>
        <row r="635">
          <cell r="D635" t="str">
            <v>323-4</v>
          </cell>
          <cell r="E635" t="str">
            <v>NON-ELECTIVE OR COMPLEX HIP JOINT REPLACEMENT</v>
          </cell>
          <cell r="F635" t="str">
            <v>Non-elective or complex hip joint replacement</v>
          </cell>
          <cell r="G635">
            <v>3.4145300000000001</v>
          </cell>
          <cell r="H635">
            <v>10.52</v>
          </cell>
          <cell r="I635" t="str">
            <v>08</v>
          </cell>
          <cell r="J635" t="str">
            <v>DISEASES &amp; DISORDERS OF THE MUSCULOSKELETAL SYSTEM &amp; CONN TISSUE</v>
          </cell>
          <cell r="K635" t="str">
            <v>10</v>
          </cell>
          <cell r="L635" t="str">
            <v>Orthopedics</v>
          </cell>
          <cell r="M635" t="str">
            <v>10.2</v>
          </cell>
          <cell r="N635" t="str">
            <v>Orthopedic Surgery</v>
          </cell>
        </row>
        <row r="636">
          <cell r="D636" t="str">
            <v>324-1</v>
          </cell>
          <cell r="E636" t="str">
            <v>ELECTIVE HIP JOINT REPLACEMENT</v>
          </cell>
          <cell r="F636" t="str">
            <v>Elective hip joint replacement</v>
          </cell>
          <cell r="G636">
            <v>1.4645999999999999</v>
          </cell>
          <cell r="H636">
            <v>1.54</v>
          </cell>
          <cell r="I636" t="str">
            <v>08</v>
          </cell>
          <cell r="J636" t="str">
            <v>DISEASES &amp; DISORDERS OF THE MUSCULOSKELETAL SYSTEM &amp; CONN TISSUE</v>
          </cell>
          <cell r="K636" t="str">
            <v>10</v>
          </cell>
          <cell r="L636" t="str">
            <v>Orthopedics</v>
          </cell>
          <cell r="M636" t="str">
            <v>10.2</v>
          </cell>
          <cell r="N636" t="str">
            <v>Orthopedic Surgery</v>
          </cell>
        </row>
        <row r="637">
          <cell r="D637" t="str">
            <v>324-2</v>
          </cell>
          <cell r="E637" t="str">
            <v>ELECTIVE HIP JOINT REPLACEMENT</v>
          </cell>
          <cell r="F637" t="str">
            <v>Elective hip joint replacement</v>
          </cell>
          <cell r="G637">
            <v>1.5956300000000001</v>
          </cell>
          <cell r="H637">
            <v>2.16</v>
          </cell>
          <cell r="I637" t="str">
            <v>08</v>
          </cell>
          <cell r="J637" t="str">
            <v>DISEASES &amp; DISORDERS OF THE MUSCULOSKELETAL SYSTEM &amp; CONN TISSUE</v>
          </cell>
          <cell r="K637" t="str">
            <v>10</v>
          </cell>
          <cell r="L637" t="str">
            <v>Orthopedics</v>
          </cell>
          <cell r="M637" t="str">
            <v>10.2</v>
          </cell>
          <cell r="N637" t="str">
            <v>Orthopedic Surgery</v>
          </cell>
        </row>
        <row r="638">
          <cell r="D638" t="str">
            <v>324-3</v>
          </cell>
          <cell r="E638" t="str">
            <v>ELECTIVE HIP JOINT REPLACEMENT</v>
          </cell>
          <cell r="F638" t="str">
            <v>Elective hip joint replacement</v>
          </cell>
          <cell r="G638">
            <v>2.1535199999999999</v>
          </cell>
          <cell r="H638">
            <v>4.3099999999999996</v>
          </cell>
          <cell r="I638" t="str">
            <v>08</v>
          </cell>
          <cell r="J638" t="str">
            <v>DISEASES &amp; DISORDERS OF THE MUSCULOSKELETAL SYSTEM &amp; CONN TISSUE</v>
          </cell>
          <cell r="K638" t="str">
            <v>10</v>
          </cell>
          <cell r="L638" t="str">
            <v>Orthopedics</v>
          </cell>
          <cell r="M638" t="str">
            <v>10.2</v>
          </cell>
          <cell r="N638" t="str">
            <v>Orthopedic Surgery</v>
          </cell>
        </row>
        <row r="639">
          <cell r="D639" t="str">
            <v>324-4</v>
          </cell>
          <cell r="E639" t="str">
            <v>ELECTIVE HIP JOINT REPLACEMENT</v>
          </cell>
          <cell r="F639" t="str">
            <v>Elective hip joint replacement</v>
          </cell>
          <cell r="G639">
            <v>3.4176799999999998</v>
          </cell>
          <cell r="H639">
            <v>9.2100000000000009</v>
          </cell>
          <cell r="I639" t="str">
            <v>08</v>
          </cell>
          <cell r="J639" t="str">
            <v>DISEASES &amp; DISORDERS OF THE MUSCULOSKELETAL SYSTEM &amp; CONN TISSUE</v>
          </cell>
          <cell r="K639" t="str">
            <v>10</v>
          </cell>
          <cell r="L639" t="str">
            <v>Orthopedics</v>
          </cell>
          <cell r="M639" t="str">
            <v>10.2</v>
          </cell>
          <cell r="N639" t="str">
            <v>Orthopedic Surgery</v>
          </cell>
        </row>
        <row r="640">
          <cell r="D640" t="str">
            <v>325-1</v>
          </cell>
          <cell r="E640" t="str">
            <v>NON-ELECTIVE OR COMPLEX KNEE JOINT REPLACEMENT</v>
          </cell>
          <cell r="F640" t="str">
            <v>Non-elective or complex knee joint replacement</v>
          </cell>
          <cell r="G640">
            <v>2.03545</v>
          </cell>
          <cell r="H640">
            <v>1.93</v>
          </cell>
          <cell r="I640" t="str">
            <v>08</v>
          </cell>
          <cell r="J640" t="str">
            <v>DISEASES &amp; DISORDERS OF THE MUSCULOSKELETAL SYSTEM &amp; CONN TISSUE</v>
          </cell>
          <cell r="K640" t="str">
            <v>10</v>
          </cell>
          <cell r="L640" t="str">
            <v>Orthopedics</v>
          </cell>
          <cell r="M640" t="str">
            <v>10.2</v>
          </cell>
          <cell r="N640" t="str">
            <v>Orthopedic Surgery</v>
          </cell>
        </row>
        <row r="641">
          <cell r="D641" t="str">
            <v>325-2</v>
          </cell>
          <cell r="E641" t="str">
            <v>NON-ELECTIVE OR COMPLEX KNEE JOINT REPLACEMENT</v>
          </cell>
          <cell r="F641" t="str">
            <v>Non-elective or complex knee joint replacement</v>
          </cell>
          <cell r="G641">
            <v>2.3694000000000002</v>
          </cell>
          <cell r="H641">
            <v>3.57</v>
          </cell>
          <cell r="I641" t="str">
            <v>08</v>
          </cell>
          <cell r="J641" t="str">
            <v>DISEASES &amp; DISORDERS OF THE MUSCULOSKELETAL SYSTEM &amp; CONN TISSUE</v>
          </cell>
          <cell r="K641" t="str">
            <v>10</v>
          </cell>
          <cell r="L641" t="str">
            <v>Orthopedics</v>
          </cell>
          <cell r="M641" t="str">
            <v>10.2</v>
          </cell>
          <cell r="N641" t="str">
            <v>Orthopedic Surgery</v>
          </cell>
        </row>
        <row r="642">
          <cell r="D642" t="str">
            <v>325-3</v>
          </cell>
          <cell r="E642" t="str">
            <v>NON-ELECTIVE OR COMPLEX KNEE JOINT REPLACEMENT</v>
          </cell>
          <cell r="F642" t="str">
            <v>Non-elective or complex knee joint replacement</v>
          </cell>
          <cell r="G642">
            <v>3.12744</v>
          </cell>
          <cell r="H642">
            <v>6.13</v>
          </cell>
          <cell r="I642" t="str">
            <v>08</v>
          </cell>
          <cell r="J642" t="str">
            <v>DISEASES &amp; DISORDERS OF THE MUSCULOSKELETAL SYSTEM &amp; CONN TISSUE</v>
          </cell>
          <cell r="K642" t="str">
            <v>10</v>
          </cell>
          <cell r="L642" t="str">
            <v>Orthopedics</v>
          </cell>
          <cell r="M642" t="str">
            <v>10.2</v>
          </cell>
          <cell r="N642" t="str">
            <v>Orthopedic Surgery</v>
          </cell>
        </row>
        <row r="643">
          <cell r="D643" t="str">
            <v>325-4</v>
          </cell>
          <cell r="E643" t="str">
            <v>NON-ELECTIVE OR COMPLEX KNEE JOINT REPLACEMENT</v>
          </cell>
          <cell r="F643" t="str">
            <v>Non-elective or complex knee joint replacement</v>
          </cell>
          <cell r="G643">
            <v>4.3534800000000002</v>
          </cell>
          <cell r="H643">
            <v>11.52</v>
          </cell>
          <cell r="I643" t="str">
            <v>08</v>
          </cell>
          <cell r="J643" t="str">
            <v>DISEASES &amp; DISORDERS OF THE MUSCULOSKELETAL SYSTEM &amp; CONN TISSUE</v>
          </cell>
          <cell r="K643" t="str">
            <v>10</v>
          </cell>
          <cell r="L643" t="str">
            <v>Orthopedics</v>
          </cell>
          <cell r="M643" t="str">
            <v>10.2</v>
          </cell>
          <cell r="N643" t="str">
            <v>Orthopedic Surgery</v>
          </cell>
        </row>
        <row r="644">
          <cell r="D644" t="str">
            <v>326-1</v>
          </cell>
          <cell r="E644" t="str">
            <v>ELECTIVE KNEE JOINT REPLACEMENT</v>
          </cell>
          <cell r="F644" t="str">
            <v>Elective knee joint replacement</v>
          </cell>
          <cell r="G644">
            <v>1.45611</v>
          </cell>
          <cell r="H644">
            <v>1.81</v>
          </cell>
          <cell r="I644" t="str">
            <v>08</v>
          </cell>
          <cell r="J644" t="str">
            <v>DISEASES &amp; DISORDERS OF THE MUSCULOSKELETAL SYSTEM &amp; CONN TISSUE</v>
          </cell>
          <cell r="K644" t="str">
            <v>10</v>
          </cell>
          <cell r="L644" t="str">
            <v>Orthopedics</v>
          </cell>
          <cell r="M644" t="str">
            <v>10.2</v>
          </cell>
          <cell r="N644" t="str">
            <v>Orthopedic Surgery</v>
          </cell>
        </row>
        <row r="645">
          <cell r="D645" t="str">
            <v>326-2</v>
          </cell>
          <cell r="E645" t="str">
            <v>ELECTIVE KNEE JOINT REPLACEMENT</v>
          </cell>
          <cell r="F645" t="str">
            <v>Elective knee joint replacement</v>
          </cell>
          <cell r="G645">
            <v>1.54582</v>
          </cell>
          <cell r="H645">
            <v>2.2599999999999998</v>
          </cell>
          <cell r="I645" t="str">
            <v>08</v>
          </cell>
          <cell r="J645" t="str">
            <v>DISEASES &amp; DISORDERS OF THE MUSCULOSKELETAL SYSTEM &amp; CONN TISSUE</v>
          </cell>
          <cell r="K645" t="str">
            <v>10</v>
          </cell>
          <cell r="L645" t="str">
            <v>Orthopedics</v>
          </cell>
          <cell r="M645" t="str">
            <v>10.2</v>
          </cell>
          <cell r="N645" t="str">
            <v>Orthopedic Surgery</v>
          </cell>
        </row>
        <row r="646">
          <cell r="D646" t="str">
            <v>326-3</v>
          </cell>
          <cell r="E646" t="str">
            <v>ELECTIVE KNEE JOINT REPLACEMENT</v>
          </cell>
          <cell r="F646" t="str">
            <v>Elective knee joint replacement</v>
          </cell>
          <cell r="G646">
            <v>2.19835</v>
          </cell>
          <cell r="H646">
            <v>3.24</v>
          </cell>
          <cell r="I646" t="str">
            <v>08</v>
          </cell>
          <cell r="J646" t="str">
            <v>DISEASES &amp; DISORDERS OF THE MUSCULOSKELETAL SYSTEM &amp; CONN TISSUE</v>
          </cell>
          <cell r="K646" t="str">
            <v>10</v>
          </cell>
          <cell r="L646" t="str">
            <v>Orthopedics</v>
          </cell>
          <cell r="M646" t="str">
            <v>10.2</v>
          </cell>
          <cell r="N646" t="str">
            <v>Orthopedic Surgery</v>
          </cell>
        </row>
        <row r="647">
          <cell r="D647" t="str">
            <v>326-4</v>
          </cell>
          <cell r="E647" t="str">
            <v>ELECTIVE KNEE JOINT REPLACEMENT</v>
          </cell>
          <cell r="F647" t="str">
            <v>Elective knee joint replacement</v>
          </cell>
          <cell r="G647">
            <v>2.8807999999999998</v>
          </cell>
          <cell r="H647">
            <v>7.67</v>
          </cell>
          <cell r="I647" t="str">
            <v>08</v>
          </cell>
          <cell r="J647" t="str">
            <v>DISEASES &amp; DISORDERS OF THE MUSCULOSKELETAL SYSTEM &amp; CONN TISSUE</v>
          </cell>
          <cell r="K647" t="str">
            <v>10</v>
          </cell>
          <cell r="L647" t="str">
            <v>Orthopedics</v>
          </cell>
          <cell r="M647" t="str">
            <v>10.2</v>
          </cell>
          <cell r="N647" t="str">
            <v>Orthopedic Surgery</v>
          </cell>
        </row>
        <row r="648">
          <cell r="D648" t="str">
            <v>340-1</v>
          </cell>
          <cell r="E648" t="str">
            <v>FRACTURE OF FEMUR</v>
          </cell>
          <cell r="F648" t="str">
            <v>Fracture of femur</v>
          </cell>
          <cell r="G648">
            <v>0.45652999999999999</v>
          </cell>
          <cell r="H648">
            <v>3.04</v>
          </cell>
          <cell r="I648" t="str">
            <v>08</v>
          </cell>
          <cell r="J648" t="str">
            <v>DISEASES &amp; DISORDERS OF THE MUSCULOSKELETAL SYSTEM &amp; CONN TISSUE</v>
          </cell>
          <cell r="K648" t="str">
            <v>10</v>
          </cell>
          <cell r="L648" t="str">
            <v>Orthopedics</v>
          </cell>
          <cell r="M648" t="str">
            <v>10.1</v>
          </cell>
          <cell r="N648" t="str">
            <v>Orthopedic General</v>
          </cell>
        </row>
        <row r="649">
          <cell r="D649" t="str">
            <v>340-2</v>
          </cell>
          <cell r="E649" t="str">
            <v>FRACTURE OF FEMUR</v>
          </cell>
          <cell r="F649" t="str">
            <v>Fracture of femur</v>
          </cell>
          <cell r="G649">
            <v>0.56747999999999998</v>
          </cell>
          <cell r="H649">
            <v>3.7</v>
          </cell>
          <cell r="I649" t="str">
            <v>08</v>
          </cell>
          <cell r="J649" t="str">
            <v>DISEASES &amp; DISORDERS OF THE MUSCULOSKELETAL SYSTEM &amp; CONN TISSUE</v>
          </cell>
          <cell r="K649" t="str">
            <v>10</v>
          </cell>
          <cell r="L649" t="str">
            <v>Orthopedics</v>
          </cell>
          <cell r="M649" t="str">
            <v>10.1</v>
          </cell>
          <cell r="N649" t="str">
            <v>Orthopedic General</v>
          </cell>
        </row>
        <row r="650">
          <cell r="D650" t="str">
            <v>340-3</v>
          </cell>
          <cell r="E650" t="str">
            <v>FRACTURE OF FEMUR</v>
          </cell>
          <cell r="F650" t="str">
            <v>Fracture of femur</v>
          </cell>
          <cell r="G650">
            <v>0.80915000000000004</v>
          </cell>
          <cell r="H650">
            <v>5.0199999999999996</v>
          </cell>
          <cell r="I650" t="str">
            <v>08</v>
          </cell>
          <cell r="J650" t="str">
            <v>DISEASES &amp; DISORDERS OF THE MUSCULOSKELETAL SYSTEM &amp; CONN TISSUE</v>
          </cell>
          <cell r="K650" t="str">
            <v>10</v>
          </cell>
          <cell r="L650" t="str">
            <v>Orthopedics</v>
          </cell>
          <cell r="M650" t="str">
            <v>10.1</v>
          </cell>
          <cell r="N650" t="str">
            <v>Orthopedic General</v>
          </cell>
        </row>
        <row r="651">
          <cell r="D651" t="str">
            <v>340-4</v>
          </cell>
          <cell r="E651" t="str">
            <v>FRACTURE OF FEMUR</v>
          </cell>
          <cell r="F651" t="str">
            <v>Fracture of femur</v>
          </cell>
          <cell r="G651">
            <v>1.19017</v>
          </cell>
          <cell r="H651">
            <v>6.28</v>
          </cell>
          <cell r="I651" t="str">
            <v>08</v>
          </cell>
          <cell r="J651" t="str">
            <v>DISEASES &amp; DISORDERS OF THE MUSCULOSKELETAL SYSTEM &amp; CONN TISSUE</v>
          </cell>
          <cell r="K651" t="str">
            <v>10</v>
          </cell>
          <cell r="L651" t="str">
            <v>Orthopedics</v>
          </cell>
          <cell r="M651" t="str">
            <v>10.1</v>
          </cell>
          <cell r="N651" t="str">
            <v>Orthopedic General</v>
          </cell>
        </row>
        <row r="652">
          <cell r="D652" t="str">
            <v>341-1</v>
          </cell>
          <cell r="E652" t="str">
            <v>FRACTURE OF PELVIS OR DISLOCATION OF HIP</v>
          </cell>
          <cell r="F652" t="str">
            <v>Fracture of pelvis or dislocation of hip</v>
          </cell>
          <cell r="G652">
            <v>0.49048999999999998</v>
          </cell>
          <cell r="H652">
            <v>3.06</v>
          </cell>
          <cell r="I652" t="str">
            <v>08</v>
          </cell>
          <cell r="J652" t="str">
            <v>DISEASES &amp; DISORDERS OF THE MUSCULOSKELETAL SYSTEM &amp; CONN TISSUE</v>
          </cell>
          <cell r="K652" t="str">
            <v>10</v>
          </cell>
          <cell r="L652" t="str">
            <v>Orthopedics</v>
          </cell>
          <cell r="M652" t="str">
            <v>10.1</v>
          </cell>
          <cell r="N652" t="str">
            <v>Orthopedic General</v>
          </cell>
        </row>
        <row r="653">
          <cell r="D653" t="str">
            <v>341-2</v>
          </cell>
          <cell r="E653" t="str">
            <v>FRACTURE OF PELVIS OR DISLOCATION OF HIP</v>
          </cell>
          <cell r="F653" t="str">
            <v>Fracture of pelvis or dislocation of hip</v>
          </cell>
          <cell r="G653">
            <v>0.60163</v>
          </cell>
          <cell r="H653">
            <v>3.51</v>
          </cell>
          <cell r="I653" t="str">
            <v>08</v>
          </cell>
          <cell r="J653" t="str">
            <v>DISEASES &amp; DISORDERS OF THE MUSCULOSKELETAL SYSTEM &amp; CONN TISSUE</v>
          </cell>
          <cell r="K653" t="str">
            <v>10</v>
          </cell>
          <cell r="L653" t="str">
            <v>Orthopedics</v>
          </cell>
          <cell r="M653" t="str">
            <v>10.1</v>
          </cell>
          <cell r="N653" t="str">
            <v>Orthopedic General</v>
          </cell>
        </row>
        <row r="654">
          <cell r="D654" t="str">
            <v>341-3</v>
          </cell>
          <cell r="E654" t="str">
            <v>FRACTURE OF PELVIS OR DISLOCATION OF HIP</v>
          </cell>
          <cell r="F654" t="str">
            <v>Fracture of pelvis or dislocation of hip</v>
          </cell>
          <cell r="G654">
            <v>0.76654999999999995</v>
          </cell>
          <cell r="H654">
            <v>4.4400000000000004</v>
          </cell>
          <cell r="I654" t="str">
            <v>08</v>
          </cell>
          <cell r="J654" t="str">
            <v>DISEASES &amp; DISORDERS OF THE MUSCULOSKELETAL SYSTEM &amp; CONN TISSUE</v>
          </cell>
          <cell r="K654" t="str">
            <v>10</v>
          </cell>
          <cell r="L654" t="str">
            <v>Orthopedics</v>
          </cell>
          <cell r="M654" t="str">
            <v>10.1</v>
          </cell>
          <cell r="N654" t="str">
            <v>Orthopedic General</v>
          </cell>
        </row>
        <row r="655">
          <cell r="D655" t="str">
            <v>341-4</v>
          </cell>
          <cell r="E655" t="str">
            <v>FRACTURE OF PELVIS OR DISLOCATION OF HIP</v>
          </cell>
          <cell r="F655" t="str">
            <v>Fracture of pelvis or dislocation of hip</v>
          </cell>
          <cell r="G655">
            <v>1.4302600000000001</v>
          </cell>
          <cell r="H655">
            <v>7.57</v>
          </cell>
          <cell r="I655" t="str">
            <v>08</v>
          </cell>
          <cell r="J655" t="str">
            <v>DISEASES &amp; DISORDERS OF THE MUSCULOSKELETAL SYSTEM &amp; CONN TISSUE</v>
          </cell>
          <cell r="K655" t="str">
            <v>10</v>
          </cell>
          <cell r="L655" t="str">
            <v>Orthopedics</v>
          </cell>
          <cell r="M655" t="str">
            <v>10.1</v>
          </cell>
          <cell r="N655" t="str">
            <v>Orthopedic General</v>
          </cell>
        </row>
        <row r="656">
          <cell r="D656" t="str">
            <v>342-1</v>
          </cell>
          <cell r="E656" t="str">
            <v>FRACTURES AND DISLOCATIONS EXCEPT FEMUR, PELVIS AND BACK</v>
          </cell>
          <cell r="F656" t="str">
            <v>Fractures &amp; dislocations except femur, pelvis &amp; back</v>
          </cell>
          <cell r="G656">
            <v>0.49195</v>
          </cell>
          <cell r="H656">
            <v>2.4700000000000002</v>
          </cell>
          <cell r="I656" t="str">
            <v>08</v>
          </cell>
          <cell r="J656" t="str">
            <v>DISEASES &amp; DISORDERS OF THE MUSCULOSKELETAL SYSTEM &amp; CONN TISSUE</v>
          </cell>
          <cell r="K656" t="str">
            <v>10</v>
          </cell>
          <cell r="L656" t="str">
            <v>Orthopedics</v>
          </cell>
          <cell r="M656" t="str">
            <v>10.1</v>
          </cell>
          <cell r="N656" t="str">
            <v>Orthopedic General</v>
          </cell>
        </row>
        <row r="657">
          <cell r="D657" t="str">
            <v>342-2</v>
          </cell>
          <cell r="E657" t="str">
            <v>FRACTURES AND DISLOCATIONS EXCEPT FEMUR, PELVIS AND BACK</v>
          </cell>
          <cell r="F657" t="str">
            <v>Fractures &amp; dislocations except femur, pelvis &amp; back</v>
          </cell>
          <cell r="G657">
            <v>0.66261000000000003</v>
          </cell>
          <cell r="H657">
            <v>3.42</v>
          </cell>
          <cell r="I657" t="str">
            <v>08</v>
          </cell>
          <cell r="J657" t="str">
            <v>DISEASES &amp; DISORDERS OF THE MUSCULOSKELETAL SYSTEM &amp; CONN TISSUE</v>
          </cell>
          <cell r="K657" t="str">
            <v>10</v>
          </cell>
          <cell r="L657" t="str">
            <v>Orthopedics</v>
          </cell>
          <cell r="M657" t="str">
            <v>10.1</v>
          </cell>
          <cell r="N657" t="str">
            <v>Orthopedic General</v>
          </cell>
        </row>
        <row r="658">
          <cell r="D658" t="str">
            <v>342-3</v>
          </cell>
          <cell r="E658" t="str">
            <v>FRACTURES AND DISLOCATIONS EXCEPT FEMUR, PELVIS AND BACK</v>
          </cell>
          <cell r="F658" t="str">
            <v>Fractures &amp; dislocations except femur, pelvis &amp; back</v>
          </cell>
          <cell r="G658">
            <v>0.92352000000000001</v>
          </cell>
          <cell r="H658">
            <v>4.9400000000000004</v>
          </cell>
          <cell r="I658" t="str">
            <v>08</v>
          </cell>
          <cell r="J658" t="str">
            <v>DISEASES &amp; DISORDERS OF THE MUSCULOSKELETAL SYSTEM &amp; CONN TISSUE</v>
          </cell>
          <cell r="K658" t="str">
            <v>10</v>
          </cell>
          <cell r="L658" t="str">
            <v>Orthopedics</v>
          </cell>
          <cell r="M658" t="str">
            <v>10.1</v>
          </cell>
          <cell r="N658" t="str">
            <v>Orthopedic General</v>
          </cell>
        </row>
        <row r="659">
          <cell r="D659" t="str">
            <v>342-4</v>
          </cell>
          <cell r="E659" t="str">
            <v>FRACTURES AND DISLOCATIONS EXCEPT FEMUR, PELVIS AND BACK</v>
          </cell>
          <cell r="F659" t="str">
            <v>Fractures &amp; dislocations except femur, pelvis &amp; back</v>
          </cell>
          <cell r="G659">
            <v>1.5168900000000001</v>
          </cell>
          <cell r="H659">
            <v>7.88</v>
          </cell>
          <cell r="I659" t="str">
            <v>08</v>
          </cell>
          <cell r="J659" t="str">
            <v>DISEASES &amp; DISORDERS OF THE MUSCULOSKELETAL SYSTEM &amp; CONN TISSUE</v>
          </cell>
          <cell r="K659" t="str">
            <v>10</v>
          </cell>
          <cell r="L659" t="str">
            <v>Orthopedics</v>
          </cell>
          <cell r="M659" t="str">
            <v>10.1</v>
          </cell>
          <cell r="N659" t="str">
            <v>Orthopedic General</v>
          </cell>
        </row>
        <row r="660">
          <cell r="D660" t="str">
            <v>343-1</v>
          </cell>
          <cell r="E660" t="str">
            <v>MUSCULOSKELETAL MALIGNANCY AND PATHOLOGICAL FRACTURE DUE TO MUSCULOSKELETAL MALIGNANCY</v>
          </cell>
          <cell r="F660" t="str">
            <v>Musculoskeletal malignancy &amp; pathological fracture due to musculoskeletal malignancy</v>
          </cell>
          <cell r="G660">
            <v>0.74729999999999996</v>
          </cell>
          <cell r="H660">
            <v>3.3</v>
          </cell>
          <cell r="I660" t="str">
            <v>08</v>
          </cell>
          <cell r="J660" t="str">
            <v>DISEASES &amp; DISORDERS OF THE MUSCULOSKELETAL SYSTEM &amp; CONN TISSUE</v>
          </cell>
          <cell r="K660" t="str">
            <v>04</v>
          </cell>
          <cell r="L660" t="str">
            <v>Oncology</v>
          </cell>
          <cell r="M660" t="str">
            <v>04.1</v>
          </cell>
          <cell r="N660" t="str">
            <v>Oncology</v>
          </cell>
        </row>
        <row r="661">
          <cell r="D661" t="str">
            <v>343-2</v>
          </cell>
          <cell r="E661" t="str">
            <v>MUSCULOSKELETAL MALIGNANCY AND PATHOLOGICAL FRACTURE DUE TO MUSCULOSKELETAL MALIGNANCY</v>
          </cell>
          <cell r="F661" t="str">
            <v>Musculoskeletal malignancy &amp; pathological fracture due to musculoskeletal malignancy</v>
          </cell>
          <cell r="G661">
            <v>0.87833000000000006</v>
          </cell>
          <cell r="H661">
            <v>4.63</v>
          </cell>
          <cell r="I661" t="str">
            <v>08</v>
          </cell>
          <cell r="J661" t="str">
            <v>DISEASES &amp; DISORDERS OF THE MUSCULOSKELETAL SYSTEM &amp; CONN TISSUE</v>
          </cell>
          <cell r="K661" t="str">
            <v>04</v>
          </cell>
          <cell r="L661" t="str">
            <v>Oncology</v>
          </cell>
          <cell r="M661" t="str">
            <v>04.1</v>
          </cell>
          <cell r="N661" t="str">
            <v>Oncology</v>
          </cell>
        </row>
        <row r="662">
          <cell r="D662" t="str">
            <v>343-3</v>
          </cell>
          <cell r="E662" t="str">
            <v>MUSCULOSKELETAL MALIGNANCY AND PATHOLOGICAL FRACTURE DUE TO MUSCULOSKELETAL MALIGNANCY</v>
          </cell>
          <cell r="F662" t="str">
            <v>Musculoskeletal malignancy &amp; pathological fracture due to musculoskeletal malignancy</v>
          </cell>
          <cell r="G662">
            <v>1.2835300000000001</v>
          </cell>
          <cell r="H662">
            <v>7.16</v>
          </cell>
          <cell r="I662" t="str">
            <v>08</v>
          </cell>
          <cell r="J662" t="str">
            <v>DISEASES &amp; DISORDERS OF THE MUSCULOSKELETAL SYSTEM &amp; CONN TISSUE</v>
          </cell>
          <cell r="K662" t="str">
            <v>04</v>
          </cell>
          <cell r="L662" t="str">
            <v>Oncology</v>
          </cell>
          <cell r="M662" t="str">
            <v>04.1</v>
          </cell>
          <cell r="N662" t="str">
            <v>Oncology</v>
          </cell>
        </row>
        <row r="663">
          <cell r="D663" t="str">
            <v>343-4</v>
          </cell>
          <cell r="E663" t="str">
            <v>MUSCULOSKELETAL MALIGNANCY AND PATHOLOGICAL FRACTURE DUE TO MUSCULOSKELETAL MALIGNANCY</v>
          </cell>
          <cell r="F663" t="str">
            <v>Musculoskeletal malignancy &amp; pathological fracture due to musculoskeletal malignancy</v>
          </cell>
          <cell r="G663">
            <v>2.0783399999999999</v>
          </cell>
          <cell r="H663">
            <v>11.28</v>
          </cell>
          <cell r="I663" t="str">
            <v>08</v>
          </cell>
          <cell r="J663" t="str">
            <v>DISEASES &amp; DISORDERS OF THE MUSCULOSKELETAL SYSTEM &amp; CONN TISSUE</v>
          </cell>
          <cell r="K663" t="str">
            <v>04</v>
          </cell>
          <cell r="L663" t="str">
            <v>Oncology</v>
          </cell>
          <cell r="M663" t="str">
            <v>04.1</v>
          </cell>
          <cell r="N663" t="str">
            <v>Oncology</v>
          </cell>
        </row>
        <row r="664">
          <cell r="D664" t="str">
            <v>344-1</v>
          </cell>
          <cell r="E664" t="str">
            <v>OSTEOMYELITIS, SEPTIC ARTHRITIS AND OTHER MUSCULOSKELETAL INFECTIONS</v>
          </cell>
          <cell r="F664" t="str">
            <v>Osteomyelitis, septic arthritis &amp; oth musculoskeletal infections</v>
          </cell>
          <cell r="G664">
            <v>0.64919000000000004</v>
          </cell>
          <cell r="H664">
            <v>4.16</v>
          </cell>
          <cell r="I664" t="str">
            <v>08</v>
          </cell>
          <cell r="J664" t="str">
            <v>DISEASES &amp; DISORDERS OF THE MUSCULOSKELETAL SYSTEM &amp; CONN TISSUE</v>
          </cell>
          <cell r="K664" t="str">
            <v>01</v>
          </cell>
          <cell r="L664" t="str">
            <v>General Medicine</v>
          </cell>
          <cell r="M664" t="str">
            <v>01.5</v>
          </cell>
          <cell r="N664" t="str">
            <v>Infectious Disease</v>
          </cell>
        </row>
        <row r="665">
          <cell r="D665" t="str">
            <v>344-2</v>
          </cell>
          <cell r="E665" t="str">
            <v>OSTEOMYELITIS, SEPTIC ARTHRITIS AND OTHER MUSCULOSKELETAL INFECTIONS</v>
          </cell>
          <cell r="F665" t="str">
            <v>Osteomyelitis, septic arthritis &amp; oth musculoskeletal infections</v>
          </cell>
          <cell r="G665">
            <v>0.82360999999999995</v>
          </cell>
          <cell r="H665">
            <v>5.26</v>
          </cell>
          <cell r="I665" t="str">
            <v>08</v>
          </cell>
          <cell r="J665" t="str">
            <v>DISEASES &amp; DISORDERS OF THE MUSCULOSKELETAL SYSTEM &amp; CONN TISSUE</v>
          </cell>
          <cell r="K665" t="str">
            <v>01</v>
          </cell>
          <cell r="L665" t="str">
            <v>General Medicine</v>
          </cell>
          <cell r="M665" t="str">
            <v>01.5</v>
          </cell>
          <cell r="N665" t="str">
            <v>Infectious Disease</v>
          </cell>
        </row>
        <row r="666">
          <cell r="D666" t="str">
            <v>344-3</v>
          </cell>
          <cell r="E666" t="str">
            <v>OSTEOMYELITIS, SEPTIC ARTHRITIS AND OTHER MUSCULOSKELETAL INFECTIONS</v>
          </cell>
          <cell r="F666" t="str">
            <v>Osteomyelitis, septic arthritis &amp; oth musculoskeletal infections</v>
          </cell>
          <cell r="G666">
            <v>1.1814100000000001</v>
          </cell>
          <cell r="H666">
            <v>7.71</v>
          </cell>
          <cell r="I666" t="str">
            <v>08</v>
          </cell>
          <cell r="J666" t="str">
            <v>DISEASES &amp; DISORDERS OF THE MUSCULOSKELETAL SYSTEM &amp; CONN TISSUE</v>
          </cell>
          <cell r="K666" t="str">
            <v>01</v>
          </cell>
          <cell r="L666" t="str">
            <v>General Medicine</v>
          </cell>
          <cell r="M666" t="str">
            <v>01.5</v>
          </cell>
          <cell r="N666" t="str">
            <v>Infectious Disease</v>
          </cell>
        </row>
        <row r="667">
          <cell r="D667" t="str">
            <v>344-4</v>
          </cell>
          <cell r="E667" t="str">
            <v>OSTEOMYELITIS, SEPTIC ARTHRITIS AND OTHER MUSCULOSKELETAL INFECTIONS</v>
          </cell>
          <cell r="F667" t="str">
            <v>Osteomyelitis, septic arthritis &amp; oth musculoskeletal infections</v>
          </cell>
          <cell r="G667">
            <v>1.89699</v>
          </cell>
          <cell r="H667">
            <v>12.58</v>
          </cell>
          <cell r="I667" t="str">
            <v>08</v>
          </cell>
          <cell r="J667" t="str">
            <v>DISEASES &amp; DISORDERS OF THE MUSCULOSKELETAL SYSTEM &amp; CONN TISSUE</v>
          </cell>
          <cell r="K667" t="str">
            <v>01</v>
          </cell>
          <cell r="L667" t="str">
            <v>General Medicine</v>
          </cell>
          <cell r="M667" t="str">
            <v>01.5</v>
          </cell>
          <cell r="N667" t="str">
            <v>Infectious Disease</v>
          </cell>
        </row>
        <row r="668">
          <cell r="D668" t="str">
            <v>346-1</v>
          </cell>
          <cell r="E668" t="str">
            <v>CONNECTIVE TISSUE DISORDERS</v>
          </cell>
          <cell r="F668" t="str">
            <v>Connective tissue disorders</v>
          </cell>
          <cell r="G668">
            <v>0.59036</v>
          </cell>
          <cell r="H668">
            <v>3.09</v>
          </cell>
          <cell r="I668" t="str">
            <v>08</v>
          </cell>
          <cell r="J668" t="str">
            <v>DISEASES &amp; DISORDERS OF THE MUSCULOSKELETAL SYSTEM &amp; CONN TISSUE</v>
          </cell>
          <cell r="K668" t="str">
            <v>01</v>
          </cell>
          <cell r="L668" t="str">
            <v>General Medicine</v>
          </cell>
          <cell r="M668" t="str">
            <v>01.8</v>
          </cell>
          <cell r="N668" t="str">
            <v>Rheumatology</v>
          </cell>
        </row>
        <row r="669">
          <cell r="D669" t="str">
            <v>346-2</v>
          </cell>
          <cell r="E669" t="str">
            <v>CONNECTIVE TISSUE DISORDERS</v>
          </cell>
          <cell r="F669" t="str">
            <v>Connective tissue disorders</v>
          </cell>
          <cell r="G669">
            <v>0.78615999999999997</v>
          </cell>
          <cell r="H669">
            <v>4.09</v>
          </cell>
          <cell r="I669" t="str">
            <v>08</v>
          </cell>
          <cell r="J669" t="str">
            <v>DISEASES &amp; DISORDERS OF THE MUSCULOSKELETAL SYSTEM &amp; CONN TISSUE</v>
          </cell>
          <cell r="K669" t="str">
            <v>01</v>
          </cell>
          <cell r="L669" t="str">
            <v>General Medicine</v>
          </cell>
          <cell r="M669" t="str">
            <v>01.8</v>
          </cell>
          <cell r="N669" t="str">
            <v>Rheumatology</v>
          </cell>
        </row>
        <row r="670">
          <cell r="D670" t="str">
            <v>346-3</v>
          </cell>
          <cell r="E670" t="str">
            <v>CONNECTIVE TISSUE DISORDERS</v>
          </cell>
          <cell r="F670" t="str">
            <v>Connective tissue disorders</v>
          </cell>
          <cell r="G670">
            <v>1.1998599999999999</v>
          </cell>
          <cell r="H670">
            <v>6.71</v>
          </cell>
          <cell r="I670" t="str">
            <v>08</v>
          </cell>
          <cell r="J670" t="str">
            <v>DISEASES &amp; DISORDERS OF THE MUSCULOSKELETAL SYSTEM &amp; CONN TISSUE</v>
          </cell>
          <cell r="K670" t="str">
            <v>01</v>
          </cell>
          <cell r="L670" t="str">
            <v>General Medicine</v>
          </cell>
          <cell r="M670" t="str">
            <v>01.8</v>
          </cell>
          <cell r="N670" t="str">
            <v>Rheumatology</v>
          </cell>
        </row>
        <row r="671">
          <cell r="D671" t="str">
            <v>346-4</v>
          </cell>
          <cell r="E671" t="str">
            <v>CONNECTIVE TISSUE DISORDERS</v>
          </cell>
          <cell r="F671" t="str">
            <v>Connective tissue disorders</v>
          </cell>
          <cell r="G671">
            <v>2.4908700000000001</v>
          </cell>
          <cell r="H671">
            <v>12.52</v>
          </cell>
          <cell r="I671" t="str">
            <v>08</v>
          </cell>
          <cell r="J671" t="str">
            <v>DISEASES &amp; DISORDERS OF THE MUSCULOSKELETAL SYSTEM &amp; CONN TISSUE</v>
          </cell>
          <cell r="K671" t="str">
            <v>01</v>
          </cell>
          <cell r="L671" t="str">
            <v>General Medicine</v>
          </cell>
          <cell r="M671" t="str">
            <v>01.8</v>
          </cell>
          <cell r="N671" t="str">
            <v>Rheumatology</v>
          </cell>
        </row>
        <row r="672">
          <cell r="D672" t="str">
            <v>347-1</v>
          </cell>
          <cell r="E672" t="str">
            <v>OTHER BACK AND NECK DISORDERS, FRACTURES AND INJURIES</v>
          </cell>
          <cell r="F672" t="str">
            <v>Other back &amp; neck disorders, fractures &amp; injuries</v>
          </cell>
          <cell r="G672">
            <v>0.57998000000000005</v>
          </cell>
          <cell r="H672">
            <v>3.01</v>
          </cell>
          <cell r="I672" t="str">
            <v>08</v>
          </cell>
          <cell r="J672" t="str">
            <v>DISEASES &amp; DISORDERS OF THE MUSCULOSKELETAL SYSTEM &amp; CONN TISSUE</v>
          </cell>
          <cell r="K672" t="str">
            <v>10</v>
          </cell>
          <cell r="L672" t="str">
            <v>Orthopedics</v>
          </cell>
          <cell r="M672" t="str">
            <v>10.1</v>
          </cell>
          <cell r="N672" t="str">
            <v>Orthopedic General</v>
          </cell>
        </row>
        <row r="673">
          <cell r="D673" t="str">
            <v>347-2</v>
          </cell>
          <cell r="E673" t="str">
            <v>OTHER BACK AND NECK DISORDERS, FRACTURES AND INJURIES</v>
          </cell>
          <cell r="F673" t="str">
            <v>Other back &amp; neck disorders, fractures &amp; injuries</v>
          </cell>
          <cell r="G673">
            <v>0.73141999999999996</v>
          </cell>
          <cell r="H673">
            <v>3.82</v>
          </cell>
          <cell r="I673" t="str">
            <v>08</v>
          </cell>
          <cell r="J673" t="str">
            <v>DISEASES &amp; DISORDERS OF THE MUSCULOSKELETAL SYSTEM &amp; CONN TISSUE</v>
          </cell>
          <cell r="K673" t="str">
            <v>10</v>
          </cell>
          <cell r="L673" t="str">
            <v>Orthopedics</v>
          </cell>
          <cell r="M673" t="str">
            <v>10.1</v>
          </cell>
          <cell r="N673" t="str">
            <v>Orthopedic General</v>
          </cell>
        </row>
        <row r="674">
          <cell r="D674" t="str">
            <v>347-3</v>
          </cell>
          <cell r="E674" t="str">
            <v>OTHER BACK AND NECK DISORDERS, FRACTURES AND INJURIES</v>
          </cell>
          <cell r="F674" t="str">
            <v>Other back &amp; neck disorders, fractures &amp; injuries</v>
          </cell>
          <cell r="G674">
            <v>0.98982999999999999</v>
          </cell>
          <cell r="H674">
            <v>5.12</v>
          </cell>
          <cell r="I674" t="str">
            <v>08</v>
          </cell>
          <cell r="J674" t="str">
            <v>DISEASES &amp; DISORDERS OF THE MUSCULOSKELETAL SYSTEM &amp; CONN TISSUE</v>
          </cell>
          <cell r="K674" t="str">
            <v>10</v>
          </cell>
          <cell r="L674" t="str">
            <v>Orthopedics</v>
          </cell>
          <cell r="M674" t="str">
            <v>10.1</v>
          </cell>
          <cell r="N674" t="str">
            <v>Orthopedic General</v>
          </cell>
        </row>
        <row r="675">
          <cell r="D675" t="str">
            <v>347-4</v>
          </cell>
          <cell r="E675" t="str">
            <v>OTHER BACK AND NECK DISORDERS, FRACTURES AND INJURIES</v>
          </cell>
          <cell r="F675" t="str">
            <v>Other back &amp; neck disorders, fractures &amp; injuries</v>
          </cell>
          <cell r="G675">
            <v>1.70644</v>
          </cell>
          <cell r="H675">
            <v>8.83</v>
          </cell>
          <cell r="I675" t="str">
            <v>08</v>
          </cell>
          <cell r="J675" t="str">
            <v>DISEASES &amp; DISORDERS OF THE MUSCULOSKELETAL SYSTEM &amp; CONN TISSUE</v>
          </cell>
          <cell r="K675" t="str">
            <v>10</v>
          </cell>
          <cell r="L675" t="str">
            <v>Orthopedics</v>
          </cell>
          <cell r="M675" t="str">
            <v>10.1</v>
          </cell>
          <cell r="N675" t="str">
            <v>Orthopedic General</v>
          </cell>
        </row>
        <row r="676">
          <cell r="D676" t="str">
            <v>349-1</v>
          </cell>
          <cell r="E676" t="str">
            <v>MALFUNCTION, REACTION, COMPLICATION OF ORTHOPEDIC DEVICE OR PROCEDURE</v>
          </cell>
          <cell r="F676" t="str">
            <v>Malfunction, reaction, complication of orthopedic device or proc</v>
          </cell>
          <cell r="G676">
            <v>0.51373000000000002</v>
          </cell>
          <cell r="H676">
            <v>2.94</v>
          </cell>
          <cell r="I676" t="str">
            <v>08</v>
          </cell>
          <cell r="J676" t="str">
            <v>DISEASES &amp; DISORDERS OF THE MUSCULOSKELETAL SYSTEM &amp; CONN TISSUE</v>
          </cell>
          <cell r="K676" t="str">
            <v>10</v>
          </cell>
          <cell r="L676" t="str">
            <v>Orthopedics</v>
          </cell>
          <cell r="M676" t="str">
            <v>10.1</v>
          </cell>
          <cell r="N676" t="str">
            <v>Orthopedic General</v>
          </cell>
        </row>
        <row r="677">
          <cell r="D677" t="str">
            <v>349-2</v>
          </cell>
          <cell r="E677" t="str">
            <v>MALFUNCTION, REACTION, COMPLICATION OF ORTHOPEDIC DEVICE OR PROCEDURE</v>
          </cell>
          <cell r="F677" t="str">
            <v>Malfunction, reaction, complication of orthopedic device or proc</v>
          </cell>
          <cell r="G677">
            <v>0.72745000000000004</v>
          </cell>
          <cell r="H677">
            <v>4.8499999999999996</v>
          </cell>
          <cell r="I677" t="str">
            <v>08</v>
          </cell>
          <cell r="J677" t="str">
            <v>DISEASES &amp; DISORDERS OF THE MUSCULOSKELETAL SYSTEM &amp; CONN TISSUE</v>
          </cell>
          <cell r="K677" t="str">
            <v>10</v>
          </cell>
          <cell r="L677" t="str">
            <v>Orthopedics</v>
          </cell>
          <cell r="M677" t="str">
            <v>10.1</v>
          </cell>
          <cell r="N677" t="str">
            <v>Orthopedic General</v>
          </cell>
        </row>
        <row r="678">
          <cell r="D678" t="str">
            <v>349-3</v>
          </cell>
          <cell r="E678" t="str">
            <v>MALFUNCTION, REACTION, COMPLICATION OF ORTHOPEDIC DEVICE OR PROCEDURE</v>
          </cell>
          <cell r="F678" t="str">
            <v>Malfunction, reaction, complication of orthopedic device or proc</v>
          </cell>
          <cell r="G678">
            <v>1.0448599999999999</v>
          </cell>
          <cell r="H678">
            <v>6.76</v>
          </cell>
          <cell r="I678" t="str">
            <v>08</v>
          </cell>
          <cell r="J678" t="str">
            <v>DISEASES &amp; DISORDERS OF THE MUSCULOSKELETAL SYSTEM &amp; CONN TISSUE</v>
          </cell>
          <cell r="K678" t="str">
            <v>10</v>
          </cell>
          <cell r="L678" t="str">
            <v>Orthopedics</v>
          </cell>
          <cell r="M678" t="str">
            <v>10.1</v>
          </cell>
          <cell r="N678" t="str">
            <v>Orthopedic General</v>
          </cell>
        </row>
        <row r="679">
          <cell r="D679" t="str">
            <v>349-4</v>
          </cell>
          <cell r="E679" t="str">
            <v>MALFUNCTION, REACTION, COMPLICATION OF ORTHOPEDIC DEVICE OR PROCEDURE</v>
          </cell>
          <cell r="F679" t="str">
            <v>Malfunction, reaction, complication of orthopedic device or proc</v>
          </cell>
          <cell r="G679">
            <v>1.8588100000000001</v>
          </cell>
          <cell r="H679">
            <v>10.32</v>
          </cell>
          <cell r="I679" t="str">
            <v>08</v>
          </cell>
          <cell r="J679" t="str">
            <v>DISEASES &amp; DISORDERS OF THE MUSCULOSKELETAL SYSTEM &amp; CONN TISSUE</v>
          </cell>
          <cell r="K679" t="str">
            <v>10</v>
          </cell>
          <cell r="L679" t="str">
            <v>Orthopedics</v>
          </cell>
          <cell r="M679" t="str">
            <v>10.1</v>
          </cell>
          <cell r="N679" t="str">
            <v>Orthopedic General</v>
          </cell>
        </row>
        <row r="680">
          <cell r="D680" t="str">
            <v>351-1</v>
          </cell>
          <cell r="E680" t="str">
            <v>OTHER MUSCULOSKELETAL SYSTEM AND CONNECTIVE TISSUE DIAGNOSES</v>
          </cell>
          <cell r="F680" t="str">
            <v>Other musculoskeletal system &amp; connective tissue diagnoses</v>
          </cell>
          <cell r="G680">
            <v>0.46411000000000002</v>
          </cell>
          <cell r="H680">
            <v>2.58</v>
          </cell>
          <cell r="I680" t="str">
            <v>08</v>
          </cell>
          <cell r="J680" t="str">
            <v>DISEASES &amp; DISORDERS OF THE MUSCULOSKELETAL SYSTEM &amp; CONN TISSUE</v>
          </cell>
          <cell r="K680" t="str">
            <v>01</v>
          </cell>
          <cell r="L680" t="str">
            <v>General Medicine</v>
          </cell>
          <cell r="M680" t="str">
            <v>01.8</v>
          </cell>
          <cell r="N680" t="str">
            <v>Rheumatology</v>
          </cell>
        </row>
        <row r="681">
          <cell r="D681" t="str">
            <v>351-2</v>
          </cell>
          <cell r="E681" t="str">
            <v>OTHER MUSCULOSKELETAL SYSTEM AND CONNECTIVE TISSUE DIAGNOSES</v>
          </cell>
          <cell r="F681" t="str">
            <v>Other musculoskeletal system &amp; connective tissue diagnoses</v>
          </cell>
          <cell r="G681">
            <v>0.58840999999999999</v>
          </cell>
          <cell r="H681">
            <v>3.61</v>
          </cell>
          <cell r="I681" t="str">
            <v>08</v>
          </cell>
          <cell r="J681" t="str">
            <v>DISEASES &amp; DISORDERS OF THE MUSCULOSKELETAL SYSTEM &amp; CONN TISSUE</v>
          </cell>
          <cell r="K681" t="str">
            <v>01</v>
          </cell>
          <cell r="L681" t="str">
            <v>General Medicine</v>
          </cell>
          <cell r="M681" t="str">
            <v>01.8</v>
          </cell>
          <cell r="N681" t="str">
            <v>Rheumatology</v>
          </cell>
        </row>
        <row r="682">
          <cell r="D682" t="str">
            <v>351-3</v>
          </cell>
          <cell r="E682" t="str">
            <v>OTHER MUSCULOSKELETAL SYSTEM AND CONNECTIVE TISSUE DIAGNOSES</v>
          </cell>
          <cell r="F682" t="str">
            <v>Other musculoskeletal system &amp; connective tissue diagnoses</v>
          </cell>
          <cell r="G682">
            <v>0.91093999999999997</v>
          </cell>
          <cell r="H682">
            <v>5.5</v>
          </cell>
          <cell r="I682" t="str">
            <v>08</v>
          </cell>
          <cell r="J682" t="str">
            <v>DISEASES &amp; DISORDERS OF THE MUSCULOSKELETAL SYSTEM &amp; CONN TISSUE</v>
          </cell>
          <cell r="K682" t="str">
            <v>01</v>
          </cell>
          <cell r="L682" t="str">
            <v>General Medicine</v>
          </cell>
          <cell r="M682" t="str">
            <v>01.8</v>
          </cell>
          <cell r="N682" t="str">
            <v>Rheumatology</v>
          </cell>
        </row>
        <row r="683">
          <cell r="D683" t="str">
            <v>351-4</v>
          </cell>
          <cell r="E683" t="str">
            <v>OTHER MUSCULOSKELETAL SYSTEM AND CONNECTIVE TISSUE DIAGNOSES</v>
          </cell>
          <cell r="F683" t="str">
            <v>Other musculoskeletal system &amp; connective tissue diagnoses</v>
          </cell>
          <cell r="G683">
            <v>1.60016</v>
          </cell>
          <cell r="H683">
            <v>8.84</v>
          </cell>
          <cell r="I683" t="str">
            <v>08</v>
          </cell>
          <cell r="J683" t="str">
            <v>DISEASES &amp; DISORDERS OF THE MUSCULOSKELETAL SYSTEM &amp; CONN TISSUE</v>
          </cell>
          <cell r="K683" t="str">
            <v>01</v>
          </cell>
          <cell r="L683" t="str">
            <v>General Medicine</v>
          </cell>
          <cell r="M683" t="str">
            <v>01.8</v>
          </cell>
          <cell r="N683" t="str">
            <v>Rheumatology</v>
          </cell>
        </row>
        <row r="684">
          <cell r="D684" t="str">
            <v>361-1</v>
          </cell>
          <cell r="E684" t="str">
            <v>SKIN GRAFT FOR SKIN AND SUBCUTANEOUS TISSUE DIAGNOSES</v>
          </cell>
          <cell r="F684" t="str">
            <v>Skin graft for skin &amp; subcutaneous tissue diagnoses</v>
          </cell>
          <cell r="G684">
            <v>1.3450299999999999</v>
          </cell>
          <cell r="H684">
            <v>3.69</v>
          </cell>
          <cell r="I684" t="str">
            <v>09</v>
          </cell>
          <cell r="J684" t="str">
            <v>DISEASES &amp; DISORDERS OF THE SKIN, SUBCUTANEOUS TISSUE &amp; BREAST</v>
          </cell>
          <cell r="K684" t="str">
            <v>12</v>
          </cell>
          <cell r="L684" t="str">
            <v>Plastic Surgery</v>
          </cell>
          <cell r="M684" t="str">
            <v>12.1</v>
          </cell>
          <cell r="N684" t="str">
            <v>Plastic Surgery</v>
          </cell>
        </row>
        <row r="685">
          <cell r="D685" t="str">
            <v>361-2</v>
          </cell>
          <cell r="E685" t="str">
            <v>SKIN GRAFT FOR SKIN AND SUBCUTANEOUS TISSUE DIAGNOSES</v>
          </cell>
          <cell r="F685" t="str">
            <v>Skin graft for skin &amp; subcutaneous tissue diagnoses</v>
          </cell>
          <cell r="G685">
            <v>1.6706300000000001</v>
          </cell>
          <cell r="H685">
            <v>6.84</v>
          </cell>
          <cell r="I685" t="str">
            <v>09</v>
          </cell>
          <cell r="J685" t="str">
            <v>DISEASES &amp; DISORDERS OF THE SKIN, SUBCUTANEOUS TISSUE &amp; BREAST</v>
          </cell>
          <cell r="K685" t="str">
            <v>12</v>
          </cell>
          <cell r="L685" t="str">
            <v>Plastic Surgery</v>
          </cell>
          <cell r="M685" t="str">
            <v>12.1</v>
          </cell>
          <cell r="N685" t="str">
            <v>Plastic Surgery</v>
          </cell>
        </row>
        <row r="686">
          <cell r="D686" t="str">
            <v>361-3</v>
          </cell>
          <cell r="E686" t="str">
            <v>SKIN GRAFT FOR SKIN AND SUBCUTANEOUS TISSUE DIAGNOSES</v>
          </cell>
          <cell r="F686" t="str">
            <v>Skin graft for skin &amp; subcutaneous tissue diagnoses</v>
          </cell>
          <cell r="G686">
            <v>2.5474800000000002</v>
          </cell>
          <cell r="H686">
            <v>12.89</v>
          </cell>
          <cell r="I686" t="str">
            <v>09</v>
          </cell>
          <cell r="J686" t="str">
            <v>DISEASES &amp; DISORDERS OF THE SKIN, SUBCUTANEOUS TISSUE &amp; BREAST</v>
          </cell>
          <cell r="K686" t="str">
            <v>12</v>
          </cell>
          <cell r="L686" t="str">
            <v>Plastic Surgery</v>
          </cell>
          <cell r="M686" t="str">
            <v>12.1</v>
          </cell>
          <cell r="N686" t="str">
            <v>Plastic Surgery</v>
          </cell>
        </row>
        <row r="687">
          <cell r="D687" t="str">
            <v>361-4</v>
          </cell>
          <cell r="E687" t="str">
            <v>SKIN GRAFT FOR SKIN AND SUBCUTANEOUS TISSUE DIAGNOSES</v>
          </cell>
          <cell r="F687" t="str">
            <v>Skin graft for skin &amp; subcutaneous tissue diagnoses</v>
          </cell>
          <cell r="G687">
            <v>5.1221899999999998</v>
          </cell>
          <cell r="H687">
            <v>25.32</v>
          </cell>
          <cell r="I687" t="str">
            <v>09</v>
          </cell>
          <cell r="J687" t="str">
            <v>DISEASES &amp; DISORDERS OF THE SKIN, SUBCUTANEOUS TISSUE &amp; BREAST</v>
          </cell>
          <cell r="K687" t="str">
            <v>12</v>
          </cell>
          <cell r="L687" t="str">
            <v>Plastic Surgery</v>
          </cell>
          <cell r="M687" t="str">
            <v>12.1</v>
          </cell>
          <cell r="N687" t="str">
            <v>Plastic Surgery</v>
          </cell>
        </row>
        <row r="688">
          <cell r="D688" t="str">
            <v>362-1</v>
          </cell>
          <cell r="E688" t="str">
            <v>MASTECTOMY PROCEDURES</v>
          </cell>
          <cell r="F688" t="str">
            <v>Mastectomy procs</v>
          </cell>
          <cell r="G688">
            <v>1.24152</v>
          </cell>
          <cell r="H688">
            <v>1.68</v>
          </cell>
          <cell r="I688" t="str">
            <v>09</v>
          </cell>
          <cell r="J688" t="str">
            <v>DISEASES &amp; DISORDERS OF THE SKIN, SUBCUTANEOUS TISSUE &amp; BREAST</v>
          </cell>
          <cell r="K688" t="str">
            <v>06</v>
          </cell>
          <cell r="L688" t="str">
            <v>General Surgery</v>
          </cell>
          <cell r="M688" t="str">
            <v>06.1</v>
          </cell>
          <cell r="N688" t="str">
            <v>General Surgery</v>
          </cell>
        </row>
        <row r="689">
          <cell r="D689" t="str">
            <v>362-2</v>
          </cell>
          <cell r="E689" t="str">
            <v>MASTECTOMY PROCEDURES</v>
          </cell>
          <cell r="F689" t="str">
            <v>Mastectomy procs</v>
          </cell>
          <cell r="G689">
            <v>1.78756</v>
          </cell>
          <cell r="H689">
            <v>2.06</v>
          </cell>
          <cell r="I689" t="str">
            <v>09</v>
          </cell>
          <cell r="J689" t="str">
            <v>DISEASES &amp; DISORDERS OF THE SKIN, SUBCUTANEOUS TISSUE &amp; BREAST</v>
          </cell>
          <cell r="K689" t="str">
            <v>06</v>
          </cell>
          <cell r="L689" t="str">
            <v>General Surgery</v>
          </cell>
          <cell r="M689" t="str">
            <v>06.1</v>
          </cell>
          <cell r="N689" t="str">
            <v>General Surgery</v>
          </cell>
        </row>
        <row r="690">
          <cell r="D690" t="str">
            <v>362-3</v>
          </cell>
          <cell r="E690" t="str">
            <v>MASTECTOMY PROCEDURES</v>
          </cell>
          <cell r="F690" t="str">
            <v>Mastectomy procs</v>
          </cell>
          <cell r="G690">
            <v>2.1185499999999999</v>
          </cell>
          <cell r="H690">
            <v>5.44</v>
          </cell>
          <cell r="I690" t="str">
            <v>09</v>
          </cell>
          <cell r="J690" t="str">
            <v>DISEASES &amp; DISORDERS OF THE SKIN, SUBCUTANEOUS TISSUE &amp; BREAST</v>
          </cell>
          <cell r="K690" t="str">
            <v>06</v>
          </cell>
          <cell r="L690" t="str">
            <v>General Surgery</v>
          </cell>
          <cell r="M690" t="str">
            <v>06.1</v>
          </cell>
          <cell r="N690" t="str">
            <v>General Surgery</v>
          </cell>
        </row>
        <row r="691">
          <cell r="D691" t="str">
            <v>362-4</v>
          </cell>
          <cell r="E691" t="str">
            <v>MASTECTOMY PROCEDURES</v>
          </cell>
          <cell r="F691" t="str">
            <v>Mastectomy procs</v>
          </cell>
          <cell r="G691">
            <v>3.76187</v>
          </cell>
          <cell r="H691">
            <v>10.79</v>
          </cell>
          <cell r="I691" t="str">
            <v>09</v>
          </cell>
          <cell r="J691" t="str">
            <v>DISEASES &amp; DISORDERS OF THE SKIN, SUBCUTANEOUS TISSUE &amp; BREAST</v>
          </cell>
          <cell r="K691" t="str">
            <v>06</v>
          </cell>
          <cell r="L691" t="str">
            <v>General Surgery</v>
          </cell>
          <cell r="M691" t="str">
            <v>06.1</v>
          </cell>
          <cell r="N691" t="str">
            <v>General Surgery</v>
          </cell>
        </row>
        <row r="692">
          <cell r="D692" t="str">
            <v>363-1</v>
          </cell>
          <cell r="E692" t="str">
            <v>BREAST PROCEDURES EXCEPT MASTECTOMY</v>
          </cell>
          <cell r="F692" t="str">
            <v>Breast procs except mastectomy</v>
          </cell>
          <cell r="G692">
            <v>1.02437</v>
          </cell>
          <cell r="H692">
            <v>2.1</v>
          </cell>
          <cell r="I692" t="str">
            <v>09</v>
          </cell>
          <cell r="J692" t="str">
            <v>DISEASES &amp; DISORDERS OF THE SKIN, SUBCUTANEOUS TISSUE &amp; BREAST</v>
          </cell>
          <cell r="K692" t="str">
            <v>06</v>
          </cell>
          <cell r="L692" t="str">
            <v>General Surgery</v>
          </cell>
          <cell r="M692" t="str">
            <v>06.1</v>
          </cell>
          <cell r="N692" t="str">
            <v>General Surgery</v>
          </cell>
        </row>
        <row r="693">
          <cell r="D693" t="str">
            <v>363-2</v>
          </cell>
          <cell r="E693" t="str">
            <v>BREAST PROCEDURES EXCEPT MASTECTOMY</v>
          </cell>
          <cell r="F693" t="str">
            <v>Breast procs except mastectomy</v>
          </cell>
          <cell r="G693">
            <v>1.88564</v>
          </cell>
          <cell r="H693">
            <v>3.09</v>
          </cell>
          <cell r="I693" t="str">
            <v>09</v>
          </cell>
          <cell r="J693" t="str">
            <v>DISEASES &amp; DISORDERS OF THE SKIN, SUBCUTANEOUS TISSUE &amp; BREAST</v>
          </cell>
          <cell r="K693" t="str">
            <v>06</v>
          </cell>
          <cell r="L693" t="str">
            <v>General Surgery</v>
          </cell>
          <cell r="M693" t="str">
            <v>06.1</v>
          </cell>
          <cell r="N693" t="str">
            <v>General Surgery</v>
          </cell>
        </row>
        <row r="694">
          <cell r="D694" t="str">
            <v>363-3</v>
          </cell>
          <cell r="E694" t="str">
            <v>BREAST PROCEDURES EXCEPT MASTECTOMY</v>
          </cell>
          <cell r="F694" t="str">
            <v>Breast procs except mastectomy</v>
          </cell>
          <cell r="G694">
            <v>2.3932500000000001</v>
          </cell>
          <cell r="H694">
            <v>4.4400000000000004</v>
          </cell>
          <cell r="I694" t="str">
            <v>09</v>
          </cell>
          <cell r="J694" t="str">
            <v>DISEASES &amp; DISORDERS OF THE SKIN, SUBCUTANEOUS TISSUE &amp; BREAST</v>
          </cell>
          <cell r="K694" t="str">
            <v>06</v>
          </cell>
          <cell r="L694" t="str">
            <v>General Surgery</v>
          </cell>
          <cell r="M694" t="str">
            <v>06.1</v>
          </cell>
          <cell r="N694" t="str">
            <v>General Surgery</v>
          </cell>
        </row>
        <row r="695">
          <cell r="D695" t="str">
            <v>363-4</v>
          </cell>
          <cell r="E695" t="str">
            <v>BREAST PROCEDURES EXCEPT MASTECTOMY</v>
          </cell>
          <cell r="F695" t="str">
            <v>Breast procs except mastectomy</v>
          </cell>
          <cell r="G695">
            <v>3.0401500000000001</v>
          </cell>
          <cell r="H695">
            <v>11.53</v>
          </cell>
          <cell r="I695" t="str">
            <v>09</v>
          </cell>
          <cell r="J695" t="str">
            <v>DISEASES &amp; DISORDERS OF THE SKIN, SUBCUTANEOUS TISSUE &amp; BREAST</v>
          </cell>
          <cell r="K695" t="str">
            <v>06</v>
          </cell>
          <cell r="L695" t="str">
            <v>General Surgery</v>
          </cell>
          <cell r="M695" t="str">
            <v>06.1</v>
          </cell>
          <cell r="N695" t="str">
            <v>General Surgery</v>
          </cell>
        </row>
        <row r="696">
          <cell r="D696" t="str">
            <v>364-1</v>
          </cell>
          <cell r="E696" t="str">
            <v>OTHER SKIN, SUBCUTANEOUS TISSUE AND RELATED PROCEDURES</v>
          </cell>
          <cell r="F696" t="str">
            <v>Other skin, subcutaneous tissue &amp; related procs</v>
          </cell>
          <cell r="G696">
            <v>0.73319000000000001</v>
          </cell>
          <cell r="H696">
            <v>3.03</v>
          </cell>
          <cell r="I696" t="str">
            <v>09</v>
          </cell>
          <cell r="J696" t="str">
            <v>DISEASES &amp; DISORDERS OF THE SKIN, SUBCUTANEOUS TISSUE &amp; BREAST</v>
          </cell>
          <cell r="K696" t="str">
            <v>06</v>
          </cell>
          <cell r="L696" t="str">
            <v>General Surgery</v>
          </cell>
          <cell r="M696" t="str">
            <v>06.1</v>
          </cell>
          <cell r="N696" t="str">
            <v>General Surgery</v>
          </cell>
        </row>
        <row r="697">
          <cell r="D697" t="str">
            <v>364-2</v>
          </cell>
          <cell r="E697" t="str">
            <v>OTHER SKIN, SUBCUTANEOUS TISSUE AND RELATED PROCEDURES</v>
          </cell>
          <cell r="F697" t="str">
            <v>Other skin, subcutaneous tissue &amp; related procs</v>
          </cell>
          <cell r="G697">
            <v>1.0130399999999999</v>
          </cell>
          <cell r="H697">
            <v>4.7699999999999996</v>
          </cell>
          <cell r="I697" t="str">
            <v>09</v>
          </cell>
          <cell r="J697" t="str">
            <v>DISEASES &amp; DISORDERS OF THE SKIN, SUBCUTANEOUS TISSUE &amp; BREAST</v>
          </cell>
          <cell r="K697" t="str">
            <v>06</v>
          </cell>
          <cell r="L697" t="str">
            <v>General Surgery</v>
          </cell>
          <cell r="M697" t="str">
            <v>06.1</v>
          </cell>
          <cell r="N697" t="str">
            <v>General Surgery</v>
          </cell>
        </row>
        <row r="698">
          <cell r="D698" t="str">
            <v>364-3</v>
          </cell>
          <cell r="E698" t="str">
            <v>OTHER SKIN, SUBCUTANEOUS TISSUE AND RELATED PROCEDURES</v>
          </cell>
          <cell r="F698" t="str">
            <v>Other skin, subcutaneous tissue &amp; related procs</v>
          </cell>
          <cell r="G698">
            <v>1.61765</v>
          </cell>
          <cell r="H698">
            <v>8.26</v>
          </cell>
          <cell r="I698" t="str">
            <v>09</v>
          </cell>
          <cell r="J698" t="str">
            <v>DISEASES &amp; DISORDERS OF THE SKIN, SUBCUTANEOUS TISSUE &amp; BREAST</v>
          </cell>
          <cell r="K698" t="str">
            <v>06</v>
          </cell>
          <cell r="L698" t="str">
            <v>General Surgery</v>
          </cell>
          <cell r="M698" t="str">
            <v>06.1</v>
          </cell>
          <cell r="N698" t="str">
            <v>General Surgery</v>
          </cell>
        </row>
        <row r="699">
          <cell r="D699" t="str">
            <v>364-4</v>
          </cell>
          <cell r="E699" t="str">
            <v>OTHER SKIN, SUBCUTANEOUS TISSUE AND RELATED PROCEDURES</v>
          </cell>
          <cell r="F699" t="str">
            <v>Other skin, subcutaneous tissue &amp; related procs</v>
          </cell>
          <cell r="G699">
            <v>2.8914800000000001</v>
          </cell>
          <cell r="H699">
            <v>13.77</v>
          </cell>
          <cell r="I699" t="str">
            <v>09</v>
          </cell>
          <cell r="J699" t="str">
            <v>DISEASES &amp; DISORDERS OF THE SKIN, SUBCUTANEOUS TISSUE &amp; BREAST</v>
          </cell>
          <cell r="K699" t="str">
            <v>06</v>
          </cell>
          <cell r="L699" t="str">
            <v>General Surgery</v>
          </cell>
          <cell r="M699" t="str">
            <v>06.1</v>
          </cell>
          <cell r="N699" t="str">
            <v>General Surgery</v>
          </cell>
        </row>
        <row r="700">
          <cell r="D700" t="str">
            <v>380-1</v>
          </cell>
          <cell r="E700" t="str">
            <v>SKIN ULCERS</v>
          </cell>
          <cell r="F700" t="str">
            <v>Skin ulcers</v>
          </cell>
          <cell r="G700">
            <v>0.51322000000000001</v>
          </cell>
          <cell r="H700">
            <v>3.24</v>
          </cell>
          <cell r="I700" t="str">
            <v>09</v>
          </cell>
          <cell r="J700" t="str">
            <v>DISEASES &amp; DISORDERS OF THE SKIN, SUBCUTANEOUS TISSUE &amp; BREAST</v>
          </cell>
          <cell r="K700" t="str">
            <v>01</v>
          </cell>
          <cell r="L700" t="str">
            <v>General Medicine</v>
          </cell>
          <cell r="M700" t="str">
            <v>01.1</v>
          </cell>
          <cell r="N700" t="str">
            <v>General Medicine</v>
          </cell>
        </row>
        <row r="701">
          <cell r="D701" t="str">
            <v>380-2</v>
          </cell>
          <cell r="E701" t="str">
            <v>SKIN ULCERS</v>
          </cell>
          <cell r="F701" t="str">
            <v>Skin ulcers</v>
          </cell>
          <cell r="G701">
            <v>0.66823999999999995</v>
          </cell>
          <cell r="H701">
            <v>4.3499999999999996</v>
          </cell>
          <cell r="I701" t="str">
            <v>09</v>
          </cell>
          <cell r="J701" t="str">
            <v>DISEASES &amp; DISORDERS OF THE SKIN, SUBCUTANEOUS TISSUE &amp; BREAST</v>
          </cell>
          <cell r="K701" t="str">
            <v>01</v>
          </cell>
          <cell r="L701" t="str">
            <v>General Medicine</v>
          </cell>
          <cell r="M701" t="str">
            <v>01.1</v>
          </cell>
          <cell r="N701" t="str">
            <v>General Medicine</v>
          </cell>
        </row>
        <row r="702">
          <cell r="D702" t="str">
            <v>380-3</v>
          </cell>
          <cell r="E702" t="str">
            <v>SKIN ULCERS</v>
          </cell>
          <cell r="F702" t="str">
            <v>Skin ulcers</v>
          </cell>
          <cell r="G702">
            <v>0.96672000000000002</v>
          </cell>
          <cell r="H702">
            <v>6.5</v>
          </cell>
          <cell r="I702" t="str">
            <v>09</v>
          </cell>
          <cell r="J702" t="str">
            <v>DISEASES &amp; DISORDERS OF THE SKIN, SUBCUTANEOUS TISSUE &amp; BREAST</v>
          </cell>
          <cell r="K702" t="str">
            <v>01</v>
          </cell>
          <cell r="L702" t="str">
            <v>General Medicine</v>
          </cell>
          <cell r="M702" t="str">
            <v>01.1</v>
          </cell>
          <cell r="N702" t="str">
            <v>General Medicine</v>
          </cell>
        </row>
        <row r="703">
          <cell r="D703" t="str">
            <v>380-4</v>
          </cell>
          <cell r="E703" t="str">
            <v>SKIN ULCERS</v>
          </cell>
          <cell r="F703" t="str">
            <v>Skin ulcers</v>
          </cell>
          <cell r="G703">
            <v>1.6943600000000001</v>
          </cell>
          <cell r="H703">
            <v>11.14</v>
          </cell>
          <cell r="I703" t="str">
            <v>09</v>
          </cell>
          <cell r="J703" t="str">
            <v>DISEASES &amp; DISORDERS OF THE SKIN, SUBCUTANEOUS TISSUE &amp; BREAST</v>
          </cell>
          <cell r="K703" t="str">
            <v>01</v>
          </cell>
          <cell r="L703" t="str">
            <v>General Medicine</v>
          </cell>
          <cell r="M703" t="str">
            <v>01.1</v>
          </cell>
          <cell r="N703" t="str">
            <v>General Medicine</v>
          </cell>
        </row>
        <row r="704">
          <cell r="D704" t="str">
            <v>381-1</v>
          </cell>
          <cell r="E704" t="str">
            <v>MAJOR SKIN DISORDERS</v>
          </cell>
          <cell r="F704" t="str">
            <v>Major skin disorders</v>
          </cell>
          <cell r="G704">
            <v>0.36209999999999998</v>
          </cell>
          <cell r="H704">
            <v>2.82</v>
          </cell>
          <cell r="I704" t="str">
            <v>09</v>
          </cell>
          <cell r="J704" t="str">
            <v>DISEASES &amp; DISORDERS OF THE SKIN, SUBCUTANEOUS TISSUE &amp; BREAST</v>
          </cell>
          <cell r="K704" t="str">
            <v>21</v>
          </cell>
          <cell r="L704" t="str">
            <v>Dermatology</v>
          </cell>
          <cell r="M704" t="str">
            <v>21.1</v>
          </cell>
          <cell r="N704" t="str">
            <v>Dermatology</v>
          </cell>
        </row>
        <row r="705">
          <cell r="D705" t="str">
            <v>381-2</v>
          </cell>
          <cell r="E705" t="str">
            <v>MAJOR SKIN DISORDERS</v>
          </cell>
          <cell r="F705" t="str">
            <v>Major skin disorders</v>
          </cell>
          <cell r="G705">
            <v>0.59660000000000002</v>
          </cell>
          <cell r="H705">
            <v>4.41</v>
          </cell>
          <cell r="I705" t="str">
            <v>09</v>
          </cell>
          <cell r="J705" t="str">
            <v>DISEASES &amp; DISORDERS OF THE SKIN, SUBCUTANEOUS TISSUE &amp; BREAST</v>
          </cell>
          <cell r="K705" t="str">
            <v>21</v>
          </cell>
          <cell r="L705" t="str">
            <v>Dermatology</v>
          </cell>
          <cell r="M705" t="str">
            <v>21.1</v>
          </cell>
          <cell r="N705" t="str">
            <v>Dermatology</v>
          </cell>
        </row>
        <row r="706">
          <cell r="D706" t="str">
            <v>381-3</v>
          </cell>
          <cell r="E706" t="str">
            <v>MAJOR SKIN DISORDERS</v>
          </cell>
          <cell r="F706" t="str">
            <v>Major skin disorders</v>
          </cell>
          <cell r="G706">
            <v>1.1994899999999999</v>
          </cell>
          <cell r="H706">
            <v>7.81</v>
          </cell>
          <cell r="I706" t="str">
            <v>09</v>
          </cell>
          <cell r="J706" t="str">
            <v>DISEASES &amp; DISORDERS OF THE SKIN, SUBCUTANEOUS TISSUE &amp; BREAST</v>
          </cell>
          <cell r="K706" t="str">
            <v>21</v>
          </cell>
          <cell r="L706" t="str">
            <v>Dermatology</v>
          </cell>
          <cell r="M706" t="str">
            <v>21.1</v>
          </cell>
          <cell r="N706" t="str">
            <v>Dermatology</v>
          </cell>
        </row>
        <row r="707">
          <cell r="D707" t="str">
            <v>381-4</v>
          </cell>
          <cell r="E707" t="str">
            <v>MAJOR SKIN DISORDERS</v>
          </cell>
          <cell r="F707" t="str">
            <v>Major skin disorders</v>
          </cell>
          <cell r="G707">
            <v>2.3618000000000001</v>
          </cell>
          <cell r="H707">
            <v>12.71</v>
          </cell>
          <cell r="I707" t="str">
            <v>09</v>
          </cell>
          <cell r="J707" t="str">
            <v>DISEASES &amp; DISORDERS OF THE SKIN, SUBCUTANEOUS TISSUE &amp; BREAST</v>
          </cell>
          <cell r="K707" t="str">
            <v>21</v>
          </cell>
          <cell r="L707" t="str">
            <v>Dermatology</v>
          </cell>
          <cell r="M707" t="str">
            <v>21.1</v>
          </cell>
          <cell r="N707" t="str">
            <v>Dermatology</v>
          </cell>
        </row>
        <row r="708">
          <cell r="D708" t="str">
            <v>382-1</v>
          </cell>
          <cell r="E708" t="str">
            <v>MALIGNANT BREAST DISORDERS</v>
          </cell>
          <cell r="F708" t="str">
            <v>Malignant breast disorders</v>
          </cell>
          <cell r="G708">
            <v>0.57538</v>
          </cell>
          <cell r="H708">
            <v>2.95</v>
          </cell>
          <cell r="I708" t="str">
            <v>09</v>
          </cell>
          <cell r="J708" t="str">
            <v>DISEASES &amp; DISORDERS OF THE SKIN, SUBCUTANEOUS TISSUE &amp; BREAST</v>
          </cell>
          <cell r="K708" t="str">
            <v>04</v>
          </cell>
          <cell r="L708" t="str">
            <v>Oncology</v>
          </cell>
          <cell r="M708" t="str">
            <v>04.1</v>
          </cell>
          <cell r="N708" t="str">
            <v>Oncology</v>
          </cell>
        </row>
        <row r="709">
          <cell r="D709" t="str">
            <v>382-2</v>
          </cell>
          <cell r="E709" t="str">
            <v>MALIGNANT BREAST DISORDERS</v>
          </cell>
          <cell r="F709" t="str">
            <v>Malignant breast disorders</v>
          </cell>
          <cell r="G709">
            <v>0.67761000000000005</v>
          </cell>
          <cell r="H709">
            <v>3.72</v>
          </cell>
          <cell r="I709" t="str">
            <v>09</v>
          </cell>
          <cell r="J709" t="str">
            <v>DISEASES &amp; DISORDERS OF THE SKIN, SUBCUTANEOUS TISSUE &amp; BREAST</v>
          </cell>
          <cell r="K709" t="str">
            <v>04</v>
          </cell>
          <cell r="L709" t="str">
            <v>Oncology</v>
          </cell>
          <cell r="M709" t="str">
            <v>04.1</v>
          </cell>
          <cell r="N709" t="str">
            <v>Oncology</v>
          </cell>
        </row>
        <row r="710">
          <cell r="D710" t="str">
            <v>382-3</v>
          </cell>
          <cell r="E710" t="str">
            <v>MALIGNANT BREAST DISORDERS</v>
          </cell>
          <cell r="F710" t="str">
            <v>Malignant breast disorders</v>
          </cell>
          <cell r="G710">
            <v>0.95967000000000002</v>
          </cell>
          <cell r="H710">
            <v>5.57</v>
          </cell>
          <cell r="I710" t="str">
            <v>09</v>
          </cell>
          <cell r="J710" t="str">
            <v>DISEASES &amp; DISORDERS OF THE SKIN, SUBCUTANEOUS TISSUE &amp; BREAST</v>
          </cell>
          <cell r="K710" t="str">
            <v>04</v>
          </cell>
          <cell r="L710" t="str">
            <v>Oncology</v>
          </cell>
          <cell r="M710" t="str">
            <v>04.1</v>
          </cell>
          <cell r="N710" t="str">
            <v>Oncology</v>
          </cell>
        </row>
        <row r="711">
          <cell r="D711" t="str">
            <v>382-4</v>
          </cell>
          <cell r="E711" t="str">
            <v>MALIGNANT BREAST DISORDERS</v>
          </cell>
          <cell r="F711" t="str">
            <v>Malignant breast disorders</v>
          </cell>
          <cell r="G711">
            <v>1.4213</v>
          </cell>
          <cell r="H711">
            <v>8.0500000000000007</v>
          </cell>
          <cell r="I711" t="str">
            <v>09</v>
          </cell>
          <cell r="J711" t="str">
            <v>DISEASES &amp; DISORDERS OF THE SKIN, SUBCUTANEOUS TISSUE &amp; BREAST</v>
          </cell>
          <cell r="K711" t="str">
            <v>04</v>
          </cell>
          <cell r="L711" t="str">
            <v>Oncology</v>
          </cell>
          <cell r="M711" t="str">
            <v>04.1</v>
          </cell>
          <cell r="N711" t="str">
            <v>Oncology</v>
          </cell>
        </row>
        <row r="712">
          <cell r="D712" t="str">
            <v>383-1</v>
          </cell>
          <cell r="E712" t="str">
            <v>CELLULITIS AND OTHER SKIN INFECTIONS</v>
          </cell>
          <cell r="F712" t="str">
            <v>Cellulitis &amp; oth skin infections</v>
          </cell>
          <cell r="G712">
            <v>0.42121999999999998</v>
          </cell>
          <cell r="H712">
            <v>2.72</v>
          </cell>
          <cell r="I712" t="str">
            <v>09</v>
          </cell>
          <cell r="J712" t="str">
            <v>DISEASES &amp; DISORDERS OF THE SKIN, SUBCUTANEOUS TISSUE &amp; BREAST</v>
          </cell>
          <cell r="K712" t="str">
            <v>01</v>
          </cell>
          <cell r="L712" t="str">
            <v>General Medicine</v>
          </cell>
          <cell r="M712" t="str">
            <v>01.5</v>
          </cell>
          <cell r="N712" t="str">
            <v>Infectious Disease</v>
          </cell>
        </row>
        <row r="713">
          <cell r="D713" t="str">
            <v>383-2</v>
          </cell>
          <cell r="E713" t="str">
            <v>CELLULITIS AND OTHER SKIN INFECTIONS</v>
          </cell>
          <cell r="F713" t="str">
            <v>Cellulitis &amp; oth skin infections</v>
          </cell>
          <cell r="G713">
            <v>0.57733000000000001</v>
          </cell>
          <cell r="H713">
            <v>3.73</v>
          </cell>
          <cell r="I713" t="str">
            <v>09</v>
          </cell>
          <cell r="J713" t="str">
            <v>DISEASES &amp; DISORDERS OF THE SKIN, SUBCUTANEOUS TISSUE &amp; BREAST</v>
          </cell>
          <cell r="K713" t="str">
            <v>01</v>
          </cell>
          <cell r="L713" t="str">
            <v>General Medicine</v>
          </cell>
          <cell r="M713" t="str">
            <v>01.5</v>
          </cell>
          <cell r="N713" t="str">
            <v>Infectious Disease</v>
          </cell>
        </row>
        <row r="714">
          <cell r="D714" t="str">
            <v>383-3</v>
          </cell>
          <cell r="E714" t="str">
            <v>CELLULITIS AND OTHER SKIN INFECTIONS</v>
          </cell>
          <cell r="F714" t="str">
            <v>Cellulitis &amp; oth skin infections</v>
          </cell>
          <cell r="G714">
            <v>0.85892000000000002</v>
          </cell>
          <cell r="H714">
            <v>5.41</v>
          </cell>
          <cell r="I714" t="str">
            <v>09</v>
          </cell>
          <cell r="J714" t="str">
            <v>DISEASES &amp; DISORDERS OF THE SKIN, SUBCUTANEOUS TISSUE &amp; BREAST</v>
          </cell>
          <cell r="K714" t="str">
            <v>01</v>
          </cell>
          <cell r="L714" t="str">
            <v>General Medicine</v>
          </cell>
          <cell r="M714" t="str">
            <v>01.5</v>
          </cell>
          <cell r="N714" t="str">
            <v>Infectious Disease</v>
          </cell>
        </row>
        <row r="715">
          <cell r="D715" t="str">
            <v>383-4</v>
          </cell>
          <cell r="E715" t="str">
            <v>CELLULITIS AND OTHER SKIN INFECTIONS</v>
          </cell>
          <cell r="F715" t="str">
            <v>Cellulitis &amp; oth skin infections</v>
          </cell>
          <cell r="G715">
            <v>1.5690299999999999</v>
          </cell>
          <cell r="H715">
            <v>9.14</v>
          </cell>
          <cell r="I715" t="str">
            <v>09</v>
          </cell>
          <cell r="J715" t="str">
            <v>DISEASES &amp; DISORDERS OF THE SKIN, SUBCUTANEOUS TISSUE &amp; BREAST</v>
          </cell>
          <cell r="K715" t="str">
            <v>01</v>
          </cell>
          <cell r="L715" t="str">
            <v>General Medicine</v>
          </cell>
          <cell r="M715" t="str">
            <v>01.5</v>
          </cell>
          <cell r="N715" t="str">
            <v>Infectious Disease</v>
          </cell>
        </row>
        <row r="716">
          <cell r="D716" t="str">
            <v>384-1</v>
          </cell>
          <cell r="E716" t="str">
            <v>CONTUSION, OPEN WOUND AND OTHER TRAUMA TO SKIN AND SUBCUTANEOUS TISSUE</v>
          </cell>
          <cell r="F716" t="str">
            <v>Contusion, open wound &amp; oth trauma to skin &amp; subcutaneous tissue</v>
          </cell>
          <cell r="G716">
            <v>0.53876000000000002</v>
          </cell>
          <cell r="H716">
            <v>1.97</v>
          </cell>
          <cell r="I716" t="str">
            <v>09</v>
          </cell>
          <cell r="J716" t="str">
            <v>DISEASES &amp; DISORDERS OF THE SKIN, SUBCUTANEOUS TISSUE &amp; BREAST</v>
          </cell>
          <cell r="K716" t="str">
            <v>06</v>
          </cell>
          <cell r="L716" t="str">
            <v>General Surgery</v>
          </cell>
          <cell r="M716" t="str">
            <v>06.1</v>
          </cell>
          <cell r="N716" t="str">
            <v>General Surgery</v>
          </cell>
        </row>
        <row r="717">
          <cell r="D717" t="str">
            <v>384-2</v>
          </cell>
          <cell r="E717" t="str">
            <v>CONTUSION, OPEN WOUND AND OTHER TRAUMA TO SKIN AND SUBCUTANEOUS TISSUE</v>
          </cell>
          <cell r="F717" t="str">
            <v>Contusion, open wound &amp; oth trauma to skin &amp; subcutaneous tissue</v>
          </cell>
          <cell r="G717">
            <v>0.67530999999999997</v>
          </cell>
          <cell r="H717">
            <v>2.94</v>
          </cell>
          <cell r="I717" t="str">
            <v>09</v>
          </cell>
          <cell r="J717" t="str">
            <v>DISEASES &amp; DISORDERS OF THE SKIN, SUBCUTANEOUS TISSUE &amp; BREAST</v>
          </cell>
          <cell r="K717" t="str">
            <v>06</v>
          </cell>
          <cell r="L717" t="str">
            <v>General Surgery</v>
          </cell>
          <cell r="M717" t="str">
            <v>06.1</v>
          </cell>
          <cell r="N717" t="str">
            <v>General Surgery</v>
          </cell>
        </row>
        <row r="718">
          <cell r="D718" t="str">
            <v>384-3</v>
          </cell>
          <cell r="E718" t="str">
            <v>CONTUSION, OPEN WOUND AND OTHER TRAUMA TO SKIN AND SUBCUTANEOUS TISSUE</v>
          </cell>
          <cell r="F718" t="str">
            <v>Contusion, open wound &amp; oth trauma to skin &amp; subcutaneous tissue</v>
          </cell>
          <cell r="G718">
            <v>0.98385999999999996</v>
          </cell>
          <cell r="H718">
            <v>4.6100000000000003</v>
          </cell>
          <cell r="I718" t="str">
            <v>09</v>
          </cell>
          <cell r="J718" t="str">
            <v>DISEASES &amp; DISORDERS OF THE SKIN, SUBCUTANEOUS TISSUE &amp; BREAST</v>
          </cell>
          <cell r="K718" t="str">
            <v>06</v>
          </cell>
          <cell r="L718" t="str">
            <v>General Surgery</v>
          </cell>
          <cell r="M718" t="str">
            <v>06.1</v>
          </cell>
          <cell r="N718" t="str">
            <v>General Surgery</v>
          </cell>
        </row>
        <row r="719">
          <cell r="D719" t="str">
            <v>384-4</v>
          </cell>
          <cell r="E719" t="str">
            <v>CONTUSION, OPEN WOUND AND OTHER TRAUMA TO SKIN AND SUBCUTANEOUS TISSUE</v>
          </cell>
          <cell r="F719" t="str">
            <v>Contusion, open wound &amp; oth trauma to skin &amp; subcutaneous tissue</v>
          </cell>
          <cell r="G719">
            <v>1.64923</v>
          </cell>
          <cell r="H719">
            <v>7.26</v>
          </cell>
          <cell r="I719" t="str">
            <v>09</v>
          </cell>
          <cell r="J719" t="str">
            <v>DISEASES &amp; DISORDERS OF THE SKIN, SUBCUTANEOUS TISSUE &amp; BREAST</v>
          </cell>
          <cell r="K719" t="str">
            <v>06</v>
          </cell>
          <cell r="L719" t="str">
            <v>General Surgery</v>
          </cell>
          <cell r="M719" t="str">
            <v>06.1</v>
          </cell>
          <cell r="N719" t="str">
            <v>General Surgery</v>
          </cell>
        </row>
        <row r="720">
          <cell r="D720" t="str">
            <v>385-1</v>
          </cell>
          <cell r="E720" t="str">
            <v>OTHER SKIN, SUBCUTANEOUS TISSUE AND BREAST DISORDERS</v>
          </cell>
          <cell r="F720" t="str">
            <v>Other skin, subcutaneous tissue &amp; breast disorders</v>
          </cell>
          <cell r="G720">
            <v>0.41470000000000001</v>
          </cell>
          <cell r="H720">
            <v>2.4500000000000002</v>
          </cell>
          <cell r="I720" t="str">
            <v>09</v>
          </cell>
          <cell r="J720" t="str">
            <v>DISEASES &amp; DISORDERS OF THE SKIN, SUBCUTANEOUS TISSUE &amp; BREAST</v>
          </cell>
          <cell r="K720" t="str">
            <v>21</v>
          </cell>
          <cell r="L720" t="str">
            <v>Dermatology</v>
          </cell>
          <cell r="M720" t="str">
            <v>21.1</v>
          </cell>
          <cell r="N720" t="str">
            <v>Dermatology</v>
          </cell>
        </row>
        <row r="721">
          <cell r="D721" t="str">
            <v>385-2</v>
          </cell>
          <cell r="E721" t="str">
            <v>OTHER SKIN, SUBCUTANEOUS TISSUE AND BREAST DISORDERS</v>
          </cell>
          <cell r="F721" t="str">
            <v>Other skin, subcutaneous tissue &amp; breast disorders</v>
          </cell>
          <cell r="G721">
            <v>0.54698999999999998</v>
          </cell>
          <cell r="H721">
            <v>3.44</v>
          </cell>
          <cell r="I721" t="str">
            <v>09</v>
          </cell>
          <cell r="J721" t="str">
            <v>DISEASES &amp; DISORDERS OF THE SKIN, SUBCUTANEOUS TISSUE &amp; BREAST</v>
          </cell>
          <cell r="K721" t="str">
            <v>21</v>
          </cell>
          <cell r="L721" t="str">
            <v>Dermatology</v>
          </cell>
          <cell r="M721" t="str">
            <v>21.1</v>
          </cell>
          <cell r="N721" t="str">
            <v>Dermatology</v>
          </cell>
        </row>
        <row r="722">
          <cell r="D722" t="str">
            <v>385-3</v>
          </cell>
          <cell r="E722" t="str">
            <v>OTHER SKIN, SUBCUTANEOUS TISSUE AND BREAST DISORDERS</v>
          </cell>
          <cell r="F722" t="str">
            <v>Other skin, subcutaneous tissue &amp; breast disorders</v>
          </cell>
          <cell r="G722">
            <v>0.84926999999999997</v>
          </cell>
          <cell r="H722">
            <v>5.49</v>
          </cell>
          <cell r="I722" t="str">
            <v>09</v>
          </cell>
          <cell r="J722" t="str">
            <v>DISEASES &amp; DISORDERS OF THE SKIN, SUBCUTANEOUS TISSUE &amp; BREAST</v>
          </cell>
          <cell r="K722" t="str">
            <v>21</v>
          </cell>
          <cell r="L722" t="str">
            <v>Dermatology</v>
          </cell>
          <cell r="M722" t="str">
            <v>21.1</v>
          </cell>
          <cell r="N722" t="str">
            <v>Dermatology</v>
          </cell>
        </row>
        <row r="723">
          <cell r="D723" t="str">
            <v>385-4</v>
          </cell>
          <cell r="E723" t="str">
            <v>OTHER SKIN, SUBCUTANEOUS TISSUE AND BREAST DISORDERS</v>
          </cell>
          <cell r="F723" t="str">
            <v>Other skin, subcutaneous tissue &amp; breast disorders</v>
          </cell>
          <cell r="G723">
            <v>1.7039</v>
          </cell>
          <cell r="H723">
            <v>10.52</v>
          </cell>
          <cell r="I723" t="str">
            <v>09</v>
          </cell>
          <cell r="J723" t="str">
            <v>DISEASES &amp; DISORDERS OF THE SKIN, SUBCUTANEOUS TISSUE &amp; BREAST</v>
          </cell>
          <cell r="K723" t="str">
            <v>21</v>
          </cell>
          <cell r="L723" t="str">
            <v>Dermatology</v>
          </cell>
          <cell r="M723" t="str">
            <v>21.1</v>
          </cell>
          <cell r="N723" t="str">
            <v>Dermatology</v>
          </cell>
        </row>
        <row r="724">
          <cell r="D724" t="str">
            <v>401-1</v>
          </cell>
          <cell r="E724" t="str">
            <v>ADRENAL PROCEDURES</v>
          </cell>
          <cell r="F724" t="str">
            <v>Adrenal procs</v>
          </cell>
          <cell r="G724">
            <v>1.27308</v>
          </cell>
          <cell r="H724">
            <v>2.36</v>
          </cell>
          <cell r="I724" t="str">
            <v>10</v>
          </cell>
          <cell r="J724" t="str">
            <v>ENDOCRINE, NUTRITIONAL &amp; METABOLIC DISEASES &amp; DISORDERS</v>
          </cell>
          <cell r="K724" t="str">
            <v>06</v>
          </cell>
          <cell r="L724" t="str">
            <v>General Surgery</v>
          </cell>
          <cell r="M724" t="str">
            <v>06.1</v>
          </cell>
          <cell r="N724" t="str">
            <v>General Surgery</v>
          </cell>
        </row>
        <row r="725">
          <cell r="D725" t="str">
            <v>401-2</v>
          </cell>
          <cell r="E725" t="str">
            <v>ADRENAL PROCEDURES</v>
          </cell>
          <cell r="F725" t="str">
            <v>Adrenal procs</v>
          </cell>
          <cell r="G725">
            <v>2.24342</v>
          </cell>
          <cell r="H725">
            <v>6.49</v>
          </cell>
          <cell r="I725" t="str">
            <v>10</v>
          </cell>
          <cell r="J725" t="str">
            <v>ENDOCRINE, NUTRITIONAL &amp; METABOLIC DISEASES &amp; DISORDERS</v>
          </cell>
          <cell r="K725" t="str">
            <v>06</v>
          </cell>
          <cell r="L725" t="str">
            <v>General Surgery</v>
          </cell>
          <cell r="M725" t="str">
            <v>06.1</v>
          </cell>
          <cell r="N725" t="str">
            <v>General Surgery</v>
          </cell>
        </row>
        <row r="726">
          <cell r="D726" t="str">
            <v>401-3</v>
          </cell>
          <cell r="E726" t="str">
            <v>ADRENAL PROCEDURES</v>
          </cell>
          <cell r="F726" t="str">
            <v>Adrenal procs</v>
          </cell>
          <cell r="G726">
            <v>2.8152599999999999</v>
          </cell>
          <cell r="H726">
            <v>8.6199999999999992</v>
          </cell>
          <cell r="I726" t="str">
            <v>10</v>
          </cell>
          <cell r="J726" t="str">
            <v>ENDOCRINE, NUTRITIONAL &amp; METABOLIC DISEASES &amp; DISORDERS</v>
          </cell>
          <cell r="K726" t="str">
            <v>06</v>
          </cell>
          <cell r="L726" t="str">
            <v>General Surgery</v>
          </cell>
          <cell r="M726" t="str">
            <v>06.1</v>
          </cell>
          <cell r="N726" t="str">
            <v>General Surgery</v>
          </cell>
        </row>
        <row r="727">
          <cell r="D727" t="str">
            <v>401-4</v>
          </cell>
          <cell r="E727" t="str">
            <v>ADRENAL PROCEDURES</v>
          </cell>
          <cell r="F727" t="str">
            <v>Adrenal procs</v>
          </cell>
          <cell r="G727">
            <v>4.7268499999999998</v>
          </cell>
          <cell r="H727">
            <v>15.93</v>
          </cell>
          <cell r="I727" t="str">
            <v>10</v>
          </cell>
          <cell r="J727" t="str">
            <v>ENDOCRINE, NUTRITIONAL &amp; METABOLIC DISEASES &amp; DISORDERS</v>
          </cell>
          <cell r="K727" t="str">
            <v>06</v>
          </cell>
          <cell r="L727" t="str">
            <v>General Surgery</v>
          </cell>
          <cell r="M727" t="str">
            <v>06.1</v>
          </cell>
          <cell r="N727" t="str">
            <v>General Surgery</v>
          </cell>
        </row>
        <row r="728">
          <cell r="D728" t="str">
            <v>403-1</v>
          </cell>
          <cell r="E728" t="str">
            <v>PROCEDURES FOR OBESITY</v>
          </cell>
          <cell r="F728" t="str">
            <v>Procedures for obesity</v>
          </cell>
          <cell r="G728">
            <v>1.1062700000000001</v>
          </cell>
          <cell r="H728">
            <v>1.44</v>
          </cell>
          <cell r="I728" t="str">
            <v>10</v>
          </cell>
          <cell r="J728" t="str">
            <v>ENDOCRINE, NUTRITIONAL &amp; METABOLIC DISEASES &amp; DISORDERS</v>
          </cell>
          <cell r="K728" t="str">
            <v>06</v>
          </cell>
          <cell r="L728" t="str">
            <v>General Surgery</v>
          </cell>
          <cell r="M728" t="str">
            <v>06.2</v>
          </cell>
          <cell r="N728" t="str">
            <v>Bariatric Surgery</v>
          </cell>
        </row>
        <row r="729">
          <cell r="D729" t="str">
            <v>403-2</v>
          </cell>
          <cell r="E729" t="str">
            <v>PROCEDURES FOR OBESITY</v>
          </cell>
          <cell r="F729" t="str">
            <v>Procedures for obesity</v>
          </cell>
          <cell r="G729">
            <v>1.2843599999999999</v>
          </cell>
          <cell r="H729">
            <v>1.83</v>
          </cell>
          <cell r="I729" t="str">
            <v>10</v>
          </cell>
          <cell r="J729" t="str">
            <v>ENDOCRINE, NUTRITIONAL &amp; METABOLIC DISEASES &amp; DISORDERS</v>
          </cell>
          <cell r="K729" t="str">
            <v>06</v>
          </cell>
          <cell r="L729" t="str">
            <v>General Surgery</v>
          </cell>
          <cell r="M729" t="str">
            <v>06.2</v>
          </cell>
          <cell r="N729" t="str">
            <v>Bariatric Surgery</v>
          </cell>
        </row>
        <row r="730">
          <cell r="D730" t="str">
            <v>403-3</v>
          </cell>
          <cell r="E730" t="str">
            <v>PROCEDURES FOR OBESITY</v>
          </cell>
          <cell r="F730" t="str">
            <v>Procedures for obesity</v>
          </cell>
          <cell r="G730">
            <v>1.8322000000000001</v>
          </cell>
          <cell r="H730">
            <v>4.0199999999999996</v>
          </cell>
          <cell r="I730" t="str">
            <v>10</v>
          </cell>
          <cell r="J730" t="str">
            <v>ENDOCRINE, NUTRITIONAL &amp; METABOLIC DISEASES &amp; DISORDERS</v>
          </cell>
          <cell r="K730" t="str">
            <v>06</v>
          </cell>
          <cell r="L730" t="str">
            <v>General Surgery</v>
          </cell>
          <cell r="M730" t="str">
            <v>06.2</v>
          </cell>
          <cell r="N730" t="str">
            <v>Bariatric Surgery</v>
          </cell>
        </row>
        <row r="731">
          <cell r="D731" t="str">
            <v>403-4</v>
          </cell>
          <cell r="E731" t="str">
            <v>PROCEDURES FOR OBESITY</v>
          </cell>
          <cell r="F731" t="str">
            <v>Procedures for obesity</v>
          </cell>
          <cell r="G731">
            <v>3.7423099999999998</v>
          </cell>
          <cell r="H731">
            <v>11.67</v>
          </cell>
          <cell r="I731" t="str">
            <v>10</v>
          </cell>
          <cell r="J731" t="str">
            <v>ENDOCRINE, NUTRITIONAL &amp; METABOLIC DISEASES &amp; DISORDERS</v>
          </cell>
          <cell r="K731" t="str">
            <v>06</v>
          </cell>
          <cell r="L731" t="str">
            <v>General Surgery</v>
          </cell>
          <cell r="M731" t="str">
            <v>06.2</v>
          </cell>
          <cell r="N731" t="str">
            <v>Bariatric Surgery</v>
          </cell>
        </row>
        <row r="732">
          <cell r="D732" t="str">
            <v>404-1</v>
          </cell>
          <cell r="E732" t="str">
            <v>THYROID, PARATHYROID AND THYROGLOSSAL PROCEDURES</v>
          </cell>
          <cell r="F732" t="str">
            <v>Thyroid, parathyroid &amp; thyroglossal procs</v>
          </cell>
          <cell r="G732">
            <v>0.90705999999999998</v>
          </cell>
          <cell r="H732">
            <v>1.45</v>
          </cell>
          <cell r="I732" t="str">
            <v>10</v>
          </cell>
          <cell r="J732" t="str">
            <v>ENDOCRINE, NUTRITIONAL &amp; METABOLIC DISEASES &amp; DISORDERS</v>
          </cell>
          <cell r="K732" t="str">
            <v>06</v>
          </cell>
          <cell r="L732" t="str">
            <v>General Surgery</v>
          </cell>
          <cell r="M732" t="str">
            <v>06.1</v>
          </cell>
          <cell r="N732" t="str">
            <v>General Surgery</v>
          </cell>
        </row>
        <row r="733">
          <cell r="D733" t="str">
            <v>404-2</v>
          </cell>
          <cell r="E733" t="str">
            <v>THYROID, PARATHYROID AND THYROGLOSSAL PROCEDURES</v>
          </cell>
          <cell r="F733" t="str">
            <v>Thyroid, parathyroid &amp; thyroglossal procs</v>
          </cell>
          <cell r="G733">
            <v>1.3307199999999999</v>
          </cell>
          <cell r="H733">
            <v>2.82</v>
          </cell>
          <cell r="I733" t="str">
            <v>10</v>
          </cell>
          <cell r="J733" t="str">
            <v>ENDOCRINE, NUTRITIONAL &amp; METABOLIC DISEASES &amp; DISORDERS</v>
          </cell>
          <cell r="K733" t="str">
            <v>06</v>
          </cell>
          <cell r="L733" t="str">
            <v>General Surgery</v>
          </cell>
          <cell r="M733" t="str">
            <v>06.1</v>
          </cell>
          <cell r="N733" t="str">
            <v>General Surgery</v>
          </cell>
        </row>
        <row r="734">
          <cell r="D734" t="str">
            <v>404-3</v>
          </cell>
          <cell r="E734" t="str">
            <v>THYROID, PARATHYROID AND THYROGLOSSAL PROCEDURES</v>
          </cell>
          <cell r="F734" t="str">
            <v>Thyroid, parathyroid &amp; thyroglossal procs</v>
          </cell>
          <cell r="G734">
            <v>2.2330999999999999</v>
          </cell>
          <cell r="H734">
            <v>7.03</v>
          </cell>
          <cell r="I734" t="str">
            <v>10</v>
          </cell>
          <cell r="J734" t="str">
            <v>ENDOCRINE, NUTRITIONAL &amp; METABOLIC DISEASES &amp; DISORDERS</v>
          </cell>
          <cell r="K734" t="str">
            <v>06</v>
          </cell>
          <cell r="L734" t="str">
            <v>General Surgery</v>
          </cell>
          <cell r="M734" t="str">
            <v>06.1</v>
          </cell>
          <cell r="N734" t="str">
            <v>General Surgery</v>
          </cell>
        </row>
        <row r="735">
          <cell r="D735" t="str">
            <v>404-4</v>
          </cell>
          <cell r="E735" t="str">
            <v>THYROID, PARATHYROID AND THYROGLOSSAL PROCEDURES</v>
          </cell>
          <cell r="F735" t="str">
            <v>Thyroid, parathyroid &amp; thyroglossal procs</v>
          </cell>
          <cell r="G735">
            <v>4.6451500000000001</v>
          </cell>
          <cell r="H735">
            <v>17.21</v>
          </cell>
          <cell r="I735" t="str">
            <v>10</v>
          </cell>
          <cell r="J735" t="str">
            <v>ENDOCRINE, NUTRITIONAL &amp; METABOLIC DISEASES &amp; DISORDERS</v>
          </cell>
          <cell r="K735" t="str">
            <v>06</v>
          </cell>
          <cell r="L735" t="str">
            <v>General Surgery</v>
          </cell>
          <cell r="M735" t="str">
            <v>06.1</v>
          </cell>
          <cell r="N735" t="str">
            <v>General Surgery</v>
          </cell>
        </row>
        <row r="736">
          <cell r="D736" t="str">
            <v>405-1</v>
          </cell>
          <cell r="E736" t="str">
            <v>OTHER PROCEDURES FOR ENDOCRINE, NUTRITIONAL AND METABOLIC DISORDERS</v>
          </cell>
          <cell r="F736" t="str">
            <v>Other procs for endocrine, nutritional &amp; metabolic disorders</v>
          </cell>
          <cell r="G736">
            <v>1.2755099999999999</v>
          </cell>
          <cell r="H736">
            <v>3.3</v>
          </cell>
          <cell r="I736" t="str">
            <v>10</v>
          </cell>
          <cell r="J736" t="str">
            <v>ENDOCRINE, NUTRITIONAL &amp; METABOLIC DISEASES &amp; DISORDERS</v>
          </cell>
          <cell r="K736" t="str">
            <v>06</v>
          </cell>
          <cell r="L736" t="str">
            <v>General Surgery</v>
          </cell>
          <cell r="M736" t="str">
            <v>06.1</v>
          </cell>
          <cell r="N736" t="str">
            <v>General Surgery</v>
          </cell>
        </row>
        <row r="737">
          <cell r="D737" t="str">
            <v>405-2</v>
          </cell>
          <cell r="E737" t="str">
            <v>OTHER PROCEDURES FOR ENDOCRINE, NUTRITIONAL AND METABOLIC DISORDERS</v>
          </cell>
          <cell r="F737" t="str">
            <v>Other procs for endocrine, nutritional &amp; metabolic disorders</v>
          </cell>
          <cell r="G737">
            <v>1.4381600000000001</v>
          </cell>
          <cell r="H737">
            <v>5.43</v>
          </cell>
          <cell r="I737" t="str">
            <v>10</v>
          </cell>
          <cell r="J737" t="str">
            <v>ENDOCRINE, NUTRITIONAL &amp; METABOLIC DISEASES &amp; DISORDERS</v>
          </cell>
          <cell r="K737" t="str">
            <v>06</v>
          </cell>
          <cell r="L737" t="str">
            <v>General Surgery</v>
          </cell>
          <cell r="M737" t="str">
            <v>06.1</v>
          </cell>
          <cell r="N737" t="str">
            <v>General Surgery</v>
          </cell>
        </row>
        <row r="738">
          <cell r="D738" t="str">
            <v>405-3</v>
          </cell>
          <cell r="E738" t="str">
            <v>OTHER PROCEDURES FOR ENDOCRINE, NUTRITIONAL AND METABOLIC DISORDERS</v>
          </cell>
          <cell r="F738" t="str">
            <v>Other procs for endocrine, nutritional &amp; metabolic disorders</v>
          </cell>
          <cell r="G738">
            <v>2.18445</v>
          </cell>
          <cell r="H738">
            <v>9.15</v>
          </cell>
          <cell r="I738" t="str">
            <v>10</v>
          </cell>
          <cell r="J738" t="str">
            <v>ENDOCRINE, NUTRITIONAL &amp; METABOLIC DISEASES &amp; DISORDERS</v>
          </cell>
          <cell r="K738" t="str">
            <v>06</v>
          </cell>
          <cell r="L738" t="str">
            <v>General Surgery</v>
          </cell>
          <cell r="M738" t="str">
            <v>06.1</v>
          </cell>
          <cell r="N738" t="str">
            <v>General Surgery</v>
          </cell>
        </row>
        <row r="739">
          <cell r="D739" t="str">
            <v>405-4</v>
          </cell>
          <cell r="E739" t="str">
            <v>OTHER PROCEDURES FOR ENDOCRINE, NUTRITIONAL AND METABOLIC DISORDERS</v>
          </cell>
          <cell r="F739" t="str">
            <v>Other procs for endocrine, nutritional &amp; metabolic disorders</v>
          </cell>
          <cell r="G739">
            <v>4.3348100000000001</v>
          </cell>
          <cell r="H739">
            <v>17.71</v>
          </cell>
          <cell r="I739" t="str">
            <v>10</v>
          </cell>
          <cell r="J739" t="str">
            <v>ENDOCRINE, NUTRITIONAL &amp; METABOLIC DISEASES &amp; DISORDERS</v>
          </cell>
          <cell r="K739" t="str">
            <v>06</v>
          </cell>
          <cell r="L739" t="str">
            <v>General Surgery</v>
          </cell>
          <cell r="M739" t="str">
            <v>06.1</v>
          </cell>
          <cell r="N739" t="str">
            <v>General Surgery</v>
          </cell>
        </row>
        <row r="740">
          <cell r="D740" t="str">
            <v>420-1</v>
          </cell>
          <cell r="E740" t="str">
            <v>DIABETES</v>
          </cell>
          <cell r="F740" t="str">
            <v>Diabetes</v>
          </cell>
          <cell r="G740">
            <v>0.42351</v>
          </cell>
          <cell r="H740">
            <v>2.41</v>
          </cell>
          <cell r="I740" t="str">
            <v>10</v>
          </cell>
          <cell r="J740" t="str">
            <v>ENDOCRINE, NUTRITIONAL &amp; METABOLIC DISEASES &amp; DISORDERS</v>
          </cell>
          <cell r="K740" t="str">
            <v>01</v>
          </cell>
          <cell r="L740" t="str">
            <v>General Medicine</v>
          </cell>
          <cell r="M740" t="str">
            <v>01.2</v>
          </cell>
          <cell r="N740" t="str">
            <v>Endocrinology</v>
          </cell>
        </row>
        <row r="741">
          <cell r="D741" t="str">
            <v>420-2</v>
          </cell>
          <cell r="E741" t="str">
            <v>DIABETES</v>
          </cell>
          <cell r="F741" t="str">
            <v>Diabetes</v>
          </cell>
          <cell r="G741">
            <v>0.54420999999999997</v>
          </cell>
          <cell r="H741">
            <v>2.59</v>
          </cell>
          <cell r="I741" t="str">
            <v>10</v>
          </cell>
          <cell r="J741" t="str">
            <v>ENDOCRINE, NUTRITIONAL &amp; METABOLIC DISEASES &amp; DISORDERS</v>
          </cell>
          <cell r="K741" t="str">
            <v>01</v>
          </cell>
          <cell r="L741" t="str">
            <v>General Medicine</v>
          </cell>
          <cell r="M741" t="str">
            <v>01.2</v>
          </cell>
          <cell r="N741" t="str">
            <v>Endocrinology</v>
          </cell>
        </row>
        <row r="742">
          <cell r="D742" t="str">
            <v>420-3</v>
          </cell>
          <cell r="E742" t="str">
            <v>DIABETES</v>
          </cell>
          <cell r="F742" t="str">
            <v>Diabetes</v>
          </cell>
          <cell r="G742">
            <v>0.80462</v>
          </cell>
          <cell r="H742">
            <v>4.0999999999999996</v>
          </cell>
          <cell r="I742" t="str">
            <v>10</v>
          </cell>
          <cell r="J742" t="str">
            <v>ENDOCRINE, NUTRITIONAL &amp; METABOLIC DISEASES &amp; DISORDERS</v>
          </cell>
          <cell r="K742" t="str">
            <v>01</v>
          </cell>
          <cell r="L742" t="str">
            <v>General Medicine</v>
          </cell>
          <cell r="M742" t="str">
            <v>01.2</v>
          </cell>
          <cell r="N742" t="str">
            <v>Endocrinology</v>
          </cell>
        </row>
        <row r="743">
          <cell r="D743" t="str">
            <v>420-4</v>
          </cell>
          <cell r="E743" t="str">
            <v>DIABETES</v>
          </cell>
          <cell r="F743" t="str">
            <v>Diabetes</v>
          </cell>
          <cell r="G743">
            <v>1.5734300000000001</v>
          </cell>
          <cell r="H743">
            <v>7.38</v>
          </cell>
          <cell r="I743" t="str">
            <v>10</v>
          </cell>
          <cell r="J743" t="str">
            <v>ENDOCRINE, NUTRITIONAL &amp; METABOLIC DISEASES &amp; DISORDERS</v>
          </cell>
          <cell r="K743" t="str">
            <v>01</v>
          </cell>
          <cell r="L743" t="str">
            <v>General Medicine</v>
          </cell>
          <cell r="M743" t="str">
            <v>01.2</v>
          </cell>
          <cell r="N743" t="str">
            <v>Endocrinology</v>
          </cell>
        </row>
        <row r="744">
          <cell r="D744" t="str">
            <v>421-1</v>
          </cell>
          <cell r="E744" t="str">
            <v>MALNUTRITION, FAILURE TO THRIVE AND OTHER NUTRITIONAL DISORDERS</v>
          </cell>
          <cell r="F744" t="str">
            <v>Malnutrition, failure to thrive &amp; oth nutritional disorders</v>
          </cell>
          <cell r="G744">
            <v>0.38812000000000002</v>
          </cell>
          <cell r="H744">
            <v>3.2</v>
          </cell>
          <cell r="I744" t="str">
            <v>10</v>
          </cell>
          <cell r="J744" t="str">
            <v>ENDOCRINE, NUTRITIONAL &amp; METABOLIC DISEASES &amp; DISORDERS</v>
          </cell>
          <cell r="K744" t="str">
            <v>01</v>
          </cell>
          <cell r="L744" t="str">
            <v>General Medicine</v>
          </cell>
          <cell r="M744" t="str">
            <v>01.1</v>
          </cell>
          <cell r="N744" t="str">
            <v>General Medicine</v>
          </cell>
        </row>
        <row r="745">
          <cell r="D745" t="str">
            <v>421-2</v>
          </cell>
          <cell r="E745" t="str">
            <v>MALNUTRITION, FAILURE TO THRIVE AND OTHER NUTRITIONAL DISORDERS</v>
          </cell>
          <cell r="F745" t="str">
            <v>Malnutrition, failure to thrive &amp; oth nutritional disorders</v>
          </cell>
          <cell r="G745">
            <v>0.58045000000000002</v>
          </cell>
          <cell r="H745">
            <v>4.54</v>
          </cell>
          <cell r="I745" t="str">
            <v>10</v>
          </cell>
          <cell r="J745" t="str">
            <v>ENDOCRINE, NUTRITIONAL &amp; METABOLIC DISEASES &amp; DISORDERS</v>
          </cell>
          <cell r="K745" t="str">
            <v>01</v>
          </cell>
          <cell r="L745" t="str">
            <v>General Medicine</v>
          </cell>
          <cell r="M745" t="str">
            <v>01.1</v>
          </cell>
          <cell r="N745" t="str">
            <v>General Medicine</v>
          </cell>
        </row>
        <row r="746">
          <cell r="D746" t="str">
            <v>421-3</v>
          </cell>
          <cell r="E746" t="str">
            <v>MALNUTRITION, FAILURE TO THRIVE AND OTHER NUTRITIONAL DISORDERS</v>
          </cell>
          <cell r="F746" t="str">
            <v>Malnutrition, failure to thrive &amp; oth nutritional disorders</v>
          </cell>
          <cell r="G746">
            <v>0.87970000000000004</v>
          </cell>
          <cell r="H746">
            <v>6.46</v>
          </cell>
          <cell r="I746" t="str">
            <v>10</v>
          </cell>
          <cell r="J746" t="str">
            <v>ENDOCRINE, NUTRITIONAL &amp; METABOLIC DISEASES &amp; DISORDERS</v>
          </cell>
          <cell r="K746" t="str">
            <v>01</v>
          </cell>
          <cell r="L746" t="str">
            <v>General Medicine</v>
          </cell>
          <cell r="M746" t="str">
            <v>01.1</v>
          </cell>
          <cell r="N746" t="str">
            <v>General Medicine</v>
          </cell>
        </row>
        <row r="747">
          <cell r="D747" t="str">
            <v>421-4</v>
          </cell>
          <cell r="E747" t="str">
            <v>MALNUTRITION, FAILURE TO THRIVE AND OTHER NUTRITIONAL DISORDERS</v>
          </cell>
          <cell r="F747" t="str">
            <v>Malnutrition, failure to thrive &amp; oth nutritional disorders</v>
          </cell>
          <cell r="G747">
            <v>1.69669</v>
          </cell>
          <cell r="H747">
            <v>10.88</v>
          </cell>
          <cell r="I747" t="str">
            <v>10</v>
          </cell>
          <cell r="J747" t="str">
            <v>ENDOCRINE, NUTRITIONAL &amp; METABOLIC DISEASES &amp; DISORDERS</v>
          </cell>
          <cell r="K747" t="str">
            <v>01</v>
          </cell>
          <cell r="L747" t="str">
            <v>General Medicine</v>
          </cell>
          <cell r="M747" t="str">
            <v>01.1</v>
          </cell>
          <cell r="N747" t="str">
            <v>General Medicine</v>
          </cell>
        </row>
        <row r="748">
          <cell r="D748" t="str">
            <v>422-1</v>
          </cell>
          <cell r="E748" t="str">
            <v>HYPOVOLEMIA AND RELATED ELECTROLYTE DISORDERS</v>
          </cell>
          <cell r="F748" t="str">
            <v>Hypovolemia &amp; related electrolyte disorders</v>
          </cell>
          <cell r="G748">
            <v>0.32887</v>
          </cell>
          <cell r="H748">
            <v>1.96</v>
          </cell>
          <cell r="I748" t="str">
            <v>10</v>
          </cell>
          <cell r="J748" t="str">
            <v>ENDOCRINE, NUTRITIONAL &amp; METABOLIC DISEASES &amp; DISORDERS</v>
          </cell>
          <cell r="K748" t="str">
            <v>01</v>
          </cell>
          <cell r="L748" t="str">
            <v>General Medicine</v>
          </cell>
          <cell r="M748" t="str">
            <v>01.1</v>
          </cell>
          <cell r="N748" t="str">
            <v>General Medicine</v>
          </cell>
        </row>
        <row r="749">
          <cell r="D749" t="str">
            <v>422-2</v>
          </cell>
          <cell r="E749" t="str">
            <v>HYPOVOLEMIA AND RELATED ELECTROLYTE DISORDERS</v>
          </cell>
          <cell r="F749" t="str">
            <v>Hypovolemia &amp; related electrolyte disorders</v>
          </cell>
          <cell r="G749">
            <v>0.48951</v>
          </cell>
          <cell r="H749">
            <v>2.7</v>
          </cell>
          <cell r="I749" t="str">
            <v>10</v>
          </cell>
          <cell r="J749" t="str">
            <v>ENDOCRINE, NUTRITIONAL &amp; METABOLIC DISEASES &amp; DISORDERS</v>
          </cell>
          <cell r="K749" t="str">
            <v>01</v>
          </cell>
          <cell r="L749" t="str">
            <v>General Medicine</v>
          </cell>
          <cell r="M749" t="str">
            <v>01.1</v>
          </cell>
          <cell r="N749" t="str">
            <v>General Medicine</v>
          </cell>
        </row>
        <row r="750">
          <cell r="D750" t="str">
            <v>422-3</v>
          </cell>
          <cell r="E750" t="str">
            <v>HYPOVOLEMIA AND RELATED ELECTROLYTE DISORDERS</v>
          </cell>
          <cell r="F750" t="str">
            <v>Hypovolemia &amp; related electrolyte disorders</v>
          </cell>
          <cell r="G750">
            <v>0.71253</v>
          </cell>
          <cell r="H750">
            <v>4.18</v>
          </cell>
          <cell r="I750" t="str">
            <v>10</v>
          </cell>
          <cell r="J750" t="str">
            <v>ENDOCRINE, NUTRITIONAL &amp; METABOLIC DISEASES &amp; DISORDERS</v>
          </cell>
          <cell r="K750" t="str">
            <v>01</v>
          </cell>
          <cell r="L750" t="str">
            <v>General Medicine</v>
          </cell>
          <cell r="M750" t="str">
            <v>01.1</v>
          </cell>
          <cell r="N750" t="str">
            <v>General Medicine</v>
          </cell>
        </row>
        <row r="751">
          <cell r="D751" t="str">
            <v>422-4</v>
          </cell>
          <cell r="E751" t="str">
            <v>HYPOVOLEMIA AND RELATED ELECTROLYTE DISORDERS</v>
          </cell>
          <cell r="F751" t="str">
            <v>Hypovolemia &amp; related electrolyte disorders</v>
          </cell>
          <cell r="G751">
            <v>1.2456</v>
          </cell>
          <cell r="H751">
            <v>7.26</v>
          </cell>
          <cell r="I751" t="str">
            <v>10</v>
          </cell>
          <cell r="J751" t="str">
            <v>ENDOCRINE, NUTRITIONAL &amp; METABOLIC DISEASES &amp; DISORDERS</v>
          </cell>
          <cell r="K751" t="str">
            <v>01</v>
          </cell>
          <cell r="L751" t="str">
            <v>General Medicine</v>
          </cell>
          <cell r="M751" t="str">
            <v>01.1</v>
          </cell>
          <cell r="N751" t="str">
            <v>General Medicine</v>
          </cell>
        </row>
        <row r="752">
          <cell r="D752" t="str">
            <v>423-1</v>
          </cell>
          <cell r="E752" t="str">
            <v>INBORN ERRORS OF METABOLISM</v>
          </cell>
          <cell r="F752" t="str">
            <v>Inborn errors of metabolism</v>
          </cell>
          <cell r="G752">
            <v>0.49891999999999997</v>
          </cell>
          <cell r="H752">
            <v>2.42</v>
          </cell>
          <cell r="I752" t="str">
            <v>10</v>
          </cell>
          <cell r="J752" t="str">
            <v>ENDOCRINE, NUTRITIONAL &amp; METABOLIC DISEASES &amp; DISORDERS</v>
          </cell>
          <cell r="K752" t="str">
            <v>05</v>
          </cell>
          <cell r="L752" t="str">
            <v>Pediatrics</v>
          </cell>
          <cell r="M752" t="str">
            <v>05.1</v>
          </cell>
          <cell r="N752" t="str">
            <v>Neonatology</v>
          </cell>
        </row>
        <row r="753">
          <cell r="D753" t="str">
            <v>423-2</v>
          </cell>
          <cell r="E753" t="str">
            <v>INBORN ERRORS OF METABOLISM</v>
          </cell>
          <cell r="F753" t="str">
            <v>Inborn errors of metabolism</v>
          </cell>
          <cell r="G753">
            <v>0.65356999999999998</v>
          </cell>
          <cell r="H753">
            <v>3.31</v>
          </cell>
          <cell r="I753" t="str">
            <v>10</v>
          </cell>
          <cell r="J753" t="str">
            <v>ENDOCRINE, NUTRITIONAL &amp; METABOLIC DISEASES &amp; DISORDERS</v>
          </cell>
          <cell r="K753" t="str">
            <v>05</v>
          </cell>
          <cell r="L753" t="str">
            <v>Pediatrics</v>
          </cell>
          <cell r="M753" t="str">
            <v>05.1</v>
          </cell>
          <cell r="N753" t="str">
            <v>Neonatology</v>
          </cell>
        </row>
        <row r="754">
          <cell r="D754" t="str">
            <v>423-3</v>
          </cell>
          <cell r="E754" t="str">
            <v>INBORN ERRORS OF METABOLISM</v>
          </cell>
          <cell r="F754" t="str">
            <v>Inborn errors of metabolism</v>
          </cell>
          <cell r="G754">
            <v>1.0266299999999999</v>
          </cell>
          <cell r="H754">
            <v>5.19</v>
          </cell>
          <cell r="I754" t="str">
            <v>10</v>
          </cell>
          <cell r="J754" t="str">
            <v>ENDOCRINE, NUTRITIONAL &amp; METABOLIC DISEASES &amp; DISORDERS</v>
          </cell>
          <cell r="K754" t="str">
            <v>05</v>
          </cell>
          <cell r="L754" t="str">
            <v>Pediatrics</v>
          </cell>
          <cell r="M754" t="str">
            <v>05.1</v>
          </cell>
          <cell r="N754" t="str">
            <v>Neonatology</v>
          </cell>
        </row>
        <row r="755">
          <cell r="D755" t="str">
            <v>423-4</v>
          </cell>
          <cell r="E755" t="str">
            <v>INBORN ERRORS OF METABOLISM</v>
          </cell>
          <cell r="F755" t="str">
            <v>Inborn errors of metabolism</v>
          </cell>
          <cell r="G755">
            <v>2.2210200000000002</v>
          </cell>
          <cell r="H755">
            <v>9.65</v>
          </cell>
          <cell r="I755" t="str">
            <v>10</v>
          </cell>
          <cell r="J755" t="str">
            <v>ENDOCRINE, NUTRITIONAL &amp; METABOLIC DISEASES &amp; DISORDERS</v>
          </cell>
          <cell r="K755" t="str">
            <v>05</v>
          </cell>
          <cell r="L755" t="str">
            <v>Pediatrics</v>
          </cell>
          <cell r="M755" t="str">
            <v>05.1</v>
          </cell>
          <cell r="N755" t="str">
            <v>Neonatology</v>
          </cell>
        </row>
        <row r="756">
          <cell r="D756" t="str">
            <v>424-1</v>
          </cell>
          <cell r="E756" t="str">
            <v>OTHER ENDOCRINE DISORDERS</v>
          </cell>
          <cell r="F756" t="str">
            <v>Other endocrine disorders</v>
          </cell>
          <cell r="G756">
            <v>0.47549999999999998</v>
          </cell>
          <cell r="H756">
            <v>2.64</v>
          </cell>
          <cell r="I756" t="str">
            <v>10</v>
          </cell>
          <cell r="J756" t="str">
            <v>ENDOCRINE, NUTRITIONAL &amp; METABOLIC DISEASES &amp; DISORDERS</v>
          </cell>
          <cell r="K756" t="str">
            <v>01</v>
          </cell>
          <cell r="L756" t="str">
            <v>General Medicine</v>
          </cell>
          <cell r="M756" t="str">
            <v>01.2</v>
          </cell>
          <cell r="N756" t="str">
            <v>Endocrinology</v>
          </cell>
        </row>
        <row r="757">
          <cell r="D757" t="str">
            <v>424-2</v>
          </cell>
          <cell r="E757" t="str">
            <v>OTHER ENDOCRINE DISORDERS</v>
          </cell>
          <cell r="F757" t="str">
            <v>Other endocrine disorders</v>
          </cell>
          <cell r="G757">
            <v>0.66171999999999997</v>
          </cell>
          <cell r="H757">
            <v>3.94</v>
          </cell>
          <cell r="I757" t="str">
            <v>10</v>
          </cell>
          <cell r="J757" t="str">
            <v>ENDOCRINE, NUTRITIONAL &amp; METABOLIC DISEASES &amp; DISORDERS</v>
          </cell>
          <cell r="K757" t="str">
            <v>01</v>
          </cell>
          <cell r="L757" t="str">
            <v>General Medicine</v>
          </cell>
          <cell r="M757" t="str">
            <v>01.2</v>
          </cell>
          <cell r="N757" t="str">
            <v>Endocrinology</v>
          </cell>
        </row>
        <row r="758">
          <cell r="D758" t="str">
            <v>424-3</v>
          </cell>
          <cell r="E758" t="str">
            <v>OTHER ENDOCRINE DISORDERS</v>
          </cell>
          <cell r="F758" t="str">
            <v>Other endocrine disorders</v>
          </cell>
          <cell r="G758">
            <v>0.97299999999999998</v>
          </cell>
          <cell r="H758">
            <v>5.49</v>
          </cell>
          <cell r="I758" t="str">
            <v>10</v>
          </cell>
          <cell r="J758" t="str">
            <v>ENDOCRINE, NUTRITIONAL &amp; METABOLIC DISEASES &amp; DISORDERS</v>
          </cell>
          <cell r="K758" t="str">
            <v>01</v>
          </cell>
          <cell r="L758" t="str">
            <v>General Medicine</v>
          </cell>
          <cell r="M758" t="str">
            <v>01.2</v>
          </cell>
          <cell r="N758" t="str">
            <v>Endocrinology</v>
          </cell>
        </row>
        <row r="759">
          <cell r="D759" t="str">
            <v>424-4</v>
          </cell>
          <cell r="E759" t="str">
            <v>OTHER ENDOCRINE DISORDERS</v>
          </cell>
          <cell r="F759" t="str">
            <v>Other endocrine disorders</v>
          </cell>
          <cell r="G759">
            <v>1.71973</v>
          </cell>
          <cell r="H759">
            <v>8.91</v>
          </cell>
          <cell r="I759" t="str">
            <v>10</v>
          </cell>
          <cell r="J759" t="str">
            <v>ENDOCRINE, NUTRITIONAL &amp; METABOLIC DISEASES &amp; DISORDERS</v>
          </cell>
          <cell r="K759" t="str">
            <v>01</v>
          </cell>
          <cell r="L759" t="str">
            <v>General Medicine</v>
          </cell>
          <cell r="M759" t="str">
            <v>01.2</v>
          </cell>
          <cell r="N759" t="str">
            <v>Endocrinology</v>
          </cell>
        </row>
        <row r="760">
          <cell r="D760" t="str">
            <v>425-1</v>
          </cell>
          <cell r="E760" t="str">
            <v>OTHER NON-HYPOVOLEMIC ELECTROLYTE DISORDERS</v>
          </cell>
          <cell r="F760" t="str">
            <v>Other non-hypovolemic electrolyte disorders</v>
          </cell>
          <cell r="G760">
            <v>0.42275000000000001</v>
          </cell>
          <cell r="H760">
            <v>2.16</v>
          </cell>
          <cell r="I760" t="str">
            <v>10</v>
          </cell>
          <cell r="J760" t="str">
            <v>ENDOCRINE, NUTRITIONAL &amp; METABOLIC DISEASES &amp; DISORDERS</v>
          </cell>
          <cell r="K760" t="str">
            <v>01</v>
          </cell>
          <cell r="L760" t="str">
            <v>General Medicine</v>
          </cell>
          <cell r="M760" t="str">
            <v>01.1</v>
          </cell>
          <cell r="N760" t="str">
            <v>General Medicine</v>
          </cell>
        </row>
        <row r="761">
          <cell r="D761" t="str">
            <v>425-2</v>
          </cell>
          <cell r="E761" t="str">
            <v>OTHER NON-HYPOVOLEMIC ELECTROLYTE DISORDERS</v>
          </cell>
          <cell r="F761" t="str">
            <v>Other non-hypovolemic electrolyte disorders</v>
          </cell>
          <cell r="G761">
            <v>0.51775000000000004</v>
          </cell>
          <cell r="H761">
            <v>2.62</v>
          </cell>
          <cell r="I761" t="str">
            <v>10</v>
          </cell>
          <cell r="J761" t="str">
            <v>ENDOCRINE, NUTRITIONAL &amp; METABOLIC DISEASES &amp; DISORDERS</v>
          </cell>
          <cell r="K761" t="str">
            <v>01</v>
          </cell>
          <cell r="L761" t="str">
            <v>General Medicine</v>
          </cell>
          <cell r="M761" t="str">
            <v>01.1</v>
          </cell>
          <cell r="N761" t="str">
            <v>General Medicine</v>
          </cell>
        </row>
        <row r="762">
          <cell r="D762" t="str">
            <v>425-3</v>
          </cell>
          <cell r="E762" t="str">
            <v>OTHER NON-HYPOVOLEMIC ELECTROLYTE DISORDERS</v>
          </cell>
          <cell r="F762" t="str">
            <v>Other non-hypovolemic electrolyte disorders</v>
          </cell>
          <cell r="G762">
            <v>0.70067999999999997</v>
          </cell>
          <cell r="H762">
            <v>3.6</v>
          </cell>
          <cell r="I762" t="str">
            <v>10</v>
          </cell>
          <cell r="J762" t="str">
            <v>ENDOCRINE, NUTRITIONAL &amp; METABOLIC DISEASES &amp; DISORDERS</v>
          </cell>
          <cell r="K762" t="str">
            <v>01</v>
          </cell>
          <cell r="L762" t="str">
            <v>General Medicine</v>
          </cell>
          <cell r="M762" t="str">
            <v>01.1</v>
          </cell>
          <cell r="N762" t="str">
            <v>General Medicine</v>
          </cell>
        </row>
        <row r="763">
          <cell r="D763" t="str">
            <v>425-4</v>
          </cell>
          <cell r="E763" t="str">
            <v>OTHER NON-HYPOVOLEMIC ELECTROLYTE DISORDERS</v>
          </cell>
          <cell r="F763" t="str">
            <v>Other non-hypovolemic electrolyte disorders</v>
          </cell>
          <cell r="G763">
            <v>1.3852599999999999</v>
          </cell>
          <cell r="H763">
            <v>6.63</v>
          </cell>
          <cell r="I763" t="str">
            <v>10</v>
          </cell>
          <cell r="J763" t="str">
            <v>ENDOCRINE, NUTRITIONAL &amp; METABOLIC DISEASES &amp; DISORDERS</v>
          </cell>
          <cell r="K763" t="str">
            <v>01</v>
          </cell>
          <cell r="L763" t="str">
            <v>General Medicine</v>
          </cell>
          <cell r="M763" t="str">
            <v>01.1</v>
          </cell>
          <cell r="N763" t="str">
            <v>General Medicine</v>
          </cell>
        </row>
        <row r="764">
          <cell r="D764" t="str">
            <v>426-1</v>
          </cell>
          <cell r="E764" t="str">
            <v>NON-HYPOVOLEMIC SODIUM DISORDERS</v>
          </cell>
          <cell r="F764" t="str">
            <v>Non-hypovolemic sodium disorders</v>
          </cell>
          <cell r="G764">
            <v>0.45133000000000001</v>
          </cell>
          <cell r="H764">
            <v>2.54</v>
          </cell>
          <cell r="I764" t="str">
            <v>10</v>
          </cell>
          <cell r="J764" t="str">
            <v>ENDOCRINE, NUTRITIONAL &amp; METABOLIC DISEASES &amp; DISORDERS</v>
          </cell>
          <cell r="K764" t="str">
            <v>01</v>
          </cell>
          <cell r="L764" t="str">
            <v>General Medicine</v>
          </cell>
          <cell r="M764" t="str">
            <v>01.1</v>
          </cell>
          <cell r="N764" t="str">
            <v>General Medicine</v>
          </cell>
        </row>
        <row r="765">
          <cell r="D765" t="str">
            <v>426-2</v>
          </cell>
          <cell r="E765" t="str">
            <v>NON-HYPOVOLEMIC SODIUM DISORDERS</v>
          </cell>
          <cell r="F765" t="str">
            <v>Non-hypovolemic sodium disorders</v>
          </cell>
          <cell r="G765">
            <v>0.59777000000000002</v>
          </cell>
          <cell r="H765">
            <v>3.49</v>
          </cell>
          <cell r="I765" t="str">
            <v>10</v>
          </cell>
          <cell r="J765" t="str">
            <v>ENDOCRINE, NUTRITIONAL &amp; METABOLIC DISEASES &amp; DISORDERS</v>
          </cell>
          <cell r="K765" t="str">
            <v>01</v>
          </cell>
          <cell r="L765" t="str">
            <v>General Medicine</v>
          </cell>
          <cell r="M765" t="str">
            <v>01.1</v>
          </cell>
          <cell r="N765" t="str">
            <v>General Medicine</v>
          </cell>
        </row>
        <row r="766">
          <cell r="D766" t="str">
            <v>426-3</v>
          </cell>
          <cell r="E766" t="str">
            <v>NON-HYPOVOLEMIC SODIUM DISORDERS</v>
          </cell>
          <cell r="F766" t="str">
            <v>Non-hypovolemic sodium disorders</v>
          </cell>
          <cell r="G766">
            <v>0.87377000000000005</v>
          </cell>
          <cell r="H766">
            <v>5.22</v>
          </cell>
          <cell r="I766" t="str">
            <v>10</v>
          </cell>
          <cell r="J766" t="str">
            <v>ENDOCRINE, NUTRITIONAL &amp; METABOLIC DISEASES &amp; DISORDERS</v>
          </cell>
          <cell r="K766" t="str">
            <v>01</v>
          </cell>
          <cell r="L766" t="str">
            <v>General Medicine</v>
          </cell>
          <cell r="M766" t="str">
            <v>01.1</v>
          </cell>
          <cell r="N766" t="str">
            <v>General Medicine</v>
          </cell>
        </row>
        <row r="767">
          <cell r="D767" t="str">
            <v>426-4</v>
          </cell>
          <cell r="E767" t="str">
            <v>NON-HYPOVOLEMIC SODIUM DISORDERS</v>
          </cell>
          <cell r="F767" t="str">
            <v>Non-hypovolemic sodium disorders</v>
          </cell>
          <cell r="G767">
            <v>1.5491900000000001</v>
          </cell>
          <cell r="H767">
            <v>8.35</v>
          </cell>
          <cell r="I767" t="str">
            <v>10</v>
          </cell>
          <cell r="J767" t="str">
            <v>ENDOCRINE, NUTRITIONAL &amp; METABOLIC DISEASES &amp; DISORDERS</v>
          </cell>
          <cell r="K767" t="str">
            <v>01</v>
          </cell>
          <cell r="L767" t="str">
            <v>General Medicine</v>
          </cell>
          <cell r="M767" t="str">
            <v>01.1</v>
          </cell>
          <cell r="N767" t="str">
            <v>General Medicine</v>
          </cell>
        </row>
        <row r="768">
          <cell r="D768" t="str">
            <v>427-1</v>
          </cell>
          <cell r="E768" t="str">
            <v>THYROID DISORDERS</v>
          </cell>
          <cell r="F768" t="str">
            <v>Thyroid disorders</v>
          </cell>
          <cell r="G768">
            <v>0.44061</v>
          </cell>
          <cell r="H768">
            <v>2.19</v>
          </cell>
          <cell r="I768" t="str">
            <v>10</v>
          </cell>
          <cell r="J768" t="str">
            <v>ENDOCRINE, NUTRITIONAL &amp; METABOLIC DISEASES &amp; DISORDERS</v>
          </cell>
          <cell r="K768" t="str">
            <v>01</v>
          </cell>
          <cell r="L768" t="str">
            <v>General Medicine</v>
          </cell>
          <cell r="M768" t="str">
            <v>01.2</v>
          </cell>
          <cell r="N768" t="str">
            <v>Endocrinology</v>
          </cell>
        </row>
        <row r="769">
          <cell r="D769" t="str">
            <v>427-2</v>
          </cell>
          <cell r="E769" t="str">
            <v>THYROID DISORDERS</v>
          </cell>
          <cell r="F769" t="str">
            <v>Thyroid disorders</v>
          </cell>
          <cell r="G769">
            <v>0.60777000000000003</v>
          </cell>
          <cell r="H769">
            <v>3.23</v>
          </cell>
          <cell r="I769" t="str">
            <v>10</v>
          </cell>
          <cell r="J769" t="str">
            <v>ENDOCRINE, NUTRITIONAL &amp; METABOLIC DISEASES &amp; DISORDERS</v>
          </cell>
          <cell r="K769" t="str">
            <v>01</v>
          </cell>
          <cell r="L769" t="str">
            <v>General Medicine</v>
          </cell>
          <cell r="M769" t="str">
            <v>01.2</v>
          </cell>
          <cell r="N769" t="str">
            <v>Endocrinology</v>
          </cell>
        </row>
        <row r="770">
          <cell r="D770" t="str">
            <v>427-3</v>
          </cell>
          <cell r="E770" t="str">
            <v>THYROID DISORDERS</v>
          </cell>
          <cell r="F770" t="str">
            <v>Thyroid disorders</v>
          </cell>
          <cell r="G770">
            <v>0.96811999999999998</v>
          </cell>
          <cell r="H770">
            <v>5.73</v>
          </cell>
          <cell r="I770" t="str">
            <v>10</v>
          </cell>
          <cell r="J770" t="str">
            <v>ENDOCRINE, NUTRITIONAL &amp; METABOLIC DISEASES &amp; DISORDERS</v>
          </cell>
          <cell r="K770" t="str">
            <v>01</v>
          </cell>
          <cell r="L770" t="str">
            <v>General Medicine</v>
          </cell>
          <cell r="M770" t="str">
            <v>01.2</v>
          </cell>
          <cell r="N770" t="str">
            <v>Endocrinology</v>
          </cell>
        </row>
        <row r="771">
          <cell r="D771" t="str">
            <v>427-4</v>
          </cell>
          <cell r="E771" t="str">
            <v>THYROID DISORDERS</v>
          </cell>
          <cell r="F771" t="str">
            <v>Thyroid disorders</v>
          </cell>
          <cell r="G771">
            <v>1.6908300000000001</v>
          </cell>
          <cell r="H771">
            <v>8.9</v>
          </cell>
          <cell r="I771" t="str">
            <v>10</v>
          </cell>
          <cell r="J771" t="str">
            <v>ENDOCRINE, NUTRITIONAL &amp; METABOLIC DISEASES &amp; DISORDERS</v>
          </cell>
          <cell r="K771" t="str">
            <v>01</v>
          </cell>
          <cell r="L771" t="str">
            <v>General Medicine</v>
          </cell>
          <cell r="M771" t="str">
            <v>01.2</v>
          </cell>
          <cell r="N771" t="str">
            <v>Endocrinology</v>
          </cell>
        </row>
        <row r="772">
          <cell r="D772" t="str">
            <v>440-1</v>
          </cell>
          <cell r="E772" t="str">
            <v>KIDNEY TRANSPLANT</v>
          </cell>
          <cell r="F772" t="str">
            <v>Kidney transplant</v>
          </cell>
          <cell r="G772">
            <v>4.2574500000000004</v>
          </cell>
          <cell r="H772">
            <v>4.1500000000000004</v>
          </cell>
          <cell r="I772" t="str">
            <v>11</v>
          </cell>
          <cell r="J772" t="str">
            <v>DISEASES &amp; DISORDERS OF THE KIDNEY &amp; URINARY TRACT</v>
          </cell>
          <cell r="K772" t="str">
            <v>14</v>
          </cell>
          <cell r="L772" t="str">
            <v>Transplant Surgery</v>
          </cell>
          <cell r="M772" t="str">
            <v>14.1</v>
          </cell>
          <cell r="N772" t="str">
            <v>Transplant Surgery</v>
          </cell>
        </row>
        <row r="773">
          <cell r="D773" t="str">
            <v>440-2</v>
          </cell>
          <cell r="E773" t="str">
            <v>KIDNEY TRANSPLANT</v>
          </cell>
          <cell r="F773" t="str">
            <v>Kidney transplant</v>
          </cell>
          <cell r="G773">
            <v>4.7679299999999998</v>
          </cell>
          <cell r="H773">
            <v>4.58</v>
          </cell>
          <cell r="I773" t="str">
            <v>11</v>
          </cell>
          <cell r="J773" t="str">
            <v>DISEASES &amp; DISORDERS OF THE KIDNEY &amp; URINARY TRACT</v>
          </cell>
          <cell r="K773" t="str">
            <v>14</v>
          </cell>
          <cell r="L773" t="str">
            <v>Transplant Surgery</v>
          </cell>
          <cell r="M773" t="str">
            <v>14.1</v>
          </cell>
          <cell r="N773" t="str">
            <v>Transplant Surgery</v>
          </cell>
        </row>
        <row r="774">
          <cell r="D774" t="str">
            <v>440-3</v>
          </cell>
          <cell r="E774" t="str">
            <v>KIDNEY TRANSPLANT</v>
          </cell>
          <cell r="F774" t="str">
            <v>Kidney transplant</v>
          </cell>
          <cell r="G774">
            <v>5.55924</v>
          </cell>
          <cell r="H774">
            <v>6.42</v>
          </cell>
          <cell r="I774" t="str">
            <v>11</v>
          </cell>
          <cell r="J774" t="str">
            <v>DISEASES &amp; DISORDERS OF THE KIDNEY &amp; URINARY TRACT</v>
          </cell>
          <cell r="K774" t="str">
            <v>14</v>
          </cell>
          <cell r="L774" t="str">
            <v>Transplant Surgery</v>
          </cell>
          <cell r="M774" t="str">
            <v>14.1</v>
          </cell>
          <cell r="N774" t="str">
            <v>Transplant Surgery</v>
          </cell>
        </row>
        <row r="775">
          <cell r="D775" t="str">
            <v>440-4</v>
          </cell>
          <cell r="E775" t="str">
            <v>KIDNEY TRANSPLANT</v>
          </cell>
          <cell r="F775" t="str">
            <v>Kidney transplant</v>
          </cell>
          <cell r="G775">
            <v>8.4337700000000009</v>
          </cell>
          <cell r="H775">
            <v>14.34</v>
          </cell>
          <cell r="I775" t="str">
            <v>11</v>
          </cell>
          <cell r="J775" t="str">
            <v>DISEASES &amp; DISORDERS OF THE KIDNEY &amp; URINARY TRACT</v>
          </cell>
          <cell r="K775" t="str">
            <v>14</v>
          </cell>
          <cell r="L775" t="str">
            <v>Transplant Surgery</v>
          </cell>
          <cell r="M775" t="str">
            <v>14.1</v>
          </cell>
          <cell r="N775" t="str">
            <v>Transplant Surgery</v>
          </cell>
        </row>
        <row r="776">
          <cell r="D776" t="str">
            <v>441-1</v>
          </cell>
          <cell r="E776" t="str">
            <v>MAJOR BLADDER PROCEDURES</v>
          </cell>
          <cell r="F776" t="str">
            <v>Major bladder procs</v>
          </cell>
          <cell r="G776">
            <v>1.44991</v>
          </cell>
          <cell r="H776">
            <v>3.66</v>
          </cell>
          <cell r="I776" t="str">
            <v>11</v>
          </cell>
          <cell r="J776" t="str">
            <v>DISEASES &amp; DISORDERS OF THE KIDNEY &amp; URINARY TRACT</v>
          </cell>
          <cell r="K776" t="str">
            <v>16</v>
          </cell>
          <cell r="L776" t="str">
            <v>Urology</v>
          </cell>
          <cell r="M776" t="str">
            <v>16.2</v>
          </cell>
          <cell r="N776" t="str">
            <v>Urological Surgery</v>
          </cell>
        </row>
        <row r="777">
          <cell r="D777" t="str">
            <v>441-2</v>
          </cell>
          <cell r="E777" t="str">
            <v>MAJOR BLADDER PROCEDURES</v>
          </cell>
          <cell r="F777" t="str">
            <v>Major bladder procs</v>
          </cell>
          <cell r="G777">
            <v>2.2064599999999999</v>
          </cell>
          <cell r="H777">
            <v>5.48</v>
          </cell>
          <cell r="I777" t="str">
            <v>11</v>
          </cell>
          <cell r="J777" t="str">
            <v>DISEASES &amp; DISORDERS OF THE KIDNEY &amp; URINARY TRACT</v>
          </cell>
          <cell r="K777" t="str">
            <v>16</v>
          </cell>
          <cell r="L777" t="str">
            <v>Urology</v>
          </cell>
          <cell r="M777" t="str">
            <v>16.2</v>
          </cell>
          <cell r="N777" t="str">
            <v>Urological Surgery</v>
          </cell>
        </row>
        <row r="778">
          <cell r="D778" t="str">
            <v>441-3</v>
          </cell>
          <cell r="E778" t="str">
            <v>MAJOR BLADDER PROCEDURES</v>
          </cell>
          <cell r="F778" t="str">
            <v>Major bladder procs</v>
          </cell>
          <cell r="G778">
            <v>2.8851399999999998</v>
          </cell>
          <cell r="H778">
            <v>7.78</v>
          </cell>
          <cell r="I778" t="str">
            <v>11</v>
          </cell>
          <cell r="J778" t="str">
            <v>DISEASES &amp; DISORDERS OF THE KIDNEY &amp; URINARY TRACT</v>
          </cell>
          <cell r="K778" t="str">
            <v>16</v>
          </cell>
          <cell r="L778" t="str">
            <v>Urology</v>
          </cell>
          <cell r="M778" t="str">
            <v>16.2</v>
          </cell>
          <cell r="N778" t="str">
            <v>Urological Surgery</v>
          </cell>
        </row>
        <row r="779">
          <cell r="D779" t="str">
            <v>441-4</v>
          </cell>
          <cell r="E779" t="str">
            <v>MAJOR BLADDER PROCEDURES</v>
          </cell>
          <cell r="F779" t="str">
            <v>Major bladder procs</v>
          </cell>
          <cell r="G779">
            <v>5.6841699999999999</v>
          </cell>
          <cell r="H779">
            <v>19.72</v>
          </cell>
          <cell r="I779" t="str">
            <v>11</v>
          </cell>
          <cell r="J779" t="str">
            <v>DISEASES &amp; DISORDERS OF THE KIDNEY &amp; URINARY TRACT</v>
          </cell>
          <cell r="K779" t="str">
            <v>16</v>
          </cell>
          <cell r="L779" t="str">
            <v>Urology</v>
          </cell>
          <cell r="M779" t="str">
            <v>16.2</v>
          </cell>
          <cell r="N779" t="str">
            <v>Urological Surgery</v>
          </cell>
        </row>
        <row r="780">
          <cell r="D780" t="str">
            <v>442-1</v>
          </cell>
          <cell r="E780" t="str">
            <v>KIDNEY AND URINARY TRACT PROCEDURES FOR MALIGNANCY</v>
          </cell>
          <cell r="F780" t="str">
            <v>Kidney &amp; urinary tract procs for malignancy</v>
          </cell>
          <cell r="G780">
            <v>1.3561700000000001</v>
          </cell>
          <cell r="H780">
            <v>2.41</v>
          </cell>
          <cell r="I780" t="str">
            <v>11</v>
          </cell>
          <cell r="J780" t="str">
            <v>DISEASES &amp; DISORDERS OF THE KIDNEY &amp; URINARY TRACT</v>
          </cell>
          <cell r="K780" t="str">
            <v>16</v>
          </cell>
          <cell r="L780" t="str">
            <v>Urology</v>
          </cell>
          <cell r="M780" t="str">
            <v>16.2</v>
          </cell>
          <cell r="N780" t="str">
            <v>Urological Surgery</v>
          </cell>
        </row>
        <row r="781">
          <cell r="D781" t="str">
            <v>442-2</v>
          </cell>
          <cell r="E781" t="str">
            <v>KIDNEY AND URINARY TRACT PROCEDURES FOR MALIGNANCY</v>
          </cell>
          <cell r="F781" t="str">
            <v>Kidney &amp; urinary tract procs for malignancy</v>
          </cell>
          <cell r="G781">
            <v>1.5749</v>
          </cell>
          <cell r="H781">
            <v>3.23</v>
          </cell>
          <cell r="I781" t="str">
            <v>11</v>
          </cell>
          <cell r="J781" t="str">
            <v>DISEASES &amp; DISORDERS OF THE KIDNEY &amp; URINARY TRACT</v>
          </cell>
          <cell r="K781" t="str">
            <v>16</v>
          </cell>
          <cell r="L781" t="str">
            <v>Urology</v>
          </cell>
          <cell r="M781" t="str">
            <v>16.2</v>
          </cell>
          <cell r="N781" t="str">
            <v>Urological Surgery</v>
          </cell>
        </row>
        <row r="782">
          <cell r="D782" t="str">
            <v>442-3</v>
          </cell>
          <cell r="E782" t="str">
            <v>KIDNEY AND URINARY TRACT PROCEDURES FOR MALIGNANCY</v>
          </cell>
          <cell r="F782" t="str">
            <v>Kidney &amp; urinary tract procs for malignancy</v>
          </cell>
          <cell r="G782">
            <v>2.2880600000000002</v>
          </cell>
          <cell r="H782">
            <v>6.28</v>
          </cell>
          <cell r="I782" t="str">
            <v>11</v>
          </cell>
          <cell r="J782" t="str">
            <v>DISEASES &amp; DISORDERS OF THE KIDNEY &amp; URINARY TRACT</v>
          </cell>
          <cell r="K782" t="str">
            <v>16</v>
          </cell>
          <cell r="L782" t="str">
            <v>Urology</v>
          </cell>
          <cell r="M782" t="str">
            <v>16.2</v>
          </cell>
          <cell r="N782" t="str">
            <v>Urological Surgery</v>
          </cell>
        </row>
        <row r="783">
          <cell r="D783" t="str">
            <v>442-4</v>
          </cell>
          <cell r="E783" t="str">
            <v>KIDNEY AND URINARY TRACT PROCEDURES FOR MALIGNANCY</v>
          </cell>
          <cell r="F783" t="str">
            <v>Kidney &amp; urinary tract procs for malignancy</v>
          </cell>
          <cell r="G783">
            <v>4.0086300000000001</v>
          </cell>
          <cell r="H783">
            <v>12.47</v>
          </cell>
          <cell r="I783" t="str">
            <v>11</v>
          </cell>
          <cell r="J783" t="str">
            <v>DISEASES &amp; DISORDERS OF THE KIDNEY &amp; URINARY TRACT</v>
          </cell>
          <cell r="K783" t="str">
            <v>16</v>
          </cell>
          <cell r="L783" t="str">
            <v>Urology</v>
          </cell>
          <cell r="M783" t="str">
            <v>16.2</v>
          </cell>
          <cell r="N783" t="str">
            <v>Urological Surgery</v>
          </cell>
        </row>
        <row r="784">
          <cell r="D784" t="str">
            <v>443-1</v>
          </cell>
          <cell r="E784" t="str">
            <v>KIDNEY AND URINARY TRACT PROCEDURES FOR NON-MALIGNANCY</v>
          </cell>
          <cell r="F784" t="str">
            <v>Kidney &amp; urinary tract procs for non-malignancy</v>
          </cell>
          <cell r="G784">
            <v>1.14161</v>
          </cell>
          <cell r="H784">
            <v>2.0699999999999998</v>
          </cell>
          <cell r="I784" t="str">
            <v>11</v>
          </cell>
          <cell r="J784" t="str">
            <v>DISEASES &amp; DISORDERS OF THE KIDNEY &amp; URINARY TRACT</v>
          </cell>
          <cell r="K784" t="str">
            <v>16</v>
          </cell>
          <cell r="L784" t="str">
            <v>Urology</v>
          </cell>
          <cell r="M784" t="str">
            <v>16.2</v>
          </cell>
          <cell r="N784" t="str">
            <v>Urological Surgery</v>
          </cell>
        </row>
        <row r="785">
          <cell r="D785" t="str">
            <v>443-2</v>
          </cell>
          <cell r="E785" t="str">
            <v>KIDNEY AND URINARY TRACT PROCEDURES FOR NON-MALIGNANCY</v>
          </cell>
          <cell r="F785" t="str">
            <v>Kidney &amp; urinary tract procs for non-malignancy</v>
          </cell>
          <cell r="G785">
            <v>1.3218300000000001</v>
          </cell>
          <cell r="H785">
            <v>2.95</v>
          </cell>
          <cell r="I785" t="str">
            <v>11</v>
          </cell>
          <cell r="J785" t="str">
            <v>DISEASES &amp; DISORDERS OF THE KIDNEY &amp; URINARY TRACT</v>
          </cell>
          <cell r="K785" t="str">
            <v>16</v>
          </cell>
          <cell r="L785" t="str">
            <v>Urology</v>
          </cell>
          <cell r="M785" t="str">
            <v>16.2</v>
          </cell>
          <cell r="N785" t="str">
            <v>Urological Surgery</v>
          </cell>
        </row>
        <row r="786">
          <cell r="D786" t="str">
            <v>443-3</v>
          </cell>
          <cell r="E786" t="str">
            <v>KIDNEY AND URINARY TRACT PROCEDURES FOR NON-MALIGNANCY</v>
          </cell>
          <cell r="F786" t="str">
            <v>Kidney &amp; urinary tract procs for non-malignancy</v>
          </cell>
          <cell r="G786">
            <v>1.9437899999999999</v>
          </cell>
          <cell r="H786">
            <v>6.86</v>
          </cell>
          <cell r="I786" t="str">
            <v>11</v>
          </cell>
          <cell r="J786" t="str">
            <v>DISEASES &amp; DISORDERS OF THE KIDNEY &amp; URINARY TRACT</v>
          </cell>
          <cell r="K786" t="str">
            <v>16</v>
          </cell>
          <cell r="L786" t="str">
            <v>Urology</v>
          </cell>
          <cell r="M786" t="str">
            <v>16.2</v>
          </cell>
          <cell r="N786" t="str">
            <v>Urological Surgery</v>
          </cell>
        </row>
        <row r="787">
          <cell r="D787" t="str">
            <v>443-4</v>
          </cell>
          <cell r="E787" t="str">
            <v>KIDNEY AND URINARY TRACT PROCEDURES FOR NON-MALIGNANCY</v>
          </cell>
          <cell r="F787" t="str">
            <v>Kidney &amp; urinary tract procs for non-malignancy</v>
          </cell>
          <cell r="G787">
            <v>3.2574700000000001</v>
          </cell>
          <cell r="H787">
            <v>12.97</v>
          </cell>
          <cell r="I787" t="str">
            <v>11</v>
          </cell>
          <cell r="J787" t="str">
            <v>DISEASES &amp; DISORDERS OF THE KIDNEY &amp; URINARY TRACT</v>
          </cell>
          <cell r="K787" t="str">
            <v>16</v>
          </cell>
          <cell r="L787" t="str">
            <v>Urology</v>
          </cell>
          <cell r="M787" t="str">
            <v>16.2</v>
          </cell>
          <cell r="N787" t="str">
            <v>Urological Surgery</v>
          </cell>
        </row>
        <row r="788">
          <cell r="D788" t="str">
            <v>444-1</v>
          </cell>
          <cell r="E788" t="str">
            <v>RENAL DIALYSIS ACCESS DEVICE PROCEDURES</v>
          </cell>
          <cell r="F788" t="str">
            <v>Renal dialysis access device procs</v>
          </cell>
          <cell r="G788">
            <v>0.89788000000000001</v>
          </cell>
          <cell r="H788">
            <v>2.31</v>
          </cell>
          <cell r="I788" t="str">
            <v>11</v>
          </cell>
          <cell r="J788" t="str">
            <v>DISEASES &amp; DISORDERS OF THE KIDNEY &amp; URINARY TRACT</v>
          </cell>
          <cell r="K788" t="str">
            <v>17</v>
          </cell>
          <cell r="L788" t="str">
            <v>Vascular Surgery</v>
          </cell>
          <cell r="M788" t="str">
            <v>17.1</v>
          </cell>
          <cell r="N788" t="str">
            <v>Vascular Surgery</v>
          </cell>
        </row>
        <row r="789">
          <cell r="D789" t="str">
            <v>444-2</v>
          </cell>
          <cell r="E789" t="str">
            <v>RENAL DIALYSIS ACCESS DEVICE PROCEDURES</v>
          </cell>
          <cell r="F789" t="str">
            <v>Renal dialysis access device procs</v>
          </cell>
          <cell r="G789">
            <v>1.33891</v>
          </cell>
          <cell r="H789">
            <v>4.71</v>
          </cell>
          <cell r="I789" t="str">
            <v>11</v>
          </cell>
          <cell r="J789" t="str">
            <v>DISEASES &amp; DISORDERS OF THE KIDNEY &amp; URINARY TRACT</v>
          </cell>
          <cell r="K789" t="str">
            <v>17</v>
          </cell>
          <cell r="L789" t="str">
            <v>Vascular Surgery</v>
          </cell>
          <cell r="M789" t="str">
            <v>17.1</v>
          </cell>
          <cell r="N789" t="str">
            <v>Vascular Surgery</v>
          </cell>
        </row>
        <row r="790">
          <cell r="D790" t="str">
            <v>444-3</v>
          </cell>
          <cell r="E790" t="str">
            <v>RENAL DIALYSIS ACCESS DEVICE PROCEDURES</v>
          </cell>
          <cell r="F790" t="str">
            <v>Renal dialysis access device procs</v>
          </cell>
          <cell r="G790">
            <v>1.9754</v>
          </cell>
          <cell r="H790">
            <v>8.51</v>
          </cell>
          <cell r="I790" t="str">
            <v>11</v>
          </cell>
          <cell r="J790" t="str">
            <v>DISEASES &amp; DISORDERS OF THE KIDNEY &amp; URINARY TRACT</v>
          </cell>
          <cell r="K790" t="str">
            <v>17</v>
          </cell>
          <cell r="L790" t="str">
            <v>Vascular Surgery</v>
          </cell>
          <cell r="M790" t="str">
            <v>17.1</v>
          </cell>
          <cell r="N790" t="str">
            <v>Vascular Surgery</v>
          </cell>
        </row>
        <row r="791">
          <cell r="D791" t="str">
            <v>444-4</v>
          </cell>
          <cell r="E791" t="str">
            <v>RENAL DIALYSIS ACCESS DEVICE PROCEDURES</v>
          </cell>
          <cell r="F791" t="str">
            <v>Renal dialysis access device procs</v>
          </cell>
          <cell r="G791">
            <v>3.3757100000000002</v>
          </cell>
          <cell r="H791">
            <v>14.88</v>
          </cell>
          <cell r="I791" t="str">
            <v>11</v>
          </cell>
          <cell r="J791" t="str">
            <v>DISEASES &amp; DISORDERS OF THE KIDNEY &amp; URINARY TRACT</v>
          </cell>
          <cell r="K791" t="str">
            <v>17</v>
          </cell>
          <cell r="L791" t="str">
            <v>Vascular Surgery</v>
          </cell>
          <cell r="M791" t="str">
            <v>17.1</v>
          </cell>
          <cell r="N791" t="str">
            <v>Vascular Surgery</v>
          </cell>
        </row>
        <row r="792">
          <cell r="D792" t="str">
            <v>445-1</v>
          </cell>
          <cell r="E792" t="str">
            <v>OTHER BLADDER PROCEDURES</v>
          </cell>
          <cell r="F792" t="str">
            <v>Other bladder procs</v>
          </cell>
          <cell r="G792">
            <v>0.93406999999999996</v>
          </cell>
          <cell r="H792">
            <v>2.0499999999999998</v>
          </cell>
          <cell r="I792" t="str">
            <v>11</v>
          </cell>
          <cell r="J792" t="str">
            <v>DISEASES &amp; DISORDERS OF THE KIDNEY &amp; URINARY TRACT</v>
          </cell>
          <cell r="K792" t="str">
            <v>16</v>
          </cell>
          <cell r="L792" t="str">
            <v>Urology</v>
          </cell>
          <cell r="M792" t="str">
            <v>16.2</v>
          </cell>
          <cell r="N792" t="str">
            <v>Urological Surgery</v>
          </cell>
        </row>
        <row r="793">
          <cell r="D793" t="str">
            <v>445-2</v>
          </cell>
          <cell r="E793" t="str">
            <v>OTHER BLADDER PROCEDURES</v>
          </cell>
          <cell r="F793" t="str">
            <v>Other bladder procs</v>
          </cell>
          <cell r="G793">
            <v>1.1884999999999999</v>
          </cell>
          <cell r="H793">
            <v>3.69</v>
          </cell>
          <cell r="I793" t="str">
            <v>11</v>
          </cell>
          <cell r="J793" t="str">
            <v>DISEASES &amp; DISORDERS OF THE KIDNEY &amp; URINARY TRACT</v>
          </cell>
          <cell r="K793" t="str">
            <v>16</v>
          </cell>
          <cell r="L793" t="str">
            <v>Urology</v>
          </cell>
          <cell r="M793" t="str">
            <v>16.2</v>
          </cell>
          <cell r="N793" t="str">
            <v>Urological Surgery</v>
          </cell>
        </row>
        <row r="794">
          <cell r="D794" t="str">
            <v>445-3</v>
          </cell>
          <cell r="E794" t="str">
            <v>OTHER BLADDER PROCEDURES</v>
          </cell>
          <cell r="F794" t="str">
            <v>Other bladder procs</v>
          </cell>
          <cell r="G794">
            <v>1.6691199999999999</v>
          </cell>
          <cell r="H794">
            <v>7.61</v>
          </cell>
          <cell r="I794" t="str">
            <v>11</v>
          </cell>
          <cell r="J794" t="str">
            <v>DISEASES &amp; DISORDERS OF THE KIDNEY &amp; URINARY TRACT</v>
          </cell>
          <cell r="K794" t="str">
            <v>16</v>
          </cell>
          <cell r="L794" t="str">
            <v>Urology</v>
          </cell>
          <cell r="M794" t="str">
            <v>16.2</v>
          </cell>
          <cell r="N794" t="str">
            <v>Urological Surgery</v>
          </cell>
        </row>
        <row r="795">
          <cell r="D795" t="str">
            <v>445-4</v>
          </cell>
          <cell r="E795" t="str">
            <v>OTHER BLADDER PROCEDURES</v>
          </cell>
          <cell r="F795" t="str">
            <v>Other bladder procs</v>
          </cell>
          <cell r="G795">
            <v>3.11687</v>
          </cell>
          <cell r="H795">
            <v>14.87</v>
          </cell>
          <cell r="I795" t="str">
            <v>11</v>
          </cell>
          <cell r="J795" t="str">
            <v>DISEASES &amp; DISORDERS OF THE KIDNEY &amp; URINARY TRACT</v>
          </cell>
          <cell r="K795" t="str">
            <v>16</v>
          </cell>
          <cell r="L795" t="str">
            <v>Urology</v>
          </cell>
          <cell r="M795" t="str">
            <v>16.2</v>
          </cell>
          <cell r="N795" t="str">
            <v>Urological Surgery</v>
          </cell>
        </row>
        <row r="796">
          <cell r="D796" t="str">
            <v>446-1</v>
          </cell>
          <cell r="E796" t="str">
            <v>URETHRAL AND TRANSURETHRAL PROCEDURES</v>
          </cell>
          <cell r="F796" t="str">
            <v>Urethral &amp; transurethral procs</v>
          </cell>
          <cell r="G796">
            <v>0.8085</v>
          </cell>
          <cell r="H796">
            <v>1.88</v>
          </cell>
          <cell r="I796" t="str">
            <v>11</v>
          </cell>
          <cell r="J796" t="str">
            <v>DISEASES &amp; DISORDERS OF THE KIDNEY &amp; URINARY TRACT</v>
          </cell>
          <cell r="K796" t="str">
            <v>16</v>
          </cell>
          <cell r="L796" t="str">
            <v>Urology</v>
          </cell>
          <cell r="M796" t="str">
            <v>16.2</v>
          </cell>
          <cell r="N796" t="str">
            <v>Urological Surgery</v>
          </cell>
        </row>
        <row r="797">
          <cell r="D797" t="str">
            <v>446-2</v>
          </cell>
          <cell r="E797" t="str">
            <v>URETHRAL AND TRANSURETHRAL PROCEDURES</v>
          </cell>
          <cell r="F797" t="str">
            <v>Urethral &amp; transurethral procs</v>
          </cell>
          <cell r="G797">
            <v>0.98453000000000002</v>
          </cell>
          <cell r="H797">
            <v>2.99</v>
          </cell>
          <cell r="I797" t="str">
            <v>11</v>
          </cell>
          <cell r="J797" t="str">
            <v>DISEASES &amp; DISORDERS OF THE KIDNEY &amp; URINARY TRACT</v>
          </cell>
          <cell r="K797" t="str">
            <v>16</v>
          </cell>
          <cell r="L797" t="str">
            <v>Urology</v>
          </cell>
          <cell r="M797" t="str">
            <v>16.2</v>
          </cell>
          <cell r="N797" t="str">
            <v>Urological Surgery</v>
          </cell>
        </row>
        <row r="798">
          <cell r="D798" t="str">
            <v>446-3</v>
          </cell>
          <cell r="E798" t="str">
            <v>URETHRAL AND TRANSURETHRAL PROCEDURES</v>
          </cell>
          <cell r="F798" t="str">
            <v>Urethral &amp; transurethral procs</v>
          </cell>
          <cell r="G798">
            <v>1.54765</v>
          </cell>
          <cell r="H798">
            <v>6.65</v>
          </cell>
          <cell r="I798" t="str">
            <v>11</v>
          </cell>
          <cell r="J798" t="str">
            <v>DISEASES &amp; DISORDERS OF THE KIDNEY &amp; URINARY TRACT</v>
          </cell>
          <cell r="K798" t="str">
            <v>16</v>
          </cell>
          <cell r="L798" t="str">
            <v>Urology</v>
          </cell>
          <cell r="M798" t="str">
            <v>16.2</v>
          </cell>
          <cell r="N798" t="str">
            <v>Urological Surgery</v>
          </cell>
        </row>
        <row r="799">
          <cell r="D799" t="str">
            <v>446-4</v>
          </cell>
          <cell r="E799" t="str">
            <v>URETHRAL AND TRANSURETHRAL PROCEDURES</v>
          </cell>
          <cell r="F799" t="str">
            <v>Urethral &amp; transurethral procs</v>
          </cell>
          <cell r="G799">
            <v>2.5649799999999998</v>
          </cell>
          <cell r="H799">
            <v>11.67</v>
          </cell>
          <cell r="I799" t="str">
            <v>11</v>
          </cell>
          <cell r="J799" t="str">
            <v>DISEASES &amp; DISORDERS OF THE KIDNEY &amp; URINARY TRACT</v>
          </cell>
          <cell r="K799" t="str">
            <v>16</v>
          </cell>
          <cell r="L799" t="str">
            <v>Urology</v>
          </cell>
          <cell r="M799" t="str">
            <v>16.2</v>
          </cell>
          <cell r="N799" t="str">
            <v>Urological Surgery</v>
          </cell>
        </row>
        <row r="800">
          <cell r="D800" t="str">
            <v>447-1</v>
          </cell>
          <cell r="E800" t="str">
            <v>OTHER KIDNEY, URINARY TRACT AND RELATED PROCEDURES</v>
          </cell>
          <cell r="F800" t="str">
            <v>Other kidney, urinary tract &amp; related procs</v>
          </cell>
          <cell r="G800">
            <v>1.2184699999999999</v>
          </cell>
          <cell r="H800">
            <v>2.85</v>
          </cell>
          <cell r="I800" t="str">
            <v>11</v>
          </cell>
          <cell r="J800" t="str">
            <v>DISEASES &amp; DISORDERS OF THE KIDNEY &amp; URINARY TRACT</v>
          </cell>
          <cell r="K800" t="str">
            <v>16</v>
          </cell>
          <cell r="L800" t="str">
            <v>Urology</v>
          </cell>
          <cell r="M800" t="str">
            <v>16.2</v>
          </cell>
          <cell r="N800" t="str">
            <v>Urological Surgery</v>
          </cell>
        </row>
        <row r="801">
          <cell r="D801" t="str">
            <v>447-2</v>
          </cell>
          <cell r="E801" t="str">
            <v>OTHER KIDNEY, URINARY TRACT AND RELATED PROCEDURES</v>
          </cell>
          <cell r="F801" t="str">
            <v>Other kidney, urinary tract &amp; related procs</v>
          </cell>
          <cell r="G801">
            <v>1.4752700000000001</v>
          </cell>
          <cell r="H801">
            <v>4.28</v>
          </cell>
          <cell r="I801" t="str">
            <v>11</v>
          </cell>
          <cell r="J801" t="str">
            <v>DISEASES &amp; DISORDERS OF THE KIDNEY &amp; URINARY TRACT</v>
          </cell>
          <cell r="K801" t="str">
            <v>16</v>
          </cell>
          <cell r="L801" t="str">
            <v>Urology</v>
          </cell>
          <cell r="M801" t="str">
            <v>16.2</v>
          </cell>
          <cell r="N801" t="str">
            <v>Urological Surgery</v>
          </cell>
        </row>
        <row r="802">
          <cell r="D802" t="str">
            <v>447-3</v>
          </cell>
          <cell r="E802" t="str">
            <v>OTHER KIDNEY, URINARY TRACT AND RELATED PROCEDURES</v>
          </cell>
          <cell r="F802" t="str">
            <v>Other kidney, urinary tract &amp; related procs</v>
          </cell>
          <cell r="G802">
            <v>2.05918</v>
          </cell>
          <cell r="H802">
            <v>7.85</v>
          </cell>
          <cell r="I802" t="str">
            <v>11</v>
          </cell>
          <cell r="J802" t="str">
            <v>DISEASES &amp; DISORDERS OF THE KIDNEY &amp; URINARY TRACT</v>
          </cell>
          <cell r="K802" t="str">
            <v>16</v>
          </cell>
          <cell r="L802" t="str">
            <v>Urology</v>
          </cell>
          <cell r="M802" t="str">
            <v>16.2</v>
          </cell>
          <cell r="N802" t="str">
            <v>Urological Surgery</v>
          </cell>
        </row>
        <row r="803">
          <cell r="D803" t="str">
            <v>447-4</v>
          </cell>
          <cell r="E803" t="str">
            <v>OTHER KIDNEY, URINARY TRACT AND RELATED PROCEDURES</v>
          </cell>
          <cell r="F803" t="str">
            <v>Other kidney, urinary tract &amp; related procs</v>
          </cell>
          <cell r="G803">
            <v>4.19794</v>
          </cell>
          <cell r="H803">
            <v>16.52</v>
          </cell>
          <cell r="I803" t="str">
            <v>11</v>
          </cell>
          <cell r="J803" t="str">
            <v>DISEASES &amp; DISORDERS OF THE KIDNEY &amp; URINARY TRACT</v>
          </cell>
          <cell r="K803" t="str">
            <v>16</v>
          </cell>
          <cell r="L803" t="str">
            <v>Urology</v>
          </cell>
          <cell r="M803" t="str">
            <v>16.2</v>
          </cell>
          <cell r="N803" t="str">
            <v>Urological Surgery</v>
          </cell>
        </row>
        <row r="804">
          <cell r="D804" t="str">
            <v>461-1</v>
          </cell>
          <cell r="E804" t="str">
            <v>KIDNEY AND URINARY TRACT MALIGNANCY</v>
          </cell>
          <cell r="F804" t="str">
            <v>Kidney &amp; urinary tract malignancy</v>
          </cell>
          <cell r="G804">
            <v>0.60167999999999999</v>
          </cell>
          <cell r="H804">
            <v>2.27</v>
          </cell>
          <cell r="I804" t="str">
            <v>11</v>
          </cell>
          <cell r="J804" t="str">
            <v>DISEASES &amp; DISORDERS OF THE KIDNEY &amp; URINARY TRACT</v>
          </cell>
          <cell r="K804" t="str">
            <v>04</v>
          </cell>
          <cell r="L804" t="str">
            <v>Oncology</v>
          </cell>
          <cell r="M804" t="str">
            <v>04.1</v>
          </cell>
          <cell r="N804" t="str">
            <v>Oncology</v>
          </cell>
        </row>
        <row r="805">
          <cell r="D805" t="str">
            <v>461-2</v>
          </cell>
          <cell r="E805" t="str">
            <v>KIDNEY AND URINARY TRACT MALIGNANCY</v>
          </cell>
          <cell r="F805" t="str">
            <v>Kidney &amp; urinary tract malignancy</v>
          </cell>
          <cell r="G805">
            <v>0.72574000000000005</v>
          </cell>
          <cell r="H805">
            <v>3.65</v>
          </cell>
          <cell r="I805" t="str">
            <v>11</v>
          </cell>
          <cell r="J805" t="str">
            <v>DISEASES &amp; DISORDERS OF THE KIDNEY &amp; URINARY TRACT</v>
          </cell>
          <cell r="K805" t="str">
            <v>04</v>
          </cell>
          <cell r="L805" t="str">
            <v>Oncology</v>
          </cell>
          <cell r="M805" t="str">
            <v>04.1</v>
          </cell>
          <cell r="N805" t="str">
            <v>Oncology</v>
          </cell>
        </row>
        <row r="806">
          <cell r="D806" t="str">
            <v>461-3</v>
          </cell>
          <cell r="E806" t="str">
            <v>KIDNEY AND URINARY TRACT MALIGNANCY</v>
          </cell>
          <cell r="F806" t="str">
            <v>Kidney &amp; urinary tract malignancy</v>
          </cell>
          <cell r="G806">
            <v>1.05026</v>
          </cell>
          <cell r="H806">
            <v>6.06</v>
          </cell>
          <cell r="I806" t="str">
            <v>11</v>
          </cell>
          <cell r="J806" t="str">
            <v>DISEASES &amp; DISORDERS OF THE KIDNEY &amp; URINARY TRACT</v>
          </cell>
          <cell r="K806" t="str">
            <v>04</v>
          </cell>
          <cell r="L806" t="str">
            <v>Oncology</v>
          </cell>
          <cell r="M806" t="str">
            <v>04.1</v>
          </cell>
          <cell r="N806" t="str">
            <v>Oncology</v>
          </cell>
        </row>
        <row r="807">
          <cell r="D807" t="str">
            <v>461-4</v>
          </cell>
          <cell r="E807" t="str">
            <v>KIDNEY AND URINARY TRACT MALIGNANCY</v>
          </cell>
          <cell r="F807" t="str">
            <v>Kidney &amp; urinary tract malignancy</v>
          </cell>
          <cell r="G807">
            <v>1.5203899999999999</v>
          </cell>
          <cell r="H807">
            <v>9.31</v>
          </cell>
          <cell r="I807" t="str">
            <v>11</v>
          </cell>
          <cell r="J807" t="str">
            <v>DISEASES &amp; DISORDERS OF THE KIDNEY &amp; URINARY TRACT</v>
          </cell>
          <cell r="K807" t="str">
            <v>04</v>
          </cell>
          <cell r="L807" t="str">
            <v>Oncology</v>
          </cell>
          <cell r="M807" t="str">
            <v>04.1</v>
          </cell>
          <cell r="N807" t="str">
            <v>Oncology</v>
          </cell>
        </row>
        <row r="808">
          <cell r="D808" t="str">
            <v>462-1</v>
          </cell>
          <cell r="E808" t="str">
            <v>NEPHRITIS AND NEPHROSIS</v>
          </cell>
          <cell r="F808" t="str">
            <v>Nephritis &amp; nephrosis</v>
          </cell>
          <cell r="G808">
            <v>0.41149999999999998</v>
          </cell>
          <cell r="H808">
            <v>2.36</v>
          </cell>
          <cell r="I808" t="str">
            <v>11</v>
          </cell>
          <cell r="J808" t="str">
            <v>DISEASES &amp; DISORDERS OF THE KIDNEY &amp; URINARY TRACT</v>
          </cell>
          <cell r="K808" t="str">
            <v>01</v>
          </cell>
          <cell r="L808" t="str">
            <v>General Medicine</v>
          </cell>
          <cell r="M808" t="str">
            <v>01.6</v>
          </cell>
          <cell r="N808" t="str">
            <v>Nephrology</v>
          </cell>
        </row>
        <row r="809">
          <cell r="D809" t="str">
            <v>462-2</v>
          </cell>
          <cell r="E809" t="str">
            <v>NEPHRITIS AND NEPHROSIS</v>
          </cell>
          <cell r="F809" t="str">
            <v>Nephritis &amp; nephrosis</v>
          </cell>
          <cell r="G809">
            <v>0.60089000000000004</v>
          </cell>
          <cell r="H809">
            <v>3.85</v>
          </cell>
          <cell r="I809" t="str">
            <v>11</v>
          </cell>
          <cell r="J809" t="str">
            <v>DISEASES &amp; DISORDERS OF THE KIDNEY &amp; URINARY TRACT</v>
          </cell>
          <cell r="K809" t="str">
            <v>01</v>
          </cell>
          <cell r="L809" t="str">
            <v>General Medicine</v>
          </cell>
          <cell r="M809" t="str">
            <v>01.6</v>
          </cell>
          <cell r="N809" t="str">
            <v>Nephrology</v>
          </cell>
        </row>
        <row r="810">
          <cell r="D810" t="str">
            <v>462-3</v>
          </cell>
          <cell r="E810" t="str">
            <v>NEPHRITIS AND NEPHROSIS</v>
          </cell>
          <cell r="F810" t="str">
            <v>Nephritis &amp; nephrosis</v>
          </cell>
          <cell r="G810">
            <v>1.1152</v>
          </cell>
          <cell r="H810">
            <v>7.17</v>
          </cell>
          <cell r="I810" t="str">
            <v>11</v>
          </cell>
          <cell r="J810" t="str">
            <v>DISEASES &amp; DISORDERS OF THE KIDNEY &amp; URINARY TRACT</v>
          </cell>
          <cell r="K810" t="str">
            <v>01</v>
          </cell>
          <cell r="L810" t="str">
            <v>General Medicine</v>
          </cell>
          <cell r="M810" t="str">
            <v>01.6</v>
          </cell>
          <cell r="N810" t="str">
            <v>Nephrology</v>
          </cell>
        </row>
        <row r="811">
          <cell r="D811" t="str">
            <v>462-4</v>
          </cell>
          <cell r="E811" t="str">
            <v>NEPHRITIS AND NEPHROSIS</v>
          </cell>
          <cell r="F811" t="str">
            <v>Nephritis &amp; nephrosis</v>
          </cell>
          <cell r="G811">
            <v>2.5031300000000001</v>
          </cell>
          <cell r="H811">
            <v>13.59</v>
          </cell>
          <cell r="I811" t="str">
            <v>11</v>
          </cell>
          <cell r="J811" t="str">
            <v>DISEASES &amp; DISORDERS OF THE KIDNEY &amp; URINARY TRACT</v>
          </cell>
          <cell r="K811" t="str">
            <v>01</v>
          </cell>
          <cell r="L811" t="str">
            <v>General Medicine</v>
          </cell>
          <cell r="M811" t="str">
            <v>01.6</v>
          </cell>
          <cell r="N811" t="str">
            <v>Nephrology</v>
          </cell>
        </row>
        <row r="812">
          <cell r="D812" t="str">
            <v>463-1</v>
          </cell>
          <cell r="E812" t="str">
            <v>KIDNEY AND URINARY TRACT INFECTIONS</v>
          </cell>
          <cell r="F812" t="str">
            <v>Kidney &amp; urinary tract infections</v>
          </cell>
          <cell r="G812">
            <v>0.45876</v>
          </cell>
          <cell r="H812">
            <v>2.5</v>
          </cell>
          <cell r="I812" t="str">
            <v>11</v>
          </cell>
          <cell r="J812" t="str">
            <v>DISEASES &amp; DISORDERS OF THE KIDNEY &amp; URINARY TRACT</v>
          </cell>
          <cell r="K812" t="str">
            <v>01</v>
          </cell>
          <cell r="L812" t="str">
            <v>General Medicine</v>
          </cell>
          <cell r="M812" t="str">
            <v>01.6</v>
          </cell>
          <cell r="N812" t="str">
            <v>Nephrology</v>
          </cell>
        </row>
        <row r="813">
          <cell r="D813" t="str">
            <v>463-2</v>
          </cell>
          <cell r="E813" t="str">
            <v>KIDNEY AND URINARY TRACT INFECTIONS</v>
          </cell>
          <cell r="F813" t="str">
            <v>Kidney &amp; urinary tract infections</v>
          </cell>
          <cell r="G813">
            <v>0.57662000000000002</v>
          </cell>
          <cell r="H813">
            <v>3.31</v>
          </cell>
          <cell r="I813" t="str">
            <v>11</v>
          </cell>
          <cell r="J813" t="str">
            <v>DISEASES &amp; DISORDERS OF THE KIDNEY &amp; URINARY TRACT</v>
          </cell>
          <cell r="K813" t="str">
            <v>01</v>
          </cell>
          <cell r="L813" t="str">
            <v>General Medicine</v>
          </cell>
          <cell r="M813" t="str">
            <v>01.6</v>
          </cell>
          <cell r="N813" t="str">
            <v>Nephrology</v>
          </cell>
        </row>
        <row r="814">
          <cell r="D814" t="str">
            <v>463-3</v>
          </cell>
          <cell r="E814" t="str">
            <v>KIDNEY AND URINARY TRACT INFECTIONS</v>
          </cell>
          <cell r="F814" t="str">
            <v>Kidney &amp; urinary tract infections</v>
          </cell>
          <cell r="G814">
            <v>0.77427999999999997</v>
          </cell>
          <cell r="H814">
            <v>4.72</v>
          </cell>
          <cell r="I814" t="str">
            <v>11</v>
          </cell>
          <cell r="J814" t="str">
            <v>DISEASES &amp; DISORDERS OF THE KIDNEY &amp; URINARY TRACT</v>
          </cell>
          <cell r="K814" t="str">
            <v>01</v>
          </cell>
          <cell r="L814" t="str">
            <v>General Medicine</v>
          </cell>
          <cell r="M814" t="str">
            <v>01.6</v>
          </cell>
          <cell r="N814" t="str">
            <v>Nephrology</v>
          </cell>
        </row>
        <row r="815">
          <cell r="D815" t="str">
            <v>463-4</v>
          </cell>
          <cell r="E815" t="str">
            <v>KIDNEY AND URINARY TRACT INFECTIONS</v>
          </cell>
          <cell r="F815" t="str">
            <v>Kidney &amp; urinary tract infections</v>
          </cell>
          <cell r="G815">
            <v>1.20458</v>
          </cell>
          <cell r="H815">
            <v>7.2</v>
          </cell>
          <cell r="I815" t="str">
            <v>11</v>
          </cell>
          <cell r="J815" t="str">
            <v>DISEASES &amp; DISORDERS OF THE KIDNEY &amp; URINARY TRACT</v>
          </cell>
          <cell r="K815" t="str">
            <v>01</v>
          </cell>
          <cell r="L815" t="str">
            <v>General Medicine</v>
          </cell>
          <cell r="M815" t="str">
            <v>01.6</v>
          </cell>
          <cell r="N815" t="str">
            <v>Nephrology</v>
          </cell>
        </row>
        <row r="816">
          <cell r="D816" t="str">
            <v>465-1</v>
          </cell>
          <cell r="E816" t="str">
            <v>URINARY STONES AND ACQUIRED UPPER URINARY TRACT OBSTRUCTION</v>
          </cell>
          <cell r="F816" t="str">
            <v>Urinary stones &amp; acquired upper urinary tract obstruction</v>
          </cell>
          <cell r="G816">
            <v>0.48330000000000001</v>
          </cell>
          <cell r="H816">
            <v>1.77</v>
          </cell>
          <cell r="I816" t="str">
            <v>11</v>
          </cell>
          <cell r="J816" t="str">
            <v>DISEASES &amp; DISORDERS OF THE KIDNEY &amp; URINARY TRACT</v>
          </cell>
          <cell r="K816" t="str">
            <v>16</v>
          </cell>
          <cell r="L816" t="str">
            <v>Urology</v>
          </cell>
          <cell r="M816" t="str">
            <v>16.1</v>
          </cell>
          <cell r="N816" t="str">
            <v>Urology General</v>
          </cell>
        </row>
        <row r="817">
          <cell r="D817" t="str">
            <v>465-2</v>
          </cell>
          <cell r="E817" t="str">
            <v>URINARY STONES AND ACQUIRED UPPER URINARY TRACT OBSTRUCTION</v>
          </cell>
          <cell r="F817" t="str">
            <v>Urinary stones &amp; acquired upper urinary tract obstruction</v>
          </cell>
          <cell r="G817">
            <v>0.59379000000000004</v>
          </cell>
          <cell r="H817">
            <v>2.0499999999999998</v>
          </cell>
          <cell r="I817" t="str">
            <v>11</v>
          </cell>
          <cell r="J817" t="str">
            <v>DISEASES &amp; DISORDERS OF THE KIDNEY &amp; URINARY TRACT</v>
          </cell>
          <cell r="K817" t="str">
            <v>16</v>
          </cell>
          <cell r="L817" t="str">
            <v>Urology</v>
          </cell>
          <cell r="M817" t="str">
            <v>16.1</v>
          </cell>
          <cell r="N817" t="str">
            <v>Urology General</v>
          </cell>
        </row>
        <row r="818">
          <cell r="D818" t="str">
            <v>465-3</v>
          </cell>
          <cell r="E818" t="str">
            <v>URINARY STONES AND ACQUIRED UPPER URINARY TRACT OBSTRUCTION</v>
          </cell>
          <cell r="F818" t="str">
            <v>Urinary stones &amp; acquired upper urinary tract obstruction</v>
          </cell>
          <cell r="G818">
            <v>0.98270000000000002</v>
          </cell>
          <cell r="H818">
            <v>4.55</v>
          </cell>
          <cell r="I818" t="str">
            <v>11</v>
          </cell>
          <cell r="J818" t="str">
            <v>DISEASES &amp; DISORDERS OF THE KIDNEY &amp; URINARY TRACT</v>
          </cell>
          <cell r="K818" t="str">
            <v>16</v>
          </cell>
          <cell r="L818" t="str">
            <v>Urology</v>
          </cell>
          <cell r="M818" t="str">
            <v>16.1</v>
          </cell>
          <cell r="N818" t="str">
            <v>Urology General</v>
          </cell>
        </row>
        <row r="819">
          <cell r="D819" t="str">
            <v>465-4</v>
          </cell>
          <cell r="E819" t="str">
            <v>URINARY STONES AND ACQUIRED UPPER URINARY TRACT OBSTRUCTION</v>
          </cell>
          <cell r="F819" t="str">
            <v>Urinary stones &amp; acquired upper urinary tract obstruction</v>
          </cell>
          <cell r="G819">
            <v>1.7070399999999999</v>
          </cell>
          <cell r="H819">
            <v>7.8</v>
          </cell>
          <cell r="I819" t="str">
            <v>11</v>
          </cell>
          <cell r="J819" t="str">
            <v>DISEASES &amp; DISORDERS OF THE KIDNEY &amp; URINARY TRACT</v>
          </cell>
          <cell r="K819" t="str">
            <v>16</v>
          </cell>
          <cell r="L819" t="str">
            <v>Urology</v>
          </cell>
          <cell r="M819" t="str">
            <v>16.1</v>
          </cell>
          <cell r="N819" t="str">
            <v>Urology General</v>
          </cell>
        </row>
        <row r="820">
          <cell r="D820" t="str">
            <v>466-1</v>
          </cell>
          <cell r="E820" t="str">
            <v>MALFUNCTION, REACTION, COMPLICATION OF GENITOURINARY DEVICE OR PROCEDURE</v>
          </cell>
          <cell r="F820" t="str">
            <v>Malfunction, reaction, complication of genitourinary device or proc</v>
          </cell>
          <cell r="G820">
            <v>0.41470000000000001</v>
          </cell>
          <cell r="H820">
            <v>2.38</v>
          </cell>
          <cell r="I820" t="str">
            <v>11</v>
          </cell>
          <cell r="J820" t="str">
            <v>DISEASES &amp; DISORDERS OF THE KIDNEY &amp; URINARY TRACT</v>
          </cell>
          <cell r="K820" t="str">
            <v>16</v>
          </cell>
          <cell r="L820" t="str">
            <v>Urology</v>
          </cell>
          <cell r="M820" t="str">
            <v>16.1</v>
          </cell>
          <cell r="N820" t="str">
            <v>Urology General</v>
          </cell>
        </row>
        <row r="821">
          <cell r="D821" t="str">
            <v>466-2</v>
          </cell>
          <cell r="E821" t="str">
            <v>MALFUNCTION, REACTION, COMPLICATION OF GENITOURINARY DEVICE OR PROCEDURE</v>
          </cell>
          <cell r="F821" t="str">
            <v>Malfunction, reaction, complication of genitourinary device or proc</v>
          </cell>
          <cell r="G821">
            <v>0.59396000000000004</v>
          </cell>
          <cell r="H821">
            <v>3.44</v>
          </cell>
          <cell r="I821" t="str">
            <v>11</v>
          </cell>
          <cell r="J821" t="str">
            <v>DISEASES &amp; DISORDERS OF THE KIDNEY &amp; URINARY TRACT</v>
          </cell>
          <cell r="K821" t="str">
            <v>16</v>
          </cell>
          <cell r="L821" t="str">
            <v>Urology</v>
          </cell>
          <cell r="M821" t="str">
            <v>16.1</v>
          </cell>
          <cell r="N821" t="str">
            <v>Urology General</v>
          </cell>
        </row>
        <row r="822">
          <cell r="D822" t="str">
            <v>466-3</v>
          </cell>
          <cell r="E822" t="str">
            <v>MALFUNCTION, REACTION, COMPLICATION OF GENITOURINARY DEVICE OR PROCEDURE</v>
          </cell>
          <cell r="F822" t="str">
            <v>Malfunction, reaction, complication of genitourinary device or proc</v>
          </cell>
          <cell r="G822">
            <v>0.84409999999999996</v>
          </cell>
          <cell r="H822">
            <v>4.9000000000000004</v>
          </cell>
          <cell r="I822" t="str">
            <v>11</v>
          </cell>
          <cell r="J822" t="str">
            <v>DISEASES &amp; DISORDERS OF THE KIDNEY &amp; URINARY TRACT</v>
          </cell>
          <cell r="K822" t="str">
            <v>16</v>
          </cell>
          <cell r="L822" t="str">
            <v>Urology</v>
          </cell>
          <cell r="M822" t="str">
            <v>16.1</v>
          </cell>
          <cell r="N822" t="str">
            <v>Urology General</v>
          </cell>
        </row>
        <row r="823">
          <cell r="D823" t="str">
            <v>466-4</v>
          </cell>
          <cell r="E823" t="str">
            <v>MALFUNCTION, REACTION, COMPLICATION OF GENITOURINARY DEVICE OR PROCEDURE</v>
          </cell>
          <cell r="F823" t="str">
            <v>Malfunction, reaction, complication of genitourinary device or proc</v>
          </cell>
          <cell r="G823">
            <v>1.4133800000000001</v>
          </cell>
          <cell r="H823">
            <v>7.6</v>
          </cell>
          <cell r="I823" t="str">
            <v>11</v>
          </cell>
          <cell r="J823" t="str">
            <v>DISEASES &amp; DISORDERS OF THE KIDNEY &amp; URINARY TRACT</v>
          </cell>
          <cell r="K823" t="str">
            <v>16</v>
          </cell>
          <cell r="L823" t="str">
            <v>Urology</v>
          </cell>
          <cell r="M823" t="str">
            <v>16.1</v>
          </cell>
          <cell r="N823" t="str">
            <v>Urology General</v>
          </cell>
        </row>
        <row r="824">
          <cell r="D824" t="str">
            <v>468-1</v>
          </cell>
          <cell r="E824" t="str">
            <v>OTHER KIDNEY AND URINARY TRACT DIAGNOSES, SIGNS AND SYMPTOMS</v>
          </cell>
          <cell r="F824" t="str">
            <v>Other kidney &amp; urinary tract diagnoses, signs &amp; symptoms</v>
          </cell>
          <cell r="G824">
            <v>0.44763999999999998</v>
          </cell>
          <cell r="H824">
            <v>2.4</v>
          </cell>
          <cell r="I824" t="str">
            <v>11</v>
          </cell>
          <cell r="J824" t="str">
            <v>DISEASES &amp; DISORDERS OF THE KIDNEY &amp; URINARY TRACT</v>
          </cell>
          <cell r="K824" t="str">
            <v>01</v>
          </cell>
          <cell r="L824" t="str">
            <v>General Medicine</v>
          </cell>
          <cell r="M824" t="str">
            <v>01.6</v>
          </cell>
          <cell r="N824" t="str">
            <v>Nephrology</v>
          </cell>
        </row>
        <row r="825">
          <cell r="D825" t="str">
            <v>468-2</v>
          </cell>
          <cell r="E825" t="str">
            <v>OTHER KIDNEY AND URINARY TRACT DIAGNOSES, SIGNS AND SYMPTOMS</v>
          </cell>
          <cell r="F825" t="str">
            <v>Other kidney &amp; urinary tract diagnoses, signs &amp; symptoms</v>
          </cell>
          <cell r="G825">
            <v>0.61558000000000002</v>
          </cell>
          <cell r="H825">
            <v>3.22</v>
          </cell>
          <cell r="I825" t="str">
            <v>11</v>
          </cell>
          <cell r="J825" t="str">
            <v>DISEASES &amp; DISORDERS OF THE KIDNEY &amp; URINARY TRACT</v>
          </cell>
          <cell r="K825" t="str">
            <v>01</v>
          </cell>
          <cell r="L825" t="str">
            <v>General Medicine</v>
          </cell>
          <cell r="M825" t="str">
            <v>01.6</v>
          </cell>
          <cell r="N825" t="str">
            <v>Nephrology</v>
          </cell>
        </row>
        <row r="826">
          <cell r="D826" t="str">
            <v>468-3</v>
          </cell>
          <cell r="E826" t="str">
            <v>OTHER KIDNEY AND URINARY TRACT DIAGNOSES, SIGNS AND SYMPTOMS</v>
          </cell>
          <cell r="F826" t="str">
            <v>Other kidney &amp; urinary tract diagnoses, signs &amp; symptoms</v>
          </cell>
          <cell r="G826">
            <v>0.87892000000000003</v>
          </cell>
          <cell r="H826">
            <v>4.8899999999999997</v>
          </cell>
          <cell r="I826" t="str">
            <v>11</v>
          </cell>
          <cell r="J826" t="str">
            <v>DISEASES &amp; DISORDERS OF THE KIDNEY &amp; URINARY TRACT</v>
          </cell>
          <cell r="K826" t="str">
            <v>01</v>
          </cell>
          <cell r="L826" t="str">
            <v>General Medicine</v>
          </cell>
          <cell r="M826" t="str">
            <v>01.6</v>
          </cell>
          <cell r="N826" t="str">
            <v>Nephrology</v>
          </cell>
        </row>
        <row r="827">
          <cell r="D827" t="str">
            <v>468-4</v>
          </cell>
          <cell r="E827" t="str">
            <v>OTHER KIDNEY AND URINARY TRACT DIAGNOSES, SIGNS AND SYMPTOMS</v>
          </cell>
          <cell r="F827" t="str">
            <v>Other kidney &amp; urinary tract diagnoses, signs &amp; symptoms</v>
          </cell>
          <cell r="G827">
            <v>1.5406200000000001</v>
          </cell>
          <cell r="H827">
            <v>8.23</v>
          </cell>
          <cell r="I827" t="str">
            <v>11</v>
          </cell>
          <cell r="J827" t="str">
            <v>DISEASES &amp; DISORDERS OF THE KIDNEY &amp; URINARY TRACT</v>
          </cell>
          <cell r="K827" t="str">
            <v>01</v>
          </cell>
          <cell r="L827" t="str">
            <v>General Medicine</v>
          </cell>
          <cell r="M827" t="str">
            <v>01.6</v>
          </cell>
          <cell r="N827" t="str">
            <v>Nephrology</v>
          </cell>
        </row>
        <row r="828">
          <cell r="D828" t="str">
            <v>469-1</v>
          </cell>
          <cell r="E828" t="str">
            <v>ACUTE KIDNEY INJURY</v>
          </cell>
          <cell r="F828" t="str">
            <v>Acute kidney injury</v>
          </cell>
          <cell r="G828">
            <v>0.45278000000000002</v>
          </cell>
          <cell r="H828">
            <v>2.4500000000000002</v>
          </cell>
          <cell r="I828" t="str">
            <v>11</v>
          </cell>
          <cell r="J828" t="str">
            <v>DISEASES &amp; DISORDERS OF THE KIDNEY &amp; URINARY TRACT</v>
          </cell>
          <cell r="K828" t="str">
            <v>01</v>
          </cell>
          <cell r="L828" t="str">
            <v>General Medicine</v>
          </cell>
          <cell r="M828" t="str">
            <v>01.6</v>
          </cell>
          <cell r="N828" t="str">
            <v>Nephrology</v>
          </cell>
        </row>
        <row r="829">
          <cell r="D829" t="str">
            <v>469-2</v>
          </cell>
          <cell r="E829" t="str">
            <v>ACUTE KIDNEY INJURY</v>
          </cell>
          <cell r="F829" t="str">
            <v>Acute kidney injury</v>
          </cell>
          <cell r="G829">
            <v>0.58714999999999995</v>
          </cell>
          <cell r="H829">
            <v>3.39</v>
          </cell>
          <cell r="I829" t="str">
            <v>11</v>
          </cell>
          <cell r="J829" t="str">
            <v>DISEASES &amp; DISORDERS OF THE KIDNEY &amp; URINARY TRACT</v>
          </cell>
          <cell r="K829" t="str">
            <v>01</v>
          </cell>
          <cell r="L829" t="str">
            <v>General Medicine</v>
          </cell>
          <cell r="M829" t="str">
            <v>01.6</v>
          </cell>
          <cell r="N829" t="str">
            <v>Nephrology</v>
          </cell>
        </row>
        <row r="830">
          <cell r="D830" t="str">
            <v>469-3</v>
          </cell>
          <cell r="E830" t="str">
            <v>ACUTE KIDNEY INJURY</v>
          </cell>
          <cell r="F830" t="str">
            <v>Acute kidney injury</v>
          </cell>
          <cell r="G830">
            <v>0.91647999999999996</v>
          </cell>
          <cell r="H830">
            <v>5.53</v>
          </cell>
          <cell r="I830" t="str">
            <v>11</v>
          </cell>
          <cell r="J830" t="str">
            <v>DISEASES &amp; DISORDERS OF THE KIDNEY &amp; URINARY TRACT</v>
          </cell>
          <cell r="K830" t="str">
            <v>01</v>
          </cell>
          <cell r="L830" t="str">
            <v>General Medicine</v>
          </cell>
          <cell r="M830" t="str">
            <v>01.6</v>
          </cell>
          <cell r="N830" t="str">
            <v>Nephrology</v>
          </cell>
        </row>
        <row r="831">
          <cell r="D831" t="str">
            <v>469-4</v>
          </cell>
          <cell r="E831" t="str">
            <v>ACUTE KIDNEY INJURY</v>
          </cell>
          <cell r="F831" t="str">
            <v>Acute kidney injury</v>
          </cell>
          <cell r="G831">
            <v>1.71468</v>
          </cell>
          <cell r="H831">
            <v>9.2100000000000009</v>
          </cell>
          <cell r="I831" t="str">
            <v>11</v>
          </cell>
          <cell r="J831" t="str">
            <v>DISEASES &amp; DISORDERS OF THE KIDNEY &amp; URINARY TRACT</v>
          </cell>
          <cell r="K831" t="str">
            <v>01</v>
          </cell>
          <cell r="L831" t="str">
            <v>General Medicine</v>
          </cell>
          <cell r="M831" t="str">
            <v>01.6</v>
          </cell>
          <cell r="N831" t="str">
            <v>Nephrology</v>
          </cell>
        </row>
        <row r="832">
          <cell r="D832" t="str">
            <v>470-1</v>
          </cell>
          <cell r="E832" t="str">
            <v>CHRONIC KIDNEY DISEASE</v>
          </cell>
          <cell r="F832" t="str">
            <v>Chronic kidney disease</v>
          </cell>
          <cell r="G832">
            <v>0.37856000000000001</v>
          </cell>
          <cell r="H832">
            <v>2.2799999999999998</v>
          </cell>
          <cell r="I832" t="str">
            <v>11</v>
          </cell>
          <cell r="J832" t="str">
            <v>DISEASES &amp; DISORDERS OF THE KIDNEY &amp; URINARY TRACT</v>
          </cell>
          <cell r="K832" t="str">
            <v>01</v>
          </cell>
          <cell r="L832" t="str">
            <v>General Medicine</v>
          </cell>
          <cell r="M832" t="str">
            <v>01.6</v>
          </cell>
          <cell r="N832" t="str">
            <v>Nephrology</v>
          </cell>
        </row>
        <row r="833">
          <cell r="D833" t="str">
            <v>470-2</v>
          </cell>
          <cell r="E833" t="str">
            <v>CHRONIC KIDNEY DISEASE</v>
          </cell>
          <cell r="F833" t="str">
            <v>Chronic kidney disease</v>
          </cell>
          <cell r="G833">
            <v>0.51561000000000001</v>
          </cell>
          <cell r="H833">
            <v>2.88</v>
          </cell>
          <cell r="I833" t="str">
            <v>11</v>
          </cell>
          <cell r="J833" t="str">
            <v>DISEASES &amp; DISORDERS OF THE KIDNEY &amp; URINARY TRACT</v>
          </cell>
          <cell r="K833" t="str">
            <v>01</v>
          </cell>
          <cell r="L833" t="str">
            <v>General Medicine</v>
          </cell>
          <cell r="M833" t="str">
            <v>01.6</v>
          </cell>
          <cell r="N833" t="str">
            <v>Nephrology</v>
          </cell>
        </row>
        <row r="834">
          <cell r="D834" t="str">
            <v>470-3</v>
          </cell>
          <cell r="E834" t="str">
            <v>CHRONIC KIDNEY DISEASE</v>
          </cell>
          <cell r="F834" t="str">
            <v>Chronic kidney disease</v>
          </cell>
          <cell r="G834">
            <v>0.85194999999999999</v>
          </cell>
          <cell r="H834">
            <v>4.66</v>
          </cell>
          <cell r="I834" t="str">
            <v>11</v>
          </cell>
          <cell r="J834" t="str">
            <v>DISEASES &amp; DISORDERS OF THE KIDNEY &amp; URINARY TRACT</v>
          </cell>
          <cell r="K834" t="str">
            <v>01</v>
          </cell>
          <cell r="L834" t="str">
            <v>General Medicine</v>
          </cell>
          <cell r="M834" t="str">
            <v>01.6</v>
          </cell>
          <cell r="N834" t="str">
            <v>Nephrology</v>
          </cell>
        </row>
        <row r="835">
          <cell r="D835" t="str">
            <v>470-4</v>
          </cell>
          <cell r="E835" t="str">
            <v>CHRONIC KIDNEY DISEASE</v>
          </cell>
          <cell r="F835" t="str">
            <v>Chronic kidney disease</v>
          </cell>
          <cell r="G835">
            <v>1.4922599999999999</v>
          </cell>
          <cell r="H835">
            <v>7.94</v>
          </cell>
          <cell r="I835" t="str">
            <v>11</v>
          </cell>
          <cell r="J835" t="str">
            <v>DISEASES &amp; DISORDERS OF THE KIDNEY &amp; URINARY TRACT</v>
          </cell>
          <cell r="K835" t="str">
            <v>01</v>
          </cell>
          <cell r="L835" t="str">
            <v>General Medicine</v>
          </cell>
          <cell r="M835" t="str">
            <v>01.6</v>
          </cell>
          <cell r="N835" t="str">
            <v>Nephrology</v>
          </cell>
        </row>
        <row r="836">
          <cell r="D836" t="str">
            <v>480-1</v>
          </cell>
          <cell r="E836" t="str">
            <v>MAJOR MALE PELVIC PROCEDURES</v>
          </cell>
          <cell r="F836" t="str">
            <v>Major male pelvic procs</v>
          </cell>
          <cell r="G836">
            <v>1.27511</v>
          </cell>
          <cell r="H836">
            <v>1.52</v>
          </cell>
          <cell r="I836" t="str">
            <v>12</v>
          </cell>
          <cell r="J836" t="str">
            <v>DISEASES &amp; DISORDERS OF THE MALE REPRODUCTIVE SYSTEM</v>
          </cell>
          <cell r="K836" t="str">
            <v>16</v>
          </cell>
          <cell r="L836" t="str">
            <v>Urology</v>
          </cell>
          <cell r="M836" t="str">
            <v>16.2</v>
          </cell>
          <cell r="N836" t="str">
            <v>Urological Surgery</v>
          </cell>
        </row>
        <row r="837">
          <cell r="D837" t="str">
            <v>480-2</v>
          </cell>
          <cell r="E837" t="str">
            <v>MAJOR MALE PELVIC PROCEDURES</v>
          </cell>
          <cell r="F837" t="str">
            <v>Major male pelvic procs</v>
          </cell>
          <cell r="G837">
            <v>1.4655199999999999</v>
          </cell>
          <cell r="H837">
            <v>1.99</v>
          </cell>
          <cell r="I837" t="str">
            <v>12</v>
          </cell>
          <cell r="J837" t="str">
            <v>DISEASES &amp; DISORDERS OF THE MALE REPRODUCTIVE SYSTEM</v>
          </cell>
          <cell r="K837" t="str">
            <v>16</v>
          </cell>
          <cell r="L837" t="str">
            <v>Urology</v>
          </cell>
          <cell r="M837" t="str">
            <v>16.2</v>
          </cell>
          <cell r="N837" t="str">
            <v>Urological Surgery</v>
          </cell>
        </row>
        <row r="838">
          <cell r="D838" t="str">
            <v>480-3</v>
          </cell>
          <cell r="E838" t="str">
            <v>MAJOR MALE PELVIC PROCEDURES</v>
          </cell>
          <cell r="F838" t="str">
            <v>Major male pelvic procs</v>
          </cell>
          <cell r="G838">
            <v>2.1854900000000002</v>
          </cell>
          <cell r="H838">
            <v>5.52</v>
          </cell>
          <cell r="I838" t="str">
            <v>12</v>
          </cell>
          <cell r="J838" t="str">
            <v>DISEASES &amp; DISORDERS OF THE MALE REPRODUCTIVE SYSTEM</v>
          </cell>
          <cell r="K838" t="str">
            <v>16</v>
          </cell>
          <cell r="L838" t="str">
            <v>Urology</v>
          </cell>
          <cell r="M838" t="str">
            <v>16.2</v>
          </cell>
          <cell r="N838" t="str">
            <v>Urological Surgery</v>
          </cell>
        </row>
        <row r="839">
          <cell r="D839" t="str">
            <v>480-4</v>
          </cell>
          <cell r="E839" t="str">
            <v>MAJOR MALE PELVIC PROCEDURES</v>
          </cell>
          <cell r="F839" t="str">
            <v>Major male pelvic procs</v>
          </cell>
          <cell r="G839">
            <v>3.5894900000000001</v>
          </cell>
          <cell r="H839">
            <v>11.84</v>
          </cell>
          <cell r="I839" t="str">
            <v>12</v>
          </cell>
          <cell r="J839" t="str">
            <v>DISEASES &amp; DISORDERS OF THE MALE REPRODUCTIVE SYSTEM</v>
          </cell>
          <cell r="K839" t="str">
            <v>16</v>
          </cell>
          <cell r="L839" t="str">
            <v>Urology</v>
          </cell>
          <cell r="M839" t="str">
            <v>16.2</v>
          </cell>
          <cell r="N839" t="str">
            <v>Urological Surgery</v>
          </cell>
        </row>
        <row r="840">
          <cell r="D840" t="str">
            <v>482-1</v>
          </cell>
          <cell r="E840" t="str">
            <v>TRANSURETHRAL PROSTATECTOMY</v>
          </cell>
          <cell r="F840" t="str">
            <v>Transurethral prostatectomy</v>
          </cell>
          <cell r="G840">
            <v>0.70204</v>
          </cell>
          <cell r="H840">
            <v>1.78</v>
          </cell>
          <cell r="I840" t="str">
            <v>12</v>
          </cell>
          <cell r="J840" t="str">
            <v>DISEASES &amp; DISORDERS OF THE MALE REPRODUCTIVE SYSTEM</v>
          </cell>
          <cell r="K840" t="str">
            <v>16</v>
          </cell>
          <cell r="L840" t="str">
            <v>Urology</v>
          </cell>
          <cell r="M840" t="str">
            <v>16.2</v>
          </cell>
          <cell r="N840" t="str">
            <v>Urological Surgery</v>
          </cell>
        </row>
        <row r="841">
          <cell r="D841" t="str">
            <v>482-2</v>
          </cell>
          <cell r="E841" t="str">
            <v>TRANSURETHRAL PROSTATECTOMY</v>
          </cell>
          <cell r="F841" t="str">
            <v>Transurethral prostatectomy</v>
          </cell>
          <cell r="G841">
            <v>0.85851</v>
          </cell>
          <cell r="H841">
            <v>2.81</v>
          </cell>
          <cell r="I841" t="str">
            <v>12</v>
          </cell>
          <cell r="J841" t="str">
            <v>DISEASES &amp; DISORDERS OF THE MALE REPRODUCTIVE SYSTEM</v>
          </cell>
          <cell r="K841" t="str">
            <v>16</v>
          </cell>
          <cell r="L841" t="str">
            <v>Urology</v>
          </cell>
          <cell r="M841" t="str">
            <v>16.2</v>
          </cell>
          <cell r="N841" t="str">
            <v>Urological Surgery</v>
          </cell>
        </row>
        <row r="842">
          <cell r="D842" t="str">
            <v>482-3</v>
          </cell>
          <cell r="E842" t="str">
            <v>TRANSURETHRAL PROSTATECTOMY</v>
          </cell>
          <cell r="F842" t="str">
            <v>Transurethral prostatectomy</v>
          </cell>
          <cell r="G842">
            <v>1.5613999999999999</v>
          </cell>
          <cell r="H842">
            <v>6.74</v>
          </cell>
          <cell r="I842" t="str">
            <v>12</v>
          </cell>
          <cell r="J842" t="str">
            <v>DISEASES &amp; DISORDERS OF THE MALE REPRODUCTIVE SYSTEM</v>
          </cell>
          <cell r="K842" t="str">
            <v>16</v>
          </cell>
          <cell r="L842" t="str">
            <v>Urology</v>
          </cell>
          <cell r="M842" t="str">
            <v>16.2</v>
          </cell>
          <cell r="N842" t="str">
            <v>Urological Surgery</v>
          </cell>
        </row>
        <row r="843">
          <cell r="D843" t="str">
            <v>482-4</v>
          </cell>
          <cell r="E843" t="str">
            <v>TRANSURETHRAL PROSTATECTOMY</v>
          </cell>
          <cell r="F843" t="str">
            <v>Transurethral prostatectomy</v>
          </cell>
          <cell r="G843">
            <v>2.5982799999999999</v>
          </cell>
          <cell r="H843">
            <v>10.56</v>
          </cell>
          <cell r="I843" t="str">
            <v>12</v>
          </cell>
          <cell r="J843" t="str">
            <v>DISEASES &amp; DISORDERS OF THE MALE REPRODUCTIVE SYSTEM</v>
          </cell>
          <cell r="K843" t="str">
            <v>16</v>
          </cell>
          <cell r="L843" t="str">
            <v>Urology</v>
          </cell>
          <cell r="M843" t="str">
            <v>16.2</v>
          </cell>
          <cell r="N843" t="str">
            <v>Urological Surgery</v>
          </cell>
        </row>
        <row r="844">
          <cell r="D844" t="str">
            <v>483-1</v>
          </cell>
          <cell r="E844" t="str">
            <v>PENIS, TESTES AND SCROTAL PROCEDURES</v>
          </cell>
          <cell r="F844" t="str">
            <v>Penis, testes &amp; scrotal procs</v>
          </cell>
          <cell r="G844">
            <v>0.90412000000000003</v>
          </cell>
          <cell r="H844">
            <v>1.94</v>
          </cell>
          <cell r="I844" t="str">
            <v>12</v>
          </cell>
          <cell r="J844" t="str">
            <v>DISEASES &amp; DISORDERS OF THE MALE REPRODUCTIVE SYSTEM</v>
          </cell>
          <cell r="K844" t="str">
            <v>16</v>
          </cell>
          <cell r="L844" t="str">
            <v>Urology</v>
          </cell>
          <cell r="M844" t="str">
            <v>16.2</v>
          </cell>
          <cell r="N844" t="str">
            <v>Urological Surgery</v>
          </cell>
        </row>
        <row r="845">
          <cell r="D845" t="str">
            <v>483-2</v>
          </cell>
          <cell r="E845" t="str">
            <v>PENIS, TESTES AND SCROTAL PROCEDURES</v>
          </cell>
          <cell r="F845" t="str">
            <v>Penis, testes &amp; scrotal procs</v>
          </cell>
          <cell r="G845">
            <v>1.20757</v>
          </cell>
          <cell r="H845">
            <v>3.95</v>
          </cell>
          <cell r="I845" t="str">
            <v>12</v>
          </cell>
          <cell r="J845" t="str">
            <v>DISEASES &amp; DISORDERS OF THE MALE REPRODUCTIVE SYSTEM</v>
          </cell>
          <cell r="K845" t="str">
            <v>16</v>
          </cell>
          <cell r="L845" t="str">
            <v>Urology</v>
          </cell>
          <cell r="M845" t="str">
            <v>16.2</v>
          </cell>
          <cell r="N845" t="str">
            <v>Urological Surgery</v>
          </cell>
        </row>
        <row r="846">
          <cell r="D846" t="str">
            <v>483-3</v>
          </cell>
          <cell r="E846" t="str">
            <v>PENIS, TESTES AND SCROTAL PROCEDURES</v>
          </cell>
          <cell r="F846" t="str">
            <v>Penis, testes &amp; scrotal procs</v>
          </cell>
          <cell r="G846">
            <v>1.8149500000000001</v>
          </cell>
          <cell r="H846">
            <v>7.64</v>
          </cell>
          <cell r="I846" t="str">
            <v>12</v>
          </cell>
          <cell r="J846" t="str">
            <v>DISEASES &amp; DISORDERS OF THE MALE REPRODUCTIVE SYSTEM</v>
          </cell>
          <cell r="K846" t="str">
            <v>16</v>
          </cell>
          <cell r="L846" t="str">
            <v>Urology</v>
          </cell>
          <cell r="M846" t="str">
            <v>16.2</v>
          </cell>
          <cell r="N846" t="str">
            <v>Urological Surgery</v>
          </cell>
        </row>
        <row r="847">
          <cell r="D847" t="str">
            <v>483-4</v>
          </cell>
          <cell r="E847" t="str">
            <v>PENIS, TESTES AND SCROTAL PROCEDURES</v>
          </cell>
          <cell r="F847" t="str">
            <v>Penis, testes &amp; scrotal procs</v>
          </cell>
          <cell r="G847">
            <v>3.2754699999999999</v>
          </cell>
          <cell r="H847">
            <v>15.92</v>
          </cell>
          <cell r="I847" t="str">
            <v>12</v>
          </cell>
          <cell r="J847" t="str">
            <v>DISEASES &amp; DISORDERS OF THE MALE REPRODUCTIVE SYSTEM</v>
          </cell>
          <cell r="K847" t="str">
            <v>16</v>
          </cell>
          <cell r="L847" t="str">
            <v>Urology</v>
          </cell>
          <cell r="M847" t="str">
            <v>16.2</v>
          </cell>
          <cell r="N847" t="str">
            <v>Urological Surgery</v>
          </cell>
        </row>
        <row r="848">
          <cell r="D848" t="str">
            <v>484-1</v>
          </cell>
          <cell r="E848" t="str">
            <v>OTHER MALE REPRODUCTIVE SYSTEM AND RELATED PROCEDURES</v>
          </cell>
          <cell r="F848" t="str">
            <v>Other male reproductive system &amp; related procs</v>
          </cell>
          <cell r="G848">
            <v>1.0777300000000001</v>
          </cell>
          <cell r="H848">
            <v>1.2779092004821213</v>
          </cell>
          <cell r="I848" t="str">
            <v>12</v>
          </cell>
          <cell r="J848" t="str">
            <v>DISEASES &amp; DISORDERS OF THE MALE REPRODUCTIVE SYSTEM</v>
          </cell>
          <cell r="K848" t="str">
            <v>16</v>
          </cell>
          <cell r="L848" t="str">
            <v>Urology</v>
          </cell>
          <cell r="M848" t="str">
            <v>16.2</v>
          </cell>
          <cell r="N848" t="str">
            <v>Urological Surgery</v>
          </cell>
        </row>
        <row r="849">
          <cell r="D849" t="str">
            <v>484-2</v>
          </cell>
          <cell r="E849" t="str">
            <v>OTHER MALE REPRODUCTIVE SYSTEM AND RELATED PROCEDURES</v>
          </cell>
          <cell r="F849" t="str">
            <v>Other male reproductive system &amp; related procs</v>
          </cell>
          <cell r="G849">
            <v>1.37734</v>
          </cell>
          <cell r="H849">
            <v>1.54</v>
          </cell>
          <cell r="I849" t="str">
            <v>12</v>
          </cell>
          <cell r="J849" t="str">
            <v>DISEASES &amp; DISORDERS OF THE MALE REPRODUCTIVE SYSTEM</v>
          </cell>
          <cell r="K849" t="str">
            <v>16</v>
          </cell>
          <cell r="L849" t="str">
            <v>Urology</v>
          </cell>
          <cell r="M849" t="str">
            <v>16.2</v>
          </cell>
          <cell r="N849" t="str">
            <v>Urological Surgery</v>
          </cell>
        </row>
        <row r="850">
          <cell r="D850" t="str">
            <v>484-3</v>
          </cell>
          <cell r="E850" t="str">
            <v>OTHER MALE REPRODUCTIVE SYSTEM AND RELATED PROCEDURES</v>
          </cell>
          <cell r="F850" t="str">
            <v>Other male reproductive system &amp; related procs</v>
          </cell>
          <cell r="G850">
            <v>1.6516900000000001</v>
          </cell>
          <cell r="H850">
            <v>3.28</v>
          </cell>
          <cell r="I850" t="str">
            <v>12</v>
          </cell>
          <cell r="J850" t="str">
            <v>DISEASES &amp; DISORDERS OF THE MALE REPRODUCTIVE SYSTEM</v>
          </cell>
          <cell r="K850" t="str">
            <v>16</v>
          </cell>
          <cell r="L850" t="str">
            <v>Urology</v>
          </cell>
          <cell r="M850" t="str">
            <v>16.2</v>
          </cell>
          <cell r="N850" t="str">
            <v>Urological Surgery</v>
          </cell>
        </row>
        <row r="851">
          <cell r="D851" t="str">
            <v>484-4</v>
          </cell>
          <cell r="E851" t="str">
            <v>OTHER MALE REPRODUCTIVE SYSTEM AND RELATED PROCEDURES</v>
          </cell>
          <cell r="F851" t="str">
            <v>Other male reproductive system &amp; related procs</v>
          </cell>
          <cell r="G851">
            <v>3.6407400000000001</v>
          </cell>
          <cell r="H851">
            <v>11.1</v>
          </cell>
          <cell r="I851" t="str">
            <v>12</v>
          </cell>
          <cell r="J851" t="str">
            <v>DISEASES &amp; DISORDERS OF THE MALE REPRODUCTIVE SYSTEM</v>
          </cell>
          <cell r="K851" t="str">
            <v>16</v>
          </cell>
          <cell r="L851" t="str">
            <v>Urology</v>
          </cell>
          <cell r="M851" t="str">
            <v>16.2</v>
          </cell>
          <cell r="N851" t="str">
            <v>Urological Surgery</v>
          </cell>
        </row>
        <row r="852">
          <cell r="D852" t="str">
            <v>500-1</v>
          </cell>
          <cell r="E852" t="str">
            <v>MALIGNANCY, MALE REPRODUCTIVE SYSTEM</v>
          </cell>
          <cell r="F852" t="str">
            <v>Malignancy, male reproductive system</v>
          </cell>
          <cell r="G852">
            <v>0.48320999999999997</v>
          </cell>
          <cell r="H852">
            <v>1.96</v>
          </cell>
          <cell r="I852" t="str">
            <v>12</v>
          </cell>
          <cell r="J852" t="str">
            <v>DISEASES &amp; DISORDERS OF THE MALE REPRODUCTIVE SYSTEM</v>
          </cell>
          <cell r="K852" t="str">
            <v>04</v>
          </cell>
          <cell r="L852" t="str">
            <v>Oncology</v>
          </cell>
          <cell r="M852" t="str">
            <v>04.1</v>
          </cell>
          <cell r="N852" t="str">
            <v>Oncology</v>
          </cell>
        </row>
        <row r="853">
          <cell r="D853" t="str">
            <v>500-2</v>
          </cell>
          <cell r="E853" t="str">
            <v>MALIGNANCY, MALE REPRODUCTIVE SYSTEM</v>
          </cell>
          <cell r="F853" t="str">
            <v>Malignancy, male reproductive system</v>
          </cell>
          <cell r="G853">
            <v>0.66217000000000004</v>
          </cell>
          <cell r="H853">
            <v>3.86</v>
          </cell>
          <cell r="I853" t="str">
            <v>12</v>
          </cell>
          <cell r="J853" t="str">
            <v>DISEASES &amp; DISORDERS OF THE MALE REPRODUCTIVE SYSTEM</v>
          </cell>
          <cell r="K853" t="str">
            <v>04</v>
          </cell>
          <cell r="L853" t="str">
            <v>Oncology</v>
          </cell>
          <cell r="M853" t="str">
            <v>04.1</v>
          </cell>
          <cell r="N853" t="str">
            <v>Oncology</v>
          </cell>
        </row>
        <row r="854">
          <cell r="D854" t="str">
            <v>500-3</v>
          </cell>
          <cell r="E854" t="str">
            <v>MALIGNANCY, MALE REPRODUCTIVE SYSTEM</v>
          </cell>
          <cell r="F854" t="str">
            <v>Malignancy, male reproductive system</v>
          </cell>
          <cell r="G854">
            <v>1.02051</v>
          </cell>
          <cell r="H854">
            <v>6.15</v>
          </cell>
          <cell r="I854" t="str">
            <v>12</v>
          </cell>
          <cell r="J854" t="str">
            <v>DISEASES &amp; DISORDERS OF THE MALE REPRODUCTIVE SYSTEM</v>
          </cell>
          <cell r="K854" t="str">
            <v>04</v>
          </cell>
          <cell r="L854" t="str">
            <v>Oncology</v>
          </cell>
          <cell r="M854" t="str">
            <v>04.1</v>
          </cell>
          <cell r="N854" t="str">
            <v>Oncology</v>
          </cell>
        </row>
        <row r="855">
          <cell r="D855" t="str">
            <v>500-4</v>
          </cell>
          <cell r="E855" t="str">
            <v>MALIGNANCY, MALE REPRODUCTIVE SYSTEM</v>
          </cell>
          <cell r="F855" t="str">
            <v>Malignancy, male reproductive system</v>
          </cell>
          <cell r="G855">
            <v>1.8139099999999999</v>
          </cell>
          <cell r="H855">
            <v>9.84</v>
          </cell>
          <cell r="I855" t="str">
            <v>12</v>
          </cell>
          <cell r="J855" t="str">
            <v>DISEASES &amp; DISORDERS OF THE MALE REPRODUCTIVE SYSTEM</v>
          </cell>
          <cell r="K855" t="str">
            <v>04</v>
          </cell>
          <cell r="L855" t="str">
            <v>Oncology</v>
          </cell>
          <cell r="M855" t="str">
            <v>04.1</v>
          </cell>
          <cell r="N855" t="str">
            <v>Oncology</v>
          </cell>
        </row>
        <row r="856">
          <cell r="D856" t="str">
            <v>501-1</v>
          </cell>
          <cell r="E856" t="str">
            <v>MALE REPRODUCTIVE SYSTEM DIAGNOSES EXCEPT MALIGNANCY</v>
          </cell>
          <cell r="F856" t="str">
            <v>Male reproductive system diagnoses except malignancy</v>
          </cell>
          <cell r="G856">
            <v>0.43957000000000002</v>
          </cell>
          <cell r="H856">
            <v>2.48</v>
          </cell>
          <cell r="I856" t="str">
            <v>12</v>
          </cell>
          <cell r="J856" t="str">
            <v>DISEASES &amp; DISORDERS OF THE MALE REPRODUCTIVE SYSTEM</v>
          </cell>
          <cell r="K856" t="str">
            <v>16</v>
          </cell>
          <cell r="L856" t="str">
            <v>Urology</v>
          </cell>
          <cell r="M856" t="str">
            <v>16.1</v>
          </cell>
          <cell r="N856" t="str">
            <v>Urology General</v>
          </cell>
        </row>
        <row r="857">
          <cell r="D857" t="str">
            <v>501-2</v>
          </cell>
          <cell r="E857" t="str">
            <v>MALE REPRODUCTIVE SYSTEM DIAGNOSES EXCEPT MALIGNANCY</v>
          </cell>
          <cell r="F857" t="str">
            <v>Male reproductive system diagnoses except malignancy</v>
          </cell>
          <cell r="G857">
            <v>0.58994000000000002</v>
          </cell>
          <cell r="H857">
            <v>3.38</v>
          </cell>
          <cell r="I857" t="str">
            <v>12</v>
          </cell>
          <cell r="J857" t="str">
            <v>DISEASES &amp; DISORDERS OF THE MALE REPRODUCTIVE SYSTEM</v>
          </cell>
          <cell r="K857" t="str">
            <v>16</v>
          </cell>
          <cell r="L857" t="str">
            <v>Urology</v>
          </cell>
          <cell r="M857" t="str">
            <v>16.1</v>
          </cell>
          <cell r="N857" t="str">
            <v>Urology General</v>
          </cell>
        </row>
        <row r="858">
          <cell r="D858" t="str">
            <v>501-3</v>
          </cell>
          <cell r="E858" t="str">
            <v>MALE REPRODUCTIVE SYSTEM DIAGNOSES EXCEPT MALIGNANCY</v>
          </cell>
          <cell r="F858" t="str">
            <v>Male reproductive system diagnoses except malignancy</v>
          </cell>
          <cell r="G858">
            <v>0.86606000000000005</v>
          </cell>
          <cell r="H858">
            <v>5.28</v>
          </cell>
          <cell r="I858" t="str">
            <v>12</v>
          </cell>
          <cell r="J858" t="str">
            <v>DISEASES &amp; DISORDERS OF THE MALE REPRODUCTIVE SYSTEM</v>
          </cell>
          <cell r="K858" t="str">
            <v>16</v>
          </cell>
          <cell r="L858" t="str">
            <v>Urology</v>
          </cell>
          <cell r="M858" t="str">
            <v>16.1</v>
          </cell>
          <cell r="N858" t="str">
            <v>Urology General</v>
          </cell>
        </row>
        <row r="859">
          <cell r="D859" t="str">
            <v>501-4</v>
          </cell>
          <cell r="E859" t="str">
            <v>MALE REPRODUCTIVE SYSTEM DIAGNOSES EXCEPT MALIGNANCY</v>
          </cell>
          <cell r="F859" t="str">
            <v>Male reproductive system diagnoses except malignancy</v>
          </cell>
          <cell r="G859">
            <v>1.7678700000000001</v>
          </cell>
          <cell r="H859">
            <v>10.42</v>
          </cell>
          <cell r="I859" t="str">
            <v>12</v>
          </cell>
          <cell r="J859" t="str">
            <v>DISEASES &amp; DISORDERS OF THE MALE REPRODUCTIVE SYSTEM</v>
          </cell>
          <cell r="K859" t="str">
            <v>16</v>
          </cell>
          <cell r="L859" t="str">
            <v>Urology</v>
          </cell>
          <cell r="M859" t="str">
            <v>16.1</v>
          </cell>
          <cell r="N859" t="str">
            <v>Urology General</v>
          </cell>
        </row>
        <row r="860">
          <cell r="D860" t="str">
            <v>510-1</v>
          </cell>
          <cell r="E860" t="str">
            <v>PELVIC EVISCERATION, RADICAL HYSTERECTOMY AND OTHER RADICAL GYNECOLOGICAL PROCEDURES</v>
          </cell>
          <cell r="F860" t="str">
            <v>Pelvic evisceration, radical hysterectomy &amp; oth radical gynecological procs</v>
          </cell>
          <cell r="G860">
            <v>1.3149</v>
          </cell>
          <cell r="H860">
            <v>2.34</v>
          </cell>
          <cell r="I860" t="str">
            <v>13</v>
          </cell>
          <cell r="J860" t="str">
            <v>DISEASES &amp; DISORDERS OF THE FEMALE REPRODUCTIVE SYSTEM</v>
          </cell>
          <cell r="K860" t="str">
            <v>19</v>
          </cell>
          <cell r="L860" t="str">
            <v>Gynecology</v>
          </cell>
          <cell r="M860" t="str">
            <v>19.2</v>
          </cell>
          <cell r="N860" t="str">
            <v>Gynecological Surgery</v>
          </cell>
        </row>
        <row r="861">
          <cell r="D861" t="str">
            <v>510-2</v>
          </cell>
          <cell r="E861" t="str">
            <v>PELVIC EVISCERATION, RADICAL HYSTERECTOMY AND OTHER RADICAL GYNECOLOGICAL PROCEDURES</v>
          </cell>
          <cell r="F861" t="str">
            <v>Pelvic evisceration, radical hysterectomy &amp; oth radical gynecological procs</v>
          </cell>
          <cell r="G861">
            <v>1.5387</v>
          </cell>
          <cell r="H861">
            <v>3.4</v>
          </cell>
          <cell r="I861" t="str">
            <v>13</v>
          </cell>
          <cell r="J861" t="str">
            <v>DISEASES &amp; DISORDERS OF THE FEMALE REPRODUCTIVE SYSTEM</v>
          </cell>
          <cell r="K861" t="str">
            <v>19</v>
          </cell>
          <cell r="L861" t="str">
            <v>Gynecology</v>
          </cell>
          <cell r="M861" t="str">
            <v>19.2</v>
          </cell>
          <cell r="N861" t="str">
            <v>Gynecological Surgery</v>
          </cell>
        </row>
        <row r="862">
          <cell r="D862" t="str">
            <v>510-3</v>
          </cell>
          <cell r="E862" t="str">
            <v>PELVIC EVISCERATION, RADICAL HYSTERECTOMY AND OTHER RADICAL GYNECOLOGICAL PROCEDURES</v>
          </cell>
          <cell r="F862" t="str">
            <v>Pelvic evisceration, radical hysterectomy &amp; oth radical gynecological procs</v>
          </cell>
          <cell r="G862">
            <v>2.34524</v>
          </cell>
          <cell r="H862">
            <v>6.82</v>
          </cell>
          <cell r="I862" t="str">
            <v>13</v>
          </cell>
          <cell r="J862" t="str">
            <v>DISEASES &amp; DISORDERS OF THE FEMALE REPRODUCTIVE SYSTEM</v>
          </cell>
          <cell r="K862" t="str">
            <v>19</v>
          </cell>
          <cell r="L862" t="str">
            <v>Gynecology</v>
          </cell>
          <cell r="M862" t="str">
            <v>19.2</v>
          </cell>
          <cell r="N862" t="str">
            <v>Gynecological Surgery</v>
          </cell>
        </row>
        <row r="863">
          <cell r="D863" t="str">
            <v>510-4</v>
          </cell>
          <cell r="E863" t="str">
            <v>PELVIC EVISCERATION, RADICAL HYSTERECTOMY AND OTHER RADICAL GYNECOLOGICAL PROCEDURES</v>
          </cell>
          <cell r="F863" t="str">
            <v>Pelvic evisceration, radical hysterectomy &amp; oth radical gynecological procs</v>
          </cell>
          <cell r="G863">
            <v>4.8247200000000001</v>
          </cell>
          <cell r="H863">
            <v>15.42</v>
          </cell>
          <cell r="I863" t="str">
            <v>13</v>
          </cell>
          <cell r="J863" t="str">
            <v>DISEASES &amp; DISORDERS OF THE FEMALE REPRODUCTIVE SYSTEM</v>
          </cell>
          <cell r="K863" t="str">
            <v>19</v>
          </cell>
          <cell r="L863" t="str">
            <v>Gynecology</v>
          </cell>
          <cell r="M863" t="str">
            <v>19.2</v>
          </cell>
          <cell r="N863" t="str">
            <v>Gynecological Surgery</v>
          </cell>
        </row>
        <row r="864">
          <cell r="D864" t="str">
            <v>511-1</v>
          </cell>
          <cell r="E864" t="str">
            <v>UTERINE AND ADNEXA PROCEDURES FOR OVARIAN AND ADNEXAL MALIGNANCY</v>
          </cell>
          <cell r="F864" t="str">
            <v>Uterine &amp; adnexa procs for ovarian &amp; adnexal malignancy</v>
          </cell>
          <cell r="G864">
            <v>1.32219</v>
          </cell>
          <cell r="H864">
            <v>3.12</v>
          </cell>
          <cell r="I864" t="str">
            <v>13</v>
          </cell>
          <cell r="J864" t="str">
            <v>DISEASES &amp; DISORDERS OF THE FEMALE REPRODUCTIVE SYSTEM</v>
          </cell>
          <cell r="K864" t="str">
            <v>19</v>
          </cell>
          <cell r="L864" t="str">
            <v>Gynecology</v>
          </cell>
          <cell r="M864" t="str">
            <v>19.2</v>
          </cell>
          <cell r="N864" t="str">
            <v>Gynecological Surgery</v>
          </cell>
        </row>
        <row r="865">
          <cell r="D865" t="str">
            <v>511-2</v>
          </cell>
          <cell r="E865" t="str">
            <v>UTERINE AND ADNEXA PROCEDURES FOR OVARIAN AND ADNEXAL MALIGNANCY</v>
          </cell>
          <cell r="F865" t="str">
            <v>Uterine &amp; adnexa procs for ovarian &amp; adnexal malignancy</v>
          </cell>
          <cell r="G865">
            <v>1.6056699999999999</v>
          </cell>
          <cell r="H865">
            <v>4.26</v>
          </cell>
          <cell r="I865" t="str">
            <v>13</v>
          </cell>
          <cell r="J865" t="str">
            <v>DISEASES &amp; DISORDERS OF THE FEMALE REPRODUCTIVE SYSTEM</v>
          </cell>
          <cell r="K865" t="str">
            <v>19</v>
          </cell>
          <cell r="L865" t="str">
            <v>Gynecology</v>
          </cell>
          <cell r="M865" t="str">
            <v>19.2</v>
          </cell>
          <cell r="N865" t="str">
            <v>Gynecological Surgery</v>
          </cell>
        </row>
        <row r="866">
          <cell r="D866" t="str">
            <v>511-3</v>
          </cell>
          <cell r="E866" t="str">
            <v>UTERINE AND ADNEXA PROCEDURES FOR OVARIAN AND ADNEXAL MALIGNANCY</v>
          </cell>
          <cell r="F866" t="str">
            <v>Uterine &amp; adnexa procs for ovarian &amp; adnexal malignancy</v>
          </cell>
          <cell r="G866">
            <v>2.3648099999999999</v>
          </cell>
          <cell r="H866">
            <v>7.46</v>
          </cell>
          <cell r="I866" t="str">
            <v>13</v>
          </cell>
          <cell r="J866" t="str">
            <v>DISEASES &amp; DISORDERS OF THE FEMALE REPRODUCTIVE SYSTEM</v>
          </cell>
          <cell r="K866" t="str">
            <v>19</v>
          </cell>
          <cell r="L866" t="str">
            <v>Gynecology</v>
          </cell>
          <cell r="M866" t="str">
            <v>19.2</v>
          </cell>
          <cell r="N866" t="str">
            <v>Gynecological Surgery</v>
          </cell>
        </row>
        <row r="867">
          <cell r="D867" t="str">
            <v>511-4</v>
          </cell>
          <cell r="E867" t="str">
            <v>UTERINE AND ADNEXA PROCEDURES FOR OVARIAN AND ADNEXAL MALIGNANCY</v>
          </cell>
          <cell r="F867" t="str">
            <v>Uterine &amp; adnexa procs for ovarian &amp; adnexal malignancy</v>
          </cell>
          <cell r="G867">
            <v>4.3554399999999998</v>
          </cell>
          <cell r="H867">
            <v>14.99</v>
          </cell>
          <cell r="I867" t="str">
            <v>13</v>
          </cell>
          <cell r="J867" t="str">
            <v>DISEASES &amp; DISORDERS OF THE FEMALE REPRODUCTIVE SYSTEM</v>
          </cell>
          <cell r="K867" t="str">
            <v>19</v>
          </cell>
          <cell r="L867" t="str">
            <v>Gynecology</v>
          </cell>
          <cell r="M867" t="str">
            <v>19.2</v>
          </cell>
          <cell r="N867" t="str">
            <v>Gynecological Surgery</v>
          </cell>
        </row>
        <row r="868">
          <cell r="D868" t="str">
            <v>512-1</v>
          </cell>
          <cell r="E868" t="str">
            <v>UTERINE AND ADNEXA PROCEDURES FOR NON-OVARIAN AND NON-ADNEXAL MALIGNANCY</v>
          </cell>
          <cell r="F868" t="str">
            <v>Uterine &amp; adnexa procs for non-ovarian &amp; non-adnexal malignancy</v>
          </cell>
          <cell r="G868">
            <v>1.2123600000000001</v>
          </cell>
          <cell r="H868">
            <v>2.08</v>
          </cell>
          <cell r="I868" t="str">
            <v>13</v>
          </cell>
          <cell r="J868" t="str">
            <v>DISEASES &amp; DISORDERS OF THE FEMALE REPRODUCTIVE SYSTEM</v>
          </cell>
          <cell r="K868" t="str">
            <v>19</v>
          </cell>
          <cell r="L868" t="str">
            <v>Gynecology</v>
          </cell>
          <cell r="M868" t="str">
            <v>19.2</v>
          </cell>
          <cell r="N868" t="str">
            <v>Gynecological Surgery</v>
          </cell>
        </row>
        <row r="869">
          <cell r="D869" t="str">
            <v>512-2</v>
          </cell>
          <cell r="E869" t="str">
            <v>UTERINE AND ADNEXA PROCEDURES FOR NON-OVARIAN AND NON-ADNEXAL MALIGNANCY</v>
          </cell>
          <cell r="F869" t="str">
            <v>Uterine &amp; adnexa procs for non-ovarian &amp; non-adnexal malignancy</v>
          </cell>
          <cell r="G869">
            <v>1.4343900000000001</v>
          </cell>
          <cell r="H869">
            <v>2.96</v>
          </cell>
          <cell r="I869" t="str">
            <v>13</v>
          </cell>
          <cell r="J869" t="str">
            <v>DISEASES &amp; DISORDERS OF THE FEMALE REPRODUCTIVE SYSTEM</v>
          </cell>
          <cell r="K869" t="str">
            <v>19</v>
          </cell>
          <cell r="L869" t="str">
            <v>Gynecology</v>
          </cell>
          <cell r="M869" t="str">
            <v>19.2</v>
          </cell>
          <cell r="N869" t="str">
            <v>Gynecological Surgery</v>
          </cell>
        </row>
        <row r="870">
          <cell r="D870" t="str">
            <v>512-3</v>
          </cell>
          <cell r="E870" t="str">
            <v>UTERINE AND ADNEXA PROCEDURES FOR NON-OVARIAN AND NON-ADNEXAL MALIGNANCY</v>
          </cell>
          <cell r="F870" t="str">
            <v>Uterine &amp; adnexa procs for non-ovarian &amp; non-adnexal malignancy</v>
          </cell>
          <cell r="G870">
            <v>2.2573699999999999</v>
          </cell>
          <cell r="H870">
            <v>7.07</v>
          </cell>
          <cell r="I870" t="str">
            <v>13</v>
          </cell>
          <cell r="J870" t="str">
            <v>DISEASES &amp; DISORDERS OF THE FEMALE REPRODUCTIVE SYSTEM</v>
          </cell>
          <cell r="K870" t="str">
            <v>19</v>
          </cell>
          <cell r="L870" t="str">
            <v>Gynecology</v>
          </cell>
          <cell r="M870" t="str">
            <v>19.2</v>
          </cell>
          <cell r="N870" t="str">
            <v>Gynecological Surgery</v>
          </cell>
        </row>
        <row r="871">
          <cell r="D871" t="str">
            <v>512-4</v>
          </cell>
          <cell r="E871" t="str">
            <v>UTERINE AND ADNEXA PROCEDURES FOR NON-OVARIAN AND NON-ADNEXAL MALIGNANCY</v>
          </cell>
          <cell r="F871" t="str">
            <v>Uterine &amp; adnexa procs for non-ovarian &amp; non-adnexal malignancy</v>
          </cell>
          <cell r="G871">
            <v>3.86755</v>
          </cell>
          <cell r="H871">
            <v>12.45</v>
          </cell>
          <cell r="I871" t="str">
            <v>13</v>
          </cell>
          <cell r="J871" t="str">
            <v>DISEASES &amp; DISORDERS OF THE FEMALE REPRODUCTIVE SYSTEM</v>
          </cell>
          <cell r="K871" t="str">
            <v>19</v>
          </cell>
          <cell r="L871" t="str">
            <v>Gynecology</v>
          </cell>
          <cell r="M871" t="str">
            <v>19.2</v>
          </cell>
          <cell r="N871" t="str">
            <v>Gynecological Surgery</v>
          </cell>
        </row>
        <row r="872">
          <cell r="D872" t="str">
            <v>513-1</v>
          </cell>
          <cell r="E872" t="str">
            <v>UTERINE AND ADNEXA PROCEDURES FOR NON-MALIGNANCY EXCEPT LEIOMYOMA</v>
          </cell>
          <cell r="F872" t="str">
            <v>Uterine &amp; adnexa procs for non-malignancy except leiomyoma</v>
          </cell>
          <cell r="G872">
            <v>0.93676999999999999</v>
          </cell>
          <cell r="H872">
            <v>1.86</v>
          </cell>
          <cell r="I872" t="str">
            <v>13</v>
          </cell>
          <cell r="J872" t="str">
            <v>DISEASES &amp; DISORDERS OF THE FEMALE REPRODUCTIVE SYSTEM</v>
          </cell>
          <cell r="K872" t="str">
            <v>19</v>
          </cell>
          <cell r="L872" t="str">
            <v>Gynecology</v>
          </cell>
          <cell r="M872" t="str">
            <v>19.2</v>
          </cell>
          <cell r="N872" t="str">
            <v>Gynecological Surgery</v>
          </cell>
        </row>
        <row r="873">
          <cell r="D873" t="str">
            <v>513-2</v>
          </cell>
          <cell r="E873" t="str">
            <v>UTERINE AND ADNEXA PROCEDURES FOR NON-MALIGNANCY EXCEPT LEIOMYOMA</v>
          </cell>
          <cell r="F873" t="str">
            <v>Uterine &amp; adnexa procs for non-malignancy except leiomyoma</v>
          </cell>
          <cell r="G873">
            <v>1.12774</v>
          </cell>
          <cell r="H873">
            <v>2.5299999999999998</v>
          </cell>
          <cell r="I873" t="str">
            <v>13</v>
          </cell>
          <cell r="J873" t="str">
            <v>DISEASES &amp; DISORDERS OF THE FEMALE REPRODUCTIVE SYSTEM</v>
          </cell>
          <cell r="K873" t="str">
            <v>19</v>
          </cell>
          <cell r="L873" t="str">
            <v>Gynecology</v>
          </cell>
          <cell r="M873" t="str">
            <v>19.2</v>
          </cell>
          <cell r="N873" t="str">
            <v>Gynecological Surgery</v>
          </cell>
        </row>
        <row r="874">
          <cell r="D874" t="str">
            <v>513-3</v>
          </cell>
          <cell r="E874" t="str">
            <v>UTERINE AND ADNEXA PROCEDURES FOR NON-MALIGNANCY EXCEPT LEIOMYOMA</v>
          </cell>
          <cell r="F874" t="str">
            <v>Uterine &amp; adnexa procs for non-malignancy except leiomyoma</v>
          </cell>
          <cell r="G874">
            <v>1.7915700000000001</v>
          </cell>
          <cell r="H874">
            <v>5.47</v>
          </cell>
          <cell r="I874" t="str">
            <v>13</v>
          </cell>
          <cell r="J874" t="str">
            <v>DISEASES &amp; DISORDERS OF THE FEMALE REPRODUCTIVE SYSTEM</v>
          </cell>
          <cell r="K874" t="str">
            <v>19</v>
          </cell>
          <cell r="L874" t="str">
            <v>Gynecology</v>
          </cell>
          <cell r="M874" t="str">
            <v>19.2</v>
          </cell>
          <cell r="N874" t="str">
            <v>Gynecological Surgery</v>
          </cell>
        </row>
        <row r="875">
          <cell r="D875" t="str">
            <v>513-4</v>
          </cell>
          <cell r="E875" t="str">
            <v>UTERINE AND ADNEXA PROCEDURES FOR NON-MALIGNANCY EXCEPT LEIOMYOMA</v>
          </cell>
          <cell r="F875" t="str">
            <v>Uterine &amp; adnexa procs for non-malignancy except leiomyoma</v>
          </cell>
          <cell r="G875">
            <v>2.9076</v>
          </cell>
          <cell r="H875">
            <v>10.25</v>
          </cell>
          <cell r="I875" t="str">
            <v>13</v>
          </cell>
          <cell r="J875" t="str">
            <v>DISEASES &amp; DISORDERS OF THE FEMALE REPRODUCTIVE SYSTEM</v>
          </cell>
          <cell r="K875" t="str">
            <v>19</v>
          </cell>
          <cell r="L875" t="str">
            <v>Gynecology</v>
          </cell>
          <cell r="M875" t="str">
            <v>19.2</v>
          </cell>
          <cell r="N875" t="str">
            <v>Gynecological Surgery</v>
          </cell>
        </row>
        <row r="876">
          <cell r="D876" t="str">
            <v>514-1</v>
          </cell>
          <cell r="E876" t="str">
            <v>FEMALE REPRODUCTIVE SYSTEM RECONSTRUCTIVE PROCEDURES</v>
          </cell>
          <cell r="F876" t="str">
            <v>Female reproductive system reconstructive procs</v>
          </cell>
          <cell r="G876">
            <v>0.77576000000000001</v>
          </cell>
          <cell r="H876">
            <v>1.39</v>
          </cell>
          <cell r="I876" t="str">
            <v>13</v>
          </cell>
          <cell r="J876" t="str">
            <v>DISEASES &amp; DISORDERS OF THE FEMALE REPRODUCTIVE SYSTEM</v>
          </cell>
          <cell r="K876" t="str">
            <v>19</v>
          </cell>
          <cell r="L876" t="str">
            <v>Gynecology</v>
          </cell>
          <cell r="M876" t="str">
            <v>19.2</v>
          </cell>
          <cell r="N876" t="str">
            <v>Gynecological Surgery</v>
          </cell>
        </row>
        <row r="877">
          <cell r="D877" t="str">
            <v>514-2</v>
          </cell>
          <cell r="E877" t="str">
            <v>FEMALE REPRODUCTIVE SYSTEM RECONSTRUCTIVE PROCEDURES</v>
          </cell>
          <cell r="F877" t="str">
            <v>Female reproductive system reconstructive procs</v>
          </cell>
          <cell r="G877">
            <v>1.1508</v>
          </cell>
          <cell r="H877">
            <v>1.87</v>
          </cell>
          <cell r="I877" t="str">
            <v>13</v>
          </cell>
          <cell r="J877" t="str">
            <v>DISEASES &amp; DISORDERS OF THE FEMALE REPRODUCTIVE SYSTEM</v>
          </cell>
          <cell r="K877" t="str">
            <v>19</v>
          </cell>
          <cell r="L877" t="str">
            <v>Gynecology</v>
          </cell>
          <cell r="M877" t="str">
            <v>19.2</v>
          </cell>
          <cell r="N877" t="str">
            <v>Gynecological Surgery</v>
          </cell>
        </row>
        <row r="878">
          <cell r="D878" t="str">
            <v>514-3</v>
          </cell>
          <cell r="E878" t="str">
            <v>FEMALE REPRODUCTIVE SYSTEM RECONSTRUCTIVE PROCEDURES</v>
          </cell>
          <cell r="F878" t="str">
            <v>Female reproductive system reconstructive procs</v>
          </cell>
          <cell r="G878">
            <v>2.2213099999999999</v>
          </cell>
          <cell r="H878">
            <v>6.9</v>
          </cell>
          <cell r="I878" t="str">
            <v>13</v>
          </cell>
          <cell r="J878" t="str">
            <v>DISEASES &amp; DISORDERS OF THE FEMALE REPRODUCTIVE SYSTEM</v>
          </cell>
          <cell r="K878" t="str">
            <v>19</v>
          </cell>
          <cell r="L878" t="str">
            <v>Gynecology</v>
          </cell>
          <cell r="M878" t="str">
            <v>19.2</v>
          </cell>
          <cell r="N878" t="str">
            <v>Gynecological Surgery</v>
          </cell>
        </row>
        <row r="879">
          <cell r="D879" t="str">
            <v>514-4</v>
          </cell>
          <cell r="E879" t="str">
            <v>FEMALE REPRODUCTIVE SYSTEM RECONSTRUCTIVE PROCEDURES</v>
          </cell>
          <cell r="F879" t="str">
            <v>Female reproductive system reconstructive procs</v>
          </cell>
          <cell r="G879">
            <v>3.7126399999999999</v>
          </cell>
          <cell r="H879">
            <v>14.5</v>
          </cell>
          <cell r="I879" t="str">
            <v>13</v>
          </cell>
          <cell r="J879" t="str">
            <v>DISEASES &amp; DISORDERS OF THE FEMALE REPRODUCTIVE SYSTEM</v>
          </cell>
          <cell r="K879" t="str">
            <v>19</v>
          </cell>
          <cell r="L879" t="str">
            <v>Gynecology</v>
          </cell>
          <cell r="M879" t="str">
            <v>19.2</v>
          </cell>
          <cell r="N879" t="str">
            <v>Gynecological Surgery</v>
          </cell>
        </row>
        <row r="880">
          <cell r="D880" t="str">
            <v>517-1</v>
          </cell>
          <cell r="E880" t="str">
            <v>DILATION AND CURETTAGE FOR NON-OBSTETRIC DIAGNOSES</v>
          </cell>
          <cell r="F880" t="str">
            <v>Dilation &amp; curettage for non-obstetric diagnoses</v>
          </cell>
          <cell r="G880">
            <v>0.6552</v>
          </cell>
          <cell r="H880">
            <v>1.98</v>
          </cell>
          <cell r="I880" t="str">
            <v>13</v>
          </cell>
          <cell r="J880" t="str">
            <v>DISEASES &amp; DISORDERS OF THE FEMALE REPRODUCTIVE SYSTEM</v>
          </cell>
          <cell r="K880" t="str">
            <v>19</v>
          </cell>
          <cell r="L880" t="str">
            <v>Gynecology</v>
          </cell>
          <cell r="M880" t="str">
            <v>19.2</v>
          </cell>
          <cell r="N880" t="str">
            <v>Gynecological Surgery</v>
          </cell>
        </row>
        <row r="881">
          <cell r="D881" t="str">
            <v>517-2</v>
          </cell>
          <cell r="E881" t="str">
            <v>DILATION AND CURETTAGE FOR NON-OBSTETRIC DIAGNOSES</v>
          </cell>
          <cell r="F881" t="str">
            <v>Dilation &amp; curettage for non-obstetric diagnoses</v>
          </cell>
          <cell r="G881">
            <v>0.83169000000000004</v>
          </cell>
          <cell r="H881">
            <v>2.92</v>
          </cell>
          <cell r="I881" t="str">
            <v>13</v>
          </cell>
          <cell r="J881" t="str">
            <v>DISEASES &amp; DISORDERS OF THE FEMALE REPRODUCTIVE SYSTEM</v>
          </cell>
          <cell r="K881" t="str">
            <v>19</v>
          </cell>
          <cell r="L881" t="str">
            <v>Gynecology</v>
          </cell>
          <cell r="M881" t="str">
            <v>19.2</v>
          </cell>
          <cell r="N881" t="str">
            <v>Gynecological Surgery</v>
          </cell>
        </row>
        <row r="882">
          <cell r="D882" t="str">
            <v>517-3</v>
          </cell>
          <cell r="E882" t="str">
            <v>DILATION AND CURETTAGE FOR NON-OBSTETRIC DIAGNOSES</v>
          </cell>
          <cell r="F882" t="str">
            <v>Dilation &amp; curettage for non-obstetric diagnoses</v>
          </cell>
          <cell r="G882">
            <v>1.39594</v>
          </cell>
          <cell r="H882">
            <v>6.11</v>
          </cell>
          <cell r="I882" t="str">
            <v>13</v>
          </cell>
          <cell r="J882" t="str">
            <v>DISEASES &amp; DISORDERS OF THE FEMALE REPRODUCTIVE SYSTEM</v>
          </cell>
          <cell r="K882" t="str">
            <v>19</v>
          </cell>
          <cell r="L882" t="str">
            <v>Gynecology</v>
          </cell>
          <cell r="M882" t="str">
            <v>19.2</v>
          </cell>
          <cell r="N882" t="str">
            <v>Gynecological Surgery</v>
          </cell>
        </row>
        <row r="883">
          <cell r="D883" t="str">
            <v>517-4</v>
          </cell>
          <cell r="E883" t="str">
            <v>DILATION AND CURETTAGE FOR NON-OBSTETRIC DIAGNOSES</v>
          </cell>
          <cell r="F883" t="str">
            <v>Dilation &amp; curettage for non-obstetric diagnoses</v>
          </cell>
          <cell r="G883">
            <v>2.4553600000000002</v>
          </cell>
          <cell r="H883">
            <v>11.61</v>
          </cell>
          <cell r="I883" t="str">
            <v>13</v>
          </cell>
          <cell r="J883" t="str">
            <v>DISEASES &amp; DISORDERS OF THE FEMALE REPRODUCTIVE SYSTEM</v>
          </cell>
          <cell r="K883" t="str">
            <v>19</v>
          </cell>
          <cell r="L883" t="str">
            <v>Gynecology</v>
          </cell>
          <cell r="M883" t="str">
            <v>19.2</v>
          </cell>
          <cell r="N883" t="str">
            <v>Gynecological Surgery</v>
          </cell>
        </row>
        <row r="884">
          <cell r="D884" t="str">
            <v>518-1</v>
          </cell>
          <cell r="E884" t="str">
            <v>OTHER FEMALE REPRODUCTIVE SYSTEM AND RELATED PROCEDURES</v>
          </cell>
          <cell r="F884" t="str">
            <v>Other female reproductive system &amp; related procs</v>
          </cell>
          <cell r="G884">
            <v>0.79574</v>
          </cell>
          <cell r="H884">
            <v>2.0699999999999998</v>
          </cell>
          <cell r="I884" t="str">
            <v>13</v>
          </cell>
          <cell r="J884" t="str">
            <v>DISEASES &amp; DISORDERS OF THE FEMALE REPRODUCTIVE SYSTEM</v>
          </cell>
          <cell r="K884" t="str">
            <v>19</v>
          </cell>
          <cell r="L884" t="str">
            <v>Gynecology</v>
          </cell>
          <cell r="M884" t="str">
            <v>19.2</v>
          </cell>
          <cell r="N884" t="str">
            <v>Gynecological Surgery</v>
          </cell>
        </row>
        <row r="885">
          <cell r="D885" t="str">
            <v>518-2</v>
          </cell>
          <cell r="E885" t="str">
            <v>OTHER FEMALE REPRODUCTIVE SYSTEM AND RELATED PROCEDURES</v>
          </cell>
          <cell r="F885" t="str">
            <v>Other female reproductive system &amp; related procs</v>
          </cell>
          <cell r="G885">
            <v>1.15493</v>
          </cell>
          <cell r="H885">
            <v>3.78</v>
          </cell>
          <cell r="I885" t="str">
            <v>13</v>
          </cell>
          <cell r="J885" t="str">
            <v>DISEASES &amp; DISORDERS OF THE FEMALE REPRODUCTIVE SYSTEM</v>
          </cell>
          <cell r="K885" t="str">
            <v>19</v>
          </cell>
          <cell r="L885" t="str">
            <v>Gynecology</v>
          </cell>
          <cell r="M885" t="str">
            <v>19.2</v>
          </cell>
          <cell r="N885" t="str">
            <v>Gynecological Surgery</v>
          </cell>
        </row>
        <row r="886">
          <cell r="D886" t="str">
            <v>518-3</v>
          </cell>
          <cell r="E886" t="str">
            <v>OTHER FEMALE REPRODUCTIVE SYSTEM AND RELATED PROCEDURES</v>
          </cell>
          <cell r="F886" t="str">
            <v>Other female reproductive system &amp; related procs</v>
          </cell>
          <cell r="G886">
            <v>1.94234</v>
          </cell>
          <cell r="H886">
            <v>7.99</v>
          </cell>
          <cell r="I886" t="str">
            <v>13</v>
          </cell>
          <cell r="J886" t="str">
            <v>DISEASES &amp; DISORDERS OF THE FEMALE REPRODUCTIVE SYSTEM</v>
          </cell>
          <cell r="K886" t="str">
            <v>19</v>
          </cell>
          <cell r="L886" t="str">
            <v>Gynecology</v>
          </cell>
          <cell r="M886" t="str">
            <v>19.2</v>
          </cell>
          <cell r="N886" t="str">
            <v>Gynecological Surgery</v>
          </cell>
        </row>
        <row r="887">
          <cell r="D887" t="str">
            <v>518-4</v>
          </cell>
          <cell r="E887" t="str">
            <v>OTHER FEMALE REPRODUCTIVE SYSTEM AND RELATED PROCEDURES</v>
          </cell>
          <cell r="F887" t="str">
            <v>Other female reproductive system &amp; related procs</v>
          </cell>
          <cell r="G887">
            <v>3.5622400000000001</v>
          </cell>
          <cell r="H887">
            <v>15.26</v>
          </cell>
          <cell r="I887" t="str">
            <v>13</v>
          </cell>
          <cell r="J887" t="str">
            <v>DISEASES &amp; DISORDERS OF THE FEMALE REPRODUCTIVE SYSTEM</v>
          </cell>
          <cell r="K887" t="str">
            <v>19</v>
          </cell>
          <cell r="L887" t="str">
            <v>Gynecology</v>
          </cell>
          <cell r="M887" t="str">
            <v>19.2</v>
          </cell>
          <cell r="N887" t="str">
            <v>Gynecological Surgery</v>
          </cell>
        </row>
        <row r="888">
          <cell r="D888" t="str">
            <v>519-1</v>
          </cell>
          <cell r="E888" t="str">
            <v>UTERINE AND ADNEXA PROCEDURES FOR LEIOMYOMA</v>
          </cell>
          <cell r="F888" t="str">
            <v>Uterine &amp; adnexa procs for leiomyoma</v>
          </cell>
          <cell r="G888">
            <v>0.88590999999999998</v>
          </cell>
          <cell r="H888">
            <v>1.97</v>
          </cell>
          <cell r="I888" t="str">
            <v>13</v>
          </cell>
          <cell r="J888" t="str">
            <v>DISEASES &amp; DISORDERS OF THE FEMALE REPRODUCTIVE SYSTEM</v>
          </cell>
          <cell r="K888" t="str">
            <v>19</v>
          </cell>
          <cell r="L888" t="str">
            <v>Gynecology</v>
          </cell>
          <cell r="M888" t="str">
            <v>19.2</v>
          </cell>
          <cell r="N888" t="str">
            <v>Gynecological Surgery</v>
          </cell>
        </row>
        <row r="889">
          <cell r="D889" t="str">
            <v>519-2</v>
          </cell>
          <cell r="E889" t="str">
            <v>UTERINE AND ADNEXA PROCEDURES FOR LEIOMYOMA</v>
          </cell>
          <cell r="F889" t="str">
            <v>Uterine &amp; adnexa procs for leiomyoma</v>
          </cell>
          <cell r="G889">
            <v>1.1257900000000001</v>
          </cell>
          <cell r="H889">
            <v>2.69</v>
          </cell>
          <cell r="I889" t="str">
            <v>13</v>
          </cell>
          <cell r="J889" t="str">
            <v>DISEASES &amp; DISORDERS OF THE FEMALE REPRODUCTIVE SYSTEM</v>
          </cell>
          <cell r="K889" t="str">
            <v>19</v>
          </cell>
          <cell r="L889" t="str">
            <v>Gynecology</v>
          </cell>
          <cell r="M889" t="str">
            <v>19.2</v>
          </cell>
          <cell r="N889" t="str">
            <v>Gynecological Surgery</v>
          </cell>
        </row>
        <row r="890">
          <cell r="D890" t="str">
            <v>519-3</v>
          </cell>
          <cell r="E890" t="str">
            <v>UTERINE AND ADNEXA PROCEDURES FOR LEIOMYOMA</v>
          </cell>
          <cell r="F890" t="str">
            <v>Uterine &amp; adnexa procs for leiomyoma</v>
          </cell>
          <cell r="G890">
            <v>1.81982</v>
          </cell>
          <cell r="H890">
            <v>5.28</v>
          </cell>
          <cell r="I890" t="str">
            <v>13</v>
          </cell>
          <cell r="J890" t="str">
            <v>DISEASES &amp; DISORDERS OF THE FEMALE REPRODUCTIVE SYSTEM</v>
          </cell>
          <cell r="K890" t="str">
            <v>19</v>
          </cell>
          <cell r="L890" t="str">
            <v>Gynecology</v>
          </cell>
          <cell r="M890" t="str">
            <v>19.2</v>
          </cell>
          <cell r="N890" t="str">
            <v>Gynecological Surgery</v>
          </cell>
        </row>
        <row r="891">
          <cell r="D891" t="str">
            <v>519-4</v>
          </cell>
          <cell r="E891" t="str">
            <v>UTERINE AND ADNEXA PROCEDURES FOR LEIOMYOMA</v>
          </cell>
          <cell r="F891" t="str">
            <v>Uterine &amp; adnexa procs for leiomyoma</v>
          </cell>
          <cell r="G891">
            <v>3.4809700000000001</v>
          </cell>
          <cell r="H891">
            <v>9.66</v>
          </cell>
          <cell r="I891" t="str">
            <v>13</v>
          </cell>
          <cell r="J891" t="str">
            <v>DISEASES &amp; DISORDERS OF THE FEMALE REPRODUCTIVE SYSTEM</v>
          </cell>
          <cell r="K891" t="str">
            <v>19</v>
          </cell>
          <cell r="L891" t="str">
            <v>Gynecology</v>
          </cell>
          <cell r="M891" t="str">
            <v>19.2</v>
          </cell>
          <cell r="N891" t="str">
            <v>Gynecological Surgery</v>
          </cell>
        </row>
        <row r="892">
          <cell r="D892" t="str">
            <v>530-1</v>
          </cell>
          <cell r="E892" t="str">
            <v>FEMALE REPRODUCTIVE SYSTEM MALIGNANCY</v>
          </cell>
          <cell r="F892" t="str">
            <v>Female reproductive system malignancy</v>
          </cell>
          <cell r="G892">
            <v>0.52158000000000004</v>
          </cell>
          <cell r="H892">
            <v>2.63</v>
          </cell>
          <cell r="I892" t="str">
            <v>13</v>
          </cell>
          <cell r="J892" t="str">
            <v>DISEASES &amp; DISORDERS OF THE FEMALE REPRODUCTIVE SYSTEM</v>
          </cell>
          <cell r="K892" t="str">
            <v>04</v>
          </cell>
          <cell r="L892" t="str">
            <v>Oncology</v>
          </cell>
          <cell r="M892" t="str">
            <v>04.1</v>
          </cell>
          <cell r="N892" t="str">
            <v>Oncology</v>
          </cell>
        </row>
        <row r="893">
          <cell r="D893" t="str">
            <v>530-2</v>
          </cell>
          <cell r="E893" t="str">
            <v>FEMALE REPRODUCTIVE SYSTEM MALIGNANCY</v>
          </cell>
          <cell r="F893" t="str">
            <v>Female reproductive system malignancy</v>
          </cell>
          <cell r="G893">
            <v>0.70228000000000002</v>
          </cell>
          <cell r="H893">
            <v>3.56</v>
          </cell>
          <cell r="I893" t="str">
            <v>13</v>
          </cell>
          <cell r="J893" t="str">
            <v>DISEASES &amp; DISORDERS OF THE FEMALE REPRODUCTIVE SYSTEM</v>
          </cell>
          <cell r="K893" t="str">
            <v>04</v>
          </cell>
          <cell r="L893" t="str">
            <v>Oncology</v>
          </cell>
          <cell r="M893" t="str">
            <v>04.1</v>
          </cell>
          <cell r="N893" t="str">
            <v>Oncology</v>
          </cell>
        </row>
        <row r="894">
          <cell r="D894" t="str">
            <v>530-3</v>
          </cell>
          <cell r="E894" t="str">
            <v>FEMALE REPRODUCTIVE SYSTEM MALIGNANCY</v>
          </cell>
          <cell r="F894" t="str">
            <v>Female reproductive system malignancy</v>
          </cell>
          <cell r="G894">
            <v>1.0211399999999999</v>
          </cell>
          <cell r="H894">
            <v>5.71</v>
          </cell>
          <cell r="I894" t="str">
            <v>13</v>
          </cell>
          <cell r="J894" t="str">
            <v>DISEASES &amp; DISORDERS OF THE FEMALE REPRODUCTIVE SYSTEM</v>
          </cell>
          <cell r="K894" t="str">
            <v>04</v>
          </cell>
          <cell r="L894" t="str">
            <v>Oncology</v>
          </cell>
          <cell r="M894" t="str">
            <v>04.1</v>
          </cell>
          <cell r="N894" t="str">
            <v>Oncology</v>
          </cell>
        </row>
        <row r="895">
          <cell r="D895" t="str">
            <v>530-4</v>
          </cell>
          <cell r="E895" t="str">
            <v>FEMALE REPRODUCTIVE SYSTEM MALIGNANCY</v>
          </cell>
          <cell r="F895" t="str">
            <v>Female reproductive system malignancy</v>
          </cell>
          <cell r="G895">
            <v>1.63978</v>
          </cell>
          <cell r="H895">
            <v>9.75</v>
          </cell>
          <cell r="I895" t="str">
            <v>13</v>
          </cell>
          <cell r="J895" t="str">
            <v>DISEASES &amp; DISORDERS OF THE FEMALE REPRODUCTIVE SYSTEM</v>
          </cell>
          <cell r="K895" t="str">
            <v>04</v>
          </cell>
          <cell r="L895" t="str">
            <v>Oncology</v>
          </cell>
          <cell r="M895" t="str">
            <v>04.1</v>
          </cell>
          <cell r="N895" t="str">
            <v>Oncology</v>
          </cell>
        </row>
        <row r="896">
          <cell r="D896" t="str">
            <v>531-1</v>
          </cell>
          <cell r="E896" t="str">
            <v>FEMALE REPRODUCTIVE SYSTEM INFECTIONS</v>
          </cell>
          <cell r="F896" t="str">
            <v>Female reproductive system infections</v>
          </cell>
          <cell r="G896">
            <v>0.47660999999999998</v>
          </cell>
          <cell r="H896">
            <v>2.54</v>
          </cell>
          <cell r="I896" t="str">
            <v>13</v>
          </cell>
          <cell r="J896" t="str">
            <v>DISEASES &amp; DISORDERS OF THE FEMALE REPRODUCTIVE SYSTEM</v>
          </cell>
          <cell r="K896" t="str">
            <v>19</v>
          </cell>
          <cell r="L896" t="str">
            <v>Gynecology</v>
          </cell>
          <cell r="M896" t="str">
            <v>19.1</v>
          </cell>
          <cell r="N896" t="str">
            <v>GYN General</v>
          </cell>
        </row>
        <row r="897">
          <cell r="D897" t="str">
            <v>531-2</v>
          </cell>
          <cell r="E897" t="str">
            <v>FEMALE REPRODUCTIVE SYSTEM INFECTIONS</v>
          </cell>
          <cell r="F897" t="str">
            <v>Female reproductive system infections</v>
          </cell>
          <cell r="G897">
            <v>0.62217</v>
          </cell>
          <cell r="H897">
            <v>3.51</v>
          </cell>
          <cell r="I897" t="str">
            <v>13</v>
          </cell>
          <cell r="J897" t="str">
            <v>DISEASES &amp; DISORDERS OF THE FEMALE REPRODUCTIVE SYSTEM</v>
          </cell>
          <cell r="K897" t="str">
            <v>19</v>
          </cell>
          <cell r="L897" t="str">
            <v>Gynecology</v>
          </cell>
          <cell r="M897" t="str">
            <v>19.1</v>
          </cell>
          <cell r="N897" t="str">
            <v>GYN General</v>
          </cell>
        </row>
        <row r="898">
          <cell r="D898" t="str">
            <v>531-3</v>
          </cell>
          <cell r="E898" t="str">
            <v>FEMALE REPRODUCTIVE SYSTEM INFECTIONS</v>
          </cell>
          <cell r="F898" t="str">
            <v>Female reproductive system infections</v>
          </cell>
          <cell r="G898">
            <v>0.96074000000000004</v>
          </cell>
          <cell r="H898">
            <v>5.65</v>
          </cell>
          <cell r="I898" t="str">
            <v>13</v>
          </cell>
          <cell r="J898" t="str">
            <v>DISEASES &amp; DISORDERS OF THE FEMALE REPRODUCTIVE SYSTEM</v>
          </cell>
          <cell r="K898" t="str">
            <v>19</v>
          </cell>
          <cell r="L898" t="str">
            <v>Gynecology</v>
          </cell>
          <cell r="M898" t="str">
            <v>19.1</v>
          </cell>
          <cell r="N898" t="str">
            <v>GYN General</v>
          </cell>
        </row>
        <row r="899">
          <cell r="D899" t="str">
            <v>531-4</v>
          </cell>
          <cell r="E899" t="str">
            <v>FEMALE REPRODUCTIVE SYSTEM INFECTIONS</v>
          </cell>
          <cell r="F899" t="str">
            <v>Female reproductive system infections</v>
          </cell>
          <cell r="G899">
            <v>1.57229</v>
          </cell>
          <cell r="H899">
            <v>9.41</v>
          </cell>
          <cell r="I899" t="str">
            <v>13</v>
          </cell>
          <cell r="J899" t="str">
            <v>DISEASES &amp; DISORDERS OF THE FEMALE REPRODUCTIVE SYSTEM</v>
          </cell>
          <cell r="K899" t="str">
            <v>19</v>
          </cell>
          <cell r="L899" t="str">
            <v>Gynecology</v>
          </cell>
          <cell r="M899" t="str">
            <v>19.1</v>
          </cell>
          <cell r="N899" t="str">
            <v>GYN General</v>
          </cell>
        </row>
        <row r="900">
          <cell r="D900" t="str">
            <v>532-1</v>
          </cell>
          <cell r="E900" t="str">
            <v>MENSTRUAL AND OTHER FEMALE REPRODUCTIVE SYSTEM DISORDERS</v>
          </cell>
          <cell r="F900" t="str">
            <v>Menstrual &amp; oth female reproductive system disorders</v>
          </cell>
          <cell r="G900">
            <v>0.39742</v>
          </cell>
          <cell r="H900">
            <v>1.68</v>
          </cell>
          <cell r="I900" t="str">
            <v>13</v>
          </cell>
          <cell r="J900" t="str">
            <v>DISEASES &amp; DISORDERS OF THE FEMALE REPRODUCTIVE SYSTEM</v>
          </cell>
          <cell r="K900" t="str">
            <v>19</v>
          </cell>
          <cell r="L900" t="str">
            <v>Gynecology</v>
          </cell>
          <cell r="M900" t="str">
            <v>19.1</v>
          </cell>
          <cell r="N900" t="str">
            <v>GYN General</v>
          </cell>
        </row>
        <row r="901">
          <cell r="D901" t="str">
            <v>532-2</v>
          </cell>
          <cell r="E901" t="str">
            <v>MENSTRUAL AND OTHER FEMALE REPRODUCTIVE SYSTEM DISORDERS</v>
          </cell>
          <cell r="F901" t="str">
            <v>Menstrual &amp; oth female reproductive system disorders</v>
          </cell>
          <cell r="G901">
            <v>0.49823000000000001</v>
          </cell>
          <cell r="H901">
            <v>2.15</v>
          </cell>
          <cell r="I901" t="str">
            <v>13</v>
          </cell>
          <cell r="J901" t="str">
            <v>DISEASES &amp; DISORDERS OF THE FEMALE REPRODUCTIVE SYSTEM</v>
          </cell>
          <cell r="K901" t="str">
            <v>19</v>
          </cell>
          <cell r="L901" t="str">
            <v>Gynecology</v>
          </cell>
          <cell r="M901" t="str">
            <v>19.1</v>
          </cell>
          <cell r="N901" t="str">
            <v>GYN General</v>
          </cell>
        </row>
        <row r="902">
          <cell r="D902" t="str">
            <v>532-3</v>
          </cell>
          <cell r="E902" t="str">
            <v>MENSTRUAL AND OTHER FEMALE REPRODUCTIVE SYSTEM DISORDERS</v>
          </cell>
          <cell r="F902" t="str">
            <v>Menstrual &amp; oth female reproductive system disorders</v>
          </cell>
          <cell r="G902">
            <v>0.78346000000000005</v>
          </cell>
          <cell r="H902">
            <v>3.72</v>
          </cell>
          <cell r="I902" t="str">
            <v>13</v>
          </cell>
          <cell r="J902" t="str">
            <v>DISEASES &amp; DISORDERS OF THE FEMALE REPRODUCTIVE SYSTEM</v>
          </cell>
          <cell r="K902" t="str">
            <v>19</v>
          </cell>
          <cell r="L902" t="str">
            <v>Gynecology</v>
          </cell>
          <cell r="M902" t="str">
            <v>19.1</v>
          </cell>
          <cell r="N902" t="str">
            <v>GYN General</v>
          </cell>
        </row>
        <row r="903">
          <cell r="D903" t="str">
            <v>532-4</v>
          </cell>
          <cell r="E903" t="str">
            <v>MENSTRUAL AND OTHER FEMALE REPRODUCTIVE SYSTEM DISORDERS</v>
          </cell>
          <cell r="F903" t="str">
            <v>Menstrual &amp; oth female reproductive system disorders</v>
          </cell>
          <cell r="G903">
            <v>1.2958499999999999</v>
          </cell>
          <cell r="H903">
            <v>7.2</v>
          </cell>
          <cell r="I903" t="str">
            <v>13</v>
          </cell>
          <cell r="J903" t="str">
            <v>DISEASES &amp; DISORDERS OF THE FEMALE REPRODUCTIVE SYSTEM</v>
          </cell>
          <cell r="K903" t="str">
            <v>19</v>
          </cell>
          <cell r="L903" t="str">
            <v>Gynecology</v>
          </cell>
          <cell r="M903" t="str">
            <v>19.1</v>
          </cell>
          <cell r="N903" t="str">
            <v>GYN General</v>
          </cell>
        </row>
        <row r="904">
          <cell r="D904" t="str">
            <v>539-1</v>
          </cell>
          <cell r="E904" t="str">
            <v>CESAREAN SECTION WITH STERILIZATION</v>
          </cell>
          <cell r="F904" t="str">
            <v>Cesarean section with sterilization</v>
          </cell>
          <cell r="G904">
            <v>0.59197999999999995</v>
          </cell>
          <cell r="H904">
            <v>2.6</v>
          </cell>
          <cell r="I904" t="str">
            <v>14</v>
          </cell>
          <cell r="J904" t="str">
            <v>PREGNANCY, CHILDBIRTH &amp; THE PUERPERIUM</v>
          </cell>
          <cell r="K904" t="str">
            <v>18</v>
          </cell>
          <cell r="L904" t="str">
            <v>Obstetrics</v>
          </cell>
          <cell r="M904" t="str">
            <v>18.1</v>
          </cell>
          <cell r="N904" t="str">
            <v>Obstetrics</v>
          </cell>
        </row>
        <row r="905">
          <cell r="D905" t="str">
            <v>539-2</v>
          </cell>
          <cell r="E905" t="str">
            <v>CESAREAN SECTION WITH STERILIZATION</v>
          </cell>
          <cell r="F905" t="str">
            <v>Cesarean section with sterilization</v>
          </cell>
          <cell r="G905">
            <v>0.68381999999999998</v>
          </cell>
          <cell r="H905">
            <v>3.1</v>
          </cell>
          <cell r="I905" t="str">
            <v>14</v>
          </cell>
          <cell r="J905" t="str">
            <v>PREGNANCY, CHILDBIRTH &amp; THE PUERPERIUM</v>
          </cell>
          <cell r="K905" t="str">
            <v>18</v>
          </cell>
          <cell r="L905" t="str">
            <v>Obstetrics</v>
          </cell>
          <cell r="M905" t="str">
            <v>18.1</v>
          </cell>
          <cell r="N905" t="str">
            <v>Obstetrics</v>
          </cell>
        </row>
        <row r="906">
          <cell r="D906" t="str">
            <v>539-3</v>
          </cell>
          <cell r="E906" t="str">
            <v>CESAREAN SECTION WITH STERILIZATION</v>
          </cell>
          <cell r="F906" t="str">
            <v>Cesarean section with sterilization</v>
          </cell>
          <cell r="G906">
            <v>0.96638999999999997</v>
          </cell>
          <cell r="H906">
            <v>5.16</v>
          </cell>
          <cell r="I906" t="str">
            <v>14</v>
          </cell>
          <cell r="J906" t="str">
            <v>PREGNANCY, CHILDBIRTH &amp; THE PUERPERIUM</v>
          </cell>
          <cell r="K906" t="str">
            <v>18</v>
          </cell>
          <cell r="L906" t="str">
            <v>Obstetrics</v>
          </cell>
          <cell r="M906" t="str">
            <v>18.1</v>
          </cell>
          <cell r="N906" t="str">
            <v>Obstetrics</v>
          </cell>
        </row>
        <row r="907">
          <cell r="D907" t="str">
            <v>539-4</v>
          </cell>
          <cell r="E907" t="str">
            <v>CESAREAN SECTION WITH STERILIZATION</v>
          </cell>
          <cell r="F907" t="str">
            <v>Cesarean section with sterilization</v>
          </cell>
          <cell r="G907">
            <v>1.9999100000000001</v>
          </cell>
          <cell r="H907">
            <v>9.1300000000000008</v>
          </cell>
          <cell r="I907" t="str">
            <v>14</v>
          </cell>
          <cell r="J907" t="str">
            <v>PREGNANCY, CHILDBIRTH &amp; THE PUERPERIUM</v>
          </cell>
          <cell r="K907" t="str">
            <v>18</v>
          </cell>
          <cell r="L907" t="str">
            <v>Obstetrics</v>
          </cell>
          <cell r="M907" t="str">
            <v>18.1</v>
          </cell>
          <cell r="N907" t="str">
            <v>Obstetrics</v>
          </cell>
        </row>
        <row r="908">
          <cell r="D908" t="str">
            <v>540-1</v>
          </cell>
          <cell r="E908" t="str">
            <v>CESAREAN SECTION WITHOUT STERILIZATION</v>
          </cell>
          <cell r="F908" t="str">
            <v>Cesarean section w/o sterilization</v>
          </cell>
          <cell r="G908">
            <v>0.58087999999999995</v>
          </cell>
          <cell r="H908">
            <v>2.87</v>
          </cell>
          <cell r="I908" t="str">
            <v>14</v>
          </cell>
          <cell r="J908" t="str">
            <v>PREGNANCY, CHILDBIRTH &amp; THE PUERPERIUM</v>
          </cell>
          <cell r="K908" t="str">
            <v>18</v>
          </cell>
          <cell r="L908" t="str">
            <v>Obstetrics</v>
          </cell>
          <cell r="M908" t="str">
            <v>18.1</v>
          </cell>
          <cell r="N908" t="str">
            <v>Obstetrics</v>
          </cell>
        </row>
        <row r="909">
          <cell r="D909" t="str">
            <v>540-2</v>
          </cell>
          <cell r="E909" t="str">
            <v>CESAREAN SECTION WITHOUT STERILIZATION</v>
          </cell>
          <cell r="F909" t="str">
            <v>Cesarean section w/o sterilization</v>
          </cell>
          <cell r="G909">
            <v>0.70759000000000005</v>
          </cell>
          <cell r="H909">
            <v>3.58</v>
          </cell>
          <cell r="I909" t="str">
            <v>14</v>
          </cell>
          <cell r="J909" t="str">
            <v>PREGNANCY, CHILDBIRTH &amp; THE PUERPERIUM</v>
          </cell>
          <cell r="K909" t="str">
            <v>18</v>
          </cell>
          <cell r="L909" t="str">
            <v>Obstetrics</v>
          </cell>
          <cell r="M909" t="str">
            <v>18.1</v>
          </cell>
          <cell r="N909" t="str">
            <v>Obstetrics</v>
          </cell>
        </row>
        <row r="910">
          <cell r="D910" t="str">
            <v>540-3</v>
          </cell>
          <cell r="E910" t="str">
            <v>CESAREAN SECTION WITHOUT STERILIZATION</v>
          </cell>
          <cell r="F910" t="str">
            <v>Cesarean section w/o sterilization</v>
          </cell>
          <cell r="G910">
            <v>0.89439000000000002</v>
          </cell>
          <cell r="H910">
            <v>4.8899999999999997</v>
          </cell>
          <cell r="I910" t="str">
            <v>14</v>
          </cell>
          <cell r="J910" t="str">
            <v>PREGNANCY, CHILDBIRTH &amp; THE PUERPERIUM</v>
          </cell>
          <cell r="K910" t="str">
            <v>18</v>
          </cell>
          <cell r="L910" t="str">
            <v>Obstetrics</v>
          </cell>
          <cell r="M910" t="str">
            <v>18.1</v>
          </cell>
          <cell r="N910" t="str">
            <v>Obstetrics</v>
          </cell>
        </row>
        <row r="911">
          <cell r="D911" t="str">
            <v>540-4</v>
          </cell>
          <cell r="E911" t="str">
            <v>CESAREAN SECTION WITHOUT STERILIZATION</v>
          </cell>
          <cell r="F911" t="str">
            <v>Cesarean section w/o sterilization</v>
          </cell>
          <cell r="G911">
            <v>1.50295</v>
          </cell>
          <cell r="H911">
            <v>7.09</v>
          </cell>
          <cell r="I911" t="str">
            <v>14</v>
          </cell>
          <cell r="J911" t="str">
            <v>PREGNANCY, CHILDBIRTH &amp; THE PUERPERIUM</v>
          </cell>
          <cell r="K911" t="str">
            <v>18</v>
          </cell>
          <cell r="L911" t="str">
            <v>Obstetrics</v>
          </cell>
          <cell r="M911" t="str">
            <v>18.1</v>
          </cell>
          <cell r="N911" t="str">
            <v>Obstetrics</v>
          </cell>
        </row>
        <row r="912">
          <cell r="D912" t="str">
            <v>541-1</v>
          </cell>
          <cell r="E912" t="str">
            <v>VAGINAL DELIVERY WITH STERILIZATION AND/OR D&amp;C</v>
          </cell>
          <cell r="F912" t="str">
            <v>Vaginal delivery with sterilization and/or D&amp;C</v>
          </cell>
          <cell r="G912">
            <v>0.60306000000000004</v>
          </cell>
          <cell r="H912">
            <v>2.09</v>
          </cell>
          <cell r="I912" t="str">
            <v>14</v>
          </cell>
          <cell r="J912" t="str">
            <v>PREGNANCY, CHILDBIRTH &amp; THE PUERPERIUM</v>
          </cell>
          <cell r="K912" t="str">
            <v>18</v>
          </cell>
          <cell r="L912" t="str">
            <v>Obstetrics</v>
          </cell>
          <cell r="M912" t="str">
            <v>18.1</v>
          </cell>
          <cell r="N912" t="str">
            <v>Obstetrics</v>
          </cell>
        </row>
        <row r="913">
          <cell r="D913" t="str">
            <v>541-2</v>
          </cell>
          <cell r="E913" t="str">
            <v>VAGINAL DELIVERY WITH STERILIZATION AND/OR D&amp;C</v>
          </cell>
          <cell r="F913" t="str">
            <v>Vaginal delivery with sterilization and/or D&amp;C</v>
          </cell>
          <cell r="G913">
            <v>0.62853999999999999</v>
          </cell>
          <cell r="H913">
            <v>2.3199999999999998</v>
          </cell>
          <cell r="I913" t="str">
            <v>14</v>
          </cell>
          <cell r="J913" t="str">
            <v>PREGNANCY, CHILDBIRTH &amp; THE PUERPERIUM</v>
          </cell>
          <cell r="K913" t="str">
            <v>18</v>
          </cell>
          <cell r="L913" t="str">
            <v>Obstetrics</v>
          </cell>
          <cell r="M913" t="str">
            <v>18.1</v>
          </cell>
          <cell r="N913" t="str">
            <v>Obstetrics</v>
          </cell>
        </row>
        <row r="914">
          <cell r="D914" t="str">
            <v>541-3</v>
          </cell>
          <cell r="E914" t="str">
            <v>VAGINAL DELIVERY WITH STERILIZATION AND/OR D&amp;C</v>
          </cell>
          <cell r="F914" t="str">
            <v>Vaginal delivery with sterilization and/or D&amp;C</v>
          </cell>
          <cell r="G914">
            <v>0.77373999999999998</v>
          </cell>
          <cell r="H914">
            <v>3.51</v>
          </cell>
          <cell r="I914" t="str">
            <v>14</v>
          </cell>
          <cell r="J914" t="str">
            <v>PREGNANCY, CHILDBIRTH &amp; THE PUERPERIUM</v>
          </cell>
          <cell r="K914" t="str">
            <v>18</v>
          </cell>
          <cell r="L914" t="str">
            <v>Obstetrics</v>
          </cell>
          <cell r="M914" t="str">
            <v>18.1</v>
          </cell>
          <cell r="N914" t="str">
            <v>Obstetrics</v>
          </cell>
        </row>
        <row r="915">
          <cell r="D915" t="str">
            <v>541-4</v>
          </cell>
          <cell r="E915" t="str">
            <v>VAGINAL DELIVERY WITH STERILIZATION AND/OR D&amp;C</v>
          </cell>
          <cell r="F915" t="str">
            <v>Vaginal delivery with sterilization and/or D&amp;C</v>
          </cell>
          <cell r="G915">
            <v>1.04043</v>
          </cell>
          <cell r="H915">
            <v>6.77</v>
          </cell>
          <cell r="I915" t="str">
            <v>14</v>
          </cell>
          <cell r="J915" t="str">
            <v>PREGNANCY, CHILDBIRTH &amp; THE PUERPERIUM</v>
          </cell>
          <cell r="K915" t="str">
            <v>18</v>
          </cell>
          <cell r="L915" t="str">
            <v>Obstetrics</v>
          </cell>
          <cell r="M915" t="str">
            <v>18.1</v>
          </cell>
          <cell r="N915" t="str">
            <v>Obstetrics</v>
          </cell>
        </row>
        <row r="916">
          <cell r="D916" t="str">
            <v>542-1</v>
          </cell>
          <cell r="E916" t="str">
            <v>VAGINAL DELIVERY WITH O.R. PROCEDURE EXCEPT STERILIZATION AND/OR D&amp;C</v>
          </cell>
          <cell r="F916" t="str">
            <v>Vaginal delivery with o.r. proc except sterilization and/or D&amp;C</v>
          </cell>
          <cell r="G916">
            <v>0.39571000000000001</v>
          </cell>
          <cell r="H916">
            <v>2.23</v>
          </cell>
          <cell r="I916" t="str">
            <v>14</v>
          </cell>
          <cell r="J916" t="str">
            <v>PREGNANCY, CHILDBIRTH &amp; THE PUERPERIUM</v>
          </cell>
          <cell r="K916" t="str">
            <v>18</v>
          </cell>
          <cell r="L916" t="str">
            <v>Obstetrics</v>
          </cell>
          <cell r="M916" t="str">
            <v>18.1</v>
          </cell>
          <cell r="N916" t="str">
            <v>Obstetrics</v>
          </cell>
        </row>
        <row r="917">
          <cell r="D917" t="str">
            <v>542-2</v>
          </cell>
          <cell r="E917" t="str">
            <v>VAGINAL DELIVERY WITH O.R. PROCEDURE EXCEPT STERILIZATION AND/OR D&amp;C</v>
          </cell>
          <cell r="F917" t="str">
            <v>Vaginal delivery with o.r. proc except sterilization and/or D&amp;C</v>
          </cell>
          <cell r="G917">
            <v>0.45016</v>
          </cell>
          <cell r="H917">
            <v>2.52</v>
          </cell>
          <cell r="I917" t="str">
            <v>14</v>
          </cell>
          <cell r="J917" t="str">
            <v>PREGNANCY, CHILDBIRTH &amp; THE PUERPERIUM</v>
          </cell>
          <cell r="K917" t="str">
            <v>18</v>
          </cell>
          <cell r="L917" t="str">
            <v>Obstetrics</v>
          </cell>
          <cell r="M917" t="str">
            <v>18.1</v>
          </cell>
          <cell r="N917" t="str">
            <v>Obstetrics</v>
          </cell>
        </row>
        <row r="918">
          <cell r="D918" t="str">
            <v>542-3</v>
          </cell>
          <cell r="E918" t="str">
            <v>VAGINAL DELIVERY WITH O.R. PROCEDURE EXCEPT STERILIZATION AND/OR D&amp;C</v>
          </cell>
          <cell r="F918" t="str">
            <v>Vaginal delivery with o.r. proc except sterilization and/or D&amp;C</v>
          </cell>
          <cell r="G918">
            <v>0.66398999999999997</v>
          </cell>
          <cell r="H918">
            <v>3.47</v>
          </cell>
          <cell r="I918" t="str">
            <v>14</v>
          </cell>
          <cell r="J918" t="str">
            <v>PREGNANCY, CHILDBIRTH &amp; THE PUERPERIUM</v>
          </cell>
          <cell r="K918" t="str">
            <v>18</v>
          </cell>
          <cell r="L918" t="str">
            <v>Obstetrics</v>
          </cell>
          <cell r="M918" t="str">
            <v>18.1</v>
          </cell>
          <cell r="N918" t="str">
            <v>Obstetrics</v>
          </cell>
        </row>
        <row r="919">
          <cell r="D919" t="str">
            <v>542-4</v>
          </cell>
          <cell r="E919" t="str">
            <v>VAGINAL DELIVERY WITH O.R. PROCEDURE EXCEPT STERILIZATION AND/OR D&amp;C</v>
          </cell>
          <cell r="F919" t="str">
            <v>Vaginal delivery with o.r. proc except sterilization and/or D&amp;C</v>
          </cell>
          <cell r="G919">
            <v>1.52475</v>
          </cell>
          <cell r="H919">
            <v>6.43</v>
          </cell>
          <cell r="I919" t="str">
            <v>14</v>
          </cell>
          <cell r="J919" t="str">
            <v>PREGNANCY, CHILDBIRTH &amp; THE PUERPERIUM</v>
          </cell>
          <cell r="K919" t="str">
            <v>18</v>
          </cell>
          <cell r="L919" t="str">
            <v>Obstetrics</v>
          </cell>
          <cell r="M919" t="str">
            <v>18.1</v>
          </cell>
          <cell r="N919" t="str">
            <v>Obstetrics</v>
          </cell>
        </row>
        <row r="920">
          <cell r="D920" t="str">
            <v>543-1</v>
          </cell>
          <cell r="E920" t="str">
            <v>ABORTION WITH D&amp;C, ASPIRATION CURETTAGE OR HYSTEROTOMY</v>
          </cell>
          <cell r="F920" t="str">
            <v>Abortion with D&amp;C, aspiration curettage or hysterotomy</v>
          </cell>
          <cell r="G920">
            <v>0.46216000000000002</v>
          </cell>
          <cell r="H920">
            <v>1.26</v>
          </cell>
          <cell r="I920" t="str">
            <v>14</v>
          </cell>
          <cell r="J920" t="str">
            <v>PREGNANCY, CHILDBIRTH &amp; THE PUERPERIUM</v>
          </cell>
          <cell r="K920" t="str">
            <v>18</v>
          </cell>
          <cell r="L920" t="str">
            <v>Obstetrics</v>
          </cell>
          <cell r="M920" t="str">
            <v>18.1</v>
          </cell>
          <cell r="N920" t="str">
            <v>Obstetrics</v>
          </cell>
        </row>
        <row r="921">
          <cell r="D921" t="str">
            <v>543-2</v>
          </cell>
          <cell r="E921" t="str">
            <v>ABORTION WITH D&amp;C, ASPIRATION CURETTAGE OR HYSTEROTOMY</v>
          </cell>
          <cell r="F921" t="str">
            <v>Abortion with D&amp;C, aspiration curettage or hysterotomy</v>
          </cell>
          <cell r="G921">
            <v>0.61177999999999999</v>
          </cell>
          <cell r="H921">
            <v>1.64</v>
          </cell>
          <cell r="I921" t="str">
            <v>14</v>
          </cell>
          <cell r="J921" t="str">
            <v>PREGNANCY, CHILDBIRTH &amp; THE PUERPERIUM</v>
          </cell>
          <cell r="K921" t="str">
            <v>18</v>
          </cell>
          <cell r="L921" t="str">
            <v>Obstetrics</v>
          </cell>
          <cell r="M921" t="str">
            <v>18.1</v>
          </cell>
          <cell r="N921" t="str">
            <v>Obstetrics</v>
          </cell>
        </row>
        <row r="922">
          <cell r="D922" t="str">
            <v>543-3</v>
          </cell>
          <cell r="E922" t="str">
            <v>ABORTION WITH D&amp;C, ASPIRATION CURETTAGE OR HYSTEROTOMY</v>
          </cell>
          <cell r="F922" t="str">
            <v>Abortion with D&amp;C, aspiration curettage or hysterotomy</v>
          </cell>
          <cell r="G922">
            <v>0.82721</v>
          </cell>
          <cell r="H922">
            <v>2.5099999999999998</v>
          </cell>
          <cell r="I922" t="str">
            <v>14</v>
          </cell>
          <cell r="J922" t="str">
            <v>PREGNANCY, CHILDBIRTH &amp; THE PUERPERIUM</v>
          </cell>
          <cell r="K922" t="str">
            <v>18</v>
          </cell>
          <cell r="L922" t="str">
            <v>Obstetrics</v>
          </cell>
          <cell r="M922" t="str">
            <v>18.1</v>
          </cell>
          <cell r="N922" t="str">
            <v>Obstetrics</v>
          </cell>
        </row>
        <row r="923">
          <cell r="D923" t="str">
            <v>543-4</v>
          </cell>
          <cell r="E923" t="str">
            <v>ABORTION WITH D&amp;C, ASPIRATION CURETTAGE OR HYSTEROTOMY</v>
          </cell>
          <cell r="F923" t="str">
            <v>Abortion with D&amp;C, aspiration curettage or hysterotomy</v>
          </cell>
          <cell r="G923">
            <v>2.24533</v>
          </cell>
          <cell r="H923">
            <v>5.68</v>
          </cell>
          <cell r="I923" t="str">
            <v>14</v>
          </cell>
          <cell r="J923" t="str">
            <v>PREGNANCY, CHILDBIRTH &amp; THE PUERPERIUM</v>
          </cell>
          <cell r="K923" t="str">
            <v>18</v>
          </cell>
          <cell r="L923" t="str">
            <v>Obstetrics</v>
          </cell>
          <cell r="M923" t="str">
            <v>18.1</v>
          </cell>
          <cell r="N923" t="str">
            <v>Obstetrics</v>
          </cell>
        </row>
        <row r="924">
          <cell r="D924" t="str">
            <v>547-1</v>
          </cell>
          <cell r="E924" t="str">
            <v>ANTEPARTUM WITH O.R. PROCEDURE</v>
          </cell>
          <cell r="F924" t="str">
            <v>Antepartum with o.r. proc</v>
          </cell>
          <cell r="G924">
            <v>0.59467000000000003</v>
          </cell>
          <cell r="H924">
            <v>1.9</v>
          </cell>
          <cell r="I924" t="str">
            <v>14</v>
          </cell>
          <cell r="J924" t="str">
            <v>PREGNANCY, CHILDBIRTH &amp; THE PUERPERIUM</v>
          </cell>
          <cell r="K924" t="str">
            <v>18</v>
          </cell>
          <cell r="L924" t="str">
            <v>Obstetrics</v>
          </cell>
          <cell r="M924" t="str">
            <v>18.1</v>
          </cell>
          <cell r="N924" t="str">
            <v>Obstetrics</v>
          </cell>
        </row>
        <row r="925">
          <cell r="D925" t="str">
            <v>547-2</v>
          </cell>
          <cell r="E925" t="str">
            <v>ANTEPARTUM WITH O.R. PROCEDURE</v>
          </cell>
          <cell r="F925" t="str">
            <v>Antepartum with o.r. proc</v>
          </cell>
          <cell r="G925">
            <v>0.83148999999999995</v>
          </cell>
          <cell r="H925">
            <v>2.39</v>
          </cell>
          <cell r="I925" t="str">
            <v>14</v>
          </cell>
          <cell r="J925" t="str">
            <v>PREGNANCY, CHILDBIRTH &amp; THE PUERPERIUM</v>
          </cell>
          <cell r="K925" t="str">
            <v>18</v>
          </cell>
          <cell r="L925" t="str">
            <v>Obstetrics</v>
          </cell>
          <cell r="M925" t="str">
            <v>18.1</v>
          </cell>
          <cell r="N925" t="str">
            <v>Obstetrics</v>
          </cell>
        </row>
        <row r="926">
          <cell r="D926" t="str">
            <v>547-3</v>
          </cell>
          <cell r="E926" t="str">
            <v>ANTEPARTUM WITH O.R. PROCEDURE</v>
          </cell>
          <cell r="F926" t="str">
            <v>Antepartum with o.r. proc</v>
          </cell>
          <cell r="G926">
            <v>1.2355</v>
          </cell>
          <cell r="H926">
            <v>4.5999999999999996</v>
          </cell>
          <cell r="I926" t="str">
            <v>14</v>
          </cell>
          <cell r="J926" t="str">
            <v>PREGNANCY, CHILDBIRTH &amp; THE PUERPERIUM</v>
          </cell>
          <cell r="K926" t="str">
            <v>18</v>
          </cell>
          <cell r="L926" t="str">
            <v>Obstetrics</v>
          </cell>
          <cell r="M926" t="str">
            <v>18.1</v>
          </cell>
          <cell r="N926" t="str">
            <v>Obstetrics</v>
          </cell>
        </row>
        <row r="927">
          <cell r="D927" t="str">
            <v>547-4</v>
          </cell>
          <cell r="E927" t="str">
            <v>ANTEPARTUM WITH O.R. PROCEDURE</v>
          </cell>
          <cell r="F927" t="str">
            <v>Antepartum with o.r. proc</v>
          </cell>
          <cell r="G927">
            <v>2.20702</v>
          </cell>
          <cell r="H927">
            <v>7.87</v>
          </cell>
          <cell r="I927" t="str">
            <v>14</v>
          </cell>
          <cell r="J927" t="str">
            <v>PREGNANCY, CHILDBIRTH &amp; THE PUERPERIUM</v>
          </cell>
          <cell r="K927" t="str">
            <v>18</v>
          </cell>
          <cell r="L927" t="str">
            <v>Obstetrics</v>
          </cell>
          <cell r="M927" t="str">
            <v>18.1</v>
          </cell>
          <cell r="N927" t="str">
            <v>Obstetrics</v>
          </cell>
        </row>
        <row r="928">
          <cell r="D928" t="str">
            <v>548-1</v>
          </cell>
          <cell r="E928" t="str">
            <v>POSTPARTUM AND POST ABORTION DIAGNOSIS WITH O.R. PROCEDURE</v>
          </cell>
          <cell r="F928" t="str">
            <v>Postpartum &amp; post abortion diagnosis with o.r. proc</v>
          </cell>
          <cell r="G928">
            <v>0.40134999999999998</v>
          </cell>
          <cell r="H928">
            <v>1.93</v>
          </cell>
          <cell r="I928" t="str">
            <v>14</v>
          </cell>
          <cell r="J928" t="str">
            <v>PREGNANCY, CHILDBIRTH &amp; THE PUERPERIUM</v>
          </cell>
          <cell r="K928" t="str">
            <v>18</v>
          </cell>
          <cell r="L928" t="str">
            <v>Obstetrics</v>
          </cell>
          <cell r="M928" t="str">
            <v>18.1</v>
          </cell>
          <cell r="N928" t="str">
            <v>Obstetrics</v>
          </cell>
        </row>
        <row r="929">
          <cell r="D929" t="str">
            <v>548-2</v>
          </cell>
          <cell r="E929" t="str">
            <v>POSTPARTUM AND POST ABORTION DIAGNOSIS WITH O.R. PROCEDURE</v>
          </cell>
          <cell r="F929" t="str">
            <v>Postpartum &amp; post abortion diagnosis with o.r. proc</v>
          </cell>
          <cell r="G929">
            <v>0.83221000000000001</v>
          </cell>
          <cell r="H929">
            <v>2.63</v>
          </cell>
          <cell r="I929" t="str">
            <v>14</v>
          </cell>
          <cell r="J929" t="str">
            <v>PREGNANCY, CHILDBIRTH &amp; THE PUERPERIUM</v>
          </cell>
          <cell r="K929" t="str">
            <v>18</v>
          </cell>
          <cell r="L929" t="str">
            <v>Obstetrics</v>
          </cell>
          <cell r="M929" t="str">
            <v>18.1</v>
          </cell>
          <cell r="N929" t="str">
            <v>Obstetrics</v>
          </cell>
        </row>
        <row r="930">
          <cell r="D930" t="str">
            <v>548-3</v>
          </cell>
          <cell r="E930" t="str">
            <v>POSTPARTUM AND POST ABORTION DIAGNOSIS WITH O.R. PROCEDURE</v>
          </cell>
          <cell r="F930" t="str">
            <v>Postpartum &amp; post abortion diagnosis with o.r. proc</v>
          </cell>
          <cell r="G930">
            <v>1.39025</v>
          </cell>
          <cell r="H930">
            <v>4.6100000000000003</v>
          </cell>
          <cell r="I930" t="str">
            <v>14</v>
          </cell>
          <cell r="J930" t="str">
            <v>PREGNANCY, CHILDBIRTH &amp; THE PUERPERIUM</v>
          </cell>
          <cell r="K930" t="str">
            <v>18</v>
          </cell>
          <cell r="L930" t="str">
            <v>Obstetrics</v>
          </cell>
          <cell r="M930" t="str">
            <v>18.1</v>
          </cell>
          <cell r="N930" t="str">
            <v>Obstetrics</v>
          </cell>
        </row>
        <row r="931">
          <cell r="D931" t="str">
            <v>548-4</v>
          </cell>
          <cell r="E931" t="str">
            <v>POSTPARTUM AND POST ABORTION DIAGNOSIS WITH O.R. PROCEDURE</v>
          </cell>
          <cell r="F931" t="str">
            <v>Postpartum &amp; post abortion diagnosis with o.r. proc</v>
          </cell>
          <cell r="G931">
            <v>3.1742900000000001</v>
          </cell>
          <cell r="H931">
            <v>9.7200000000000006</v>
          </cell>
          <cell r="I931" t="str">
            <v>14</v>
          </cell>
          <cell r="J931" t="str">
            <v>PREGNANCY, CHILDBIRTH &amp; THE PUERPERIUM</v>
          </cell>
          <cell r="K931" t="str">
            <v>18</v>
          </cell>
          <cell r="L931" t="str">
            <v>Obstetrics</v>
          </cell>
          <cell r="M931" t="str">
            <v>18.1</v>
          </cell>
          <cell r="N931" t="str">
            <v>Obstetrics</v>
          </cell>
        </row>
        <row r="932">
          <cell r="D932" t="str">
            <v>560-1</v>
          </cell>
          <cell r="E932" t="str">
            <v>VAGINAL DELIVERY</v>
          </cell>
          <cell r="F932" t="str">
            <v>Vaginal delivery</v>
          </cell>
          <cell r="G932">
            <v>0.34322000000000003</v>
          </cell>
          <cell r="H932">
            <v>2.0499999999999998</v>
          </cell>
          <cell r="I932" t="str">
            <v>14</v>
          </cell>
          <cell r="J932" t="str">
            <v>PREGNANCY, CHILDBIRTH &amp; THE PUERPERIUM</v>
          </cell>
          <cell r="K932" t="str">
            <v>18</v>
          </cell>
          <cell r="L932" t="str">
            <v>Obstetrics</v>
          </cell>
          <cell r="M932" t="str">
            <v>18.1</v>
          </cell>
          <cell r="N932" t="str">
            <v>Obstetrics</v>
          </cell>
        </row>
        <row r="933">
          <cell r="D933" t="str">
            <v>560-2</v>
          </cell>
          <cell r="E933" t="str">
            <v>VAGINAL DELIVERY</v>
          </cell>
          <cell r="F933" t="str">
            <v>Vaginal delivery</v>
          </cell>
          <cell r="G933">
            <v>0.39193</v>
          </cell>
          <cell r="H933">
            <v>2.2999999999999998</v>
          </cell>
          <cell r="I933" t="str">
            <v>14</v>
          </cell>
          <cell r="J933" t="str">
            <v>PREGNANCY, CHILDBIRTH &amp; THE PUERPERIUM</v>
          </cell>
          <cell r="K933" t="str">
            <v>18</v>
          </cell>
          <cell r="L933" t="str">
            <v>Obstetrics</v>
          </cell>
          <cell r="M933" t="str">
            <v>18.1</v>
          </cell>
          <cell r="N933" t="str">
            <v>Obstetrics</v>
          </cell>
        </row>
        <row r="934">
          <cell r="D934" t="str">
            <v>560-3</v>
          </cell>
          <cell r="E934" t="str">
            <v>VAGINAL DELIVERY</v>
          </cell>
          <cell r="F934" t="str">
            <v>Vaginal delivery</v>
          </cell>
          <cell r="G934">
            <v>0.51041999999999998</v>
          </cell>
          <cell r="H934">
            <v>3.08</v>
          </cell>
          <cell r="I934" t="str">
            <v>14</v>
          </cell>
          <cell r="J934" t="str">
            <v>PREGNANCY, CHILDBIRTH &amp; THE PUERPERIUM</v>
          </cell>
          <cell r="K934" t="str">
            <v>18</v>
          </cell>
          <cell r="L934" t="str">
            <v>Obstetrics</v>
          </cell>
          <cell r="M934" t="str">
            <v>18.1</v>
          </cell>
          <cell r="N934" t="str">
            <v>Obstetrics</v>
          </cell>
        </row>
        <row r="935">
          <cell r="D935" t="str">
            <v>560-4</v>
          </cell>
          <cell r="E935" t="str">
            <v>VAGINAL DELIVERY</v>
          </cell>
          <cell r="F935" t="str">
            <v>Vaginal delivery</v>
          </cell>
          <cell r="G935">
            <v>0.71874000000000005</v>
          </cell>
          <cell r="H935">
            <v>4.3099999999999996</v>
          </cell>
          <cell r="I935" t="str">
            <v>14</v>
          </cell>
          <cell r="J935" t="str">
            <v>PREGNANCY, CHILDBIRTH &amp; THE PUERPERIUM</v>
          </cell>
          <cell r="K935" t="str">
            <v>18</v>
          </cell>
          <cell r="L935" t="str">
            <v>Obstetrics</v>
          </cell>
          <cell r="M935" t="str">
            <v>18.1</v>
          </cell>
          <cell r="N935" t="str">
            <v>Obstetrics</v>
          </cell>
        </row>
        <row r="936">
          <cell r="D936" t="str">
            <v>561-1</v>
          </cell>
          <cell r="E936" t="str">
            <v>POSTPARTUM AND POST ABORTION DIAGNOSES WITHOUT PROCEDURE</v>
          </cell>
          <cell r="F936" t="str">
            <v>Postpartum &amp; post abortion diagnoses w/o proc</v>
          </cell>
          <cell r="G936">
            <v>0.24102999999999999</v>
          </cell>
          <cell r="H936">
            <v>1.89</v>
          </cell>
          <cell r="I936" t="str">
            <v>14</v>
          </cell>
          <cell r="J936" t="str">
            <v>PREGNANCY, CHILDBIRTH &amp; THE PUERPERIUM</v>
          </cell>
          <cell r="K936" t="str">
            <v>18</v>
          </cell>
          <cell r="L936" t="str">
            <v>Obstetrics</v>
          </cell>
          <cell r="M936" t="str">
            <v>18.1</v>
          </cell>
          <cell r="N936" t="str">
            <v>Obstetrics</v>
          </cell>
        </row>
        <row r="937">
          <cell r="D937" t="str">
            <v>561-2</v>
          </cell>
          <cell r="E937" t="str">
            <v>POSTPARTUM AND POST ABORTION DIAGNOSES WITHOUT PROCEDURE</v>
          </cell>
          <cell r="F937" t="str">
            <v>Postpartum &amp; post abortion diagnoses w/o proc</v>
          </cell>
          <cell r="G937">
            <v>0.36598999999999998</v>
          </cell>
          <cell r="H937">
            <v>2.29</v>
          </cell>
          <cell r="I937" t="str">
            <v>14</v>
          </cell>
          <cell r="J937" t="str">
            <v>PREGNANCY, CHILDBIRTH &amp; THE PUERPERIUM</v>
          </cell>
          <cell r="K937" t="str">
            <v>18</v>
          </cell>
          <cell r="L937" t="str">
            <v>Obstetrics</v>
          </cell>
          <cell r="M937" t="str">
            <v>18.1</v>
          </cell>
          <cell r="N937" t="str">
            <v>Obstetrics</v>
          </cell>
        </row>
        <row r="938">
          <cell r="D938" t="str">
            <v>561-3</v>
          </cell>
          <cell r="E938" t="str">
            <v>POSTPARTUM AND POST ABORTION DIAGNOSES WITHOUT PROCEDURE</v>
          </cell>
          <cell r="F938" t="str">
            <v>Postpartum &amp; post abortion diagnoses w/o proc</v>
          </cell>
          <cell r="G938">
            <v>0.57245999999999997</v>
          </cell>
          <cell r="H938">
            <v>3.38</v>
          </cell>
          <cell r="I938" t="str">
            <v>14</v>
          </cell>
          <cell r="J938" t="str">
            <v>PREGNANCY, CHILDBIRTH &amp; THE PUERPERIUM</v>
          </cell>
          <cell r="K938" t="str">
            <v>18</v>
          </cell>
          <cell r="L938" t="str">
            <v>Obstetrics</v>
          </cell>
          <cell r="M938" t="str">
            <v>18.1</v>
          </cell>
          <cell r="N938" t="str">
            <v>Obstetrics</v>
          </cell>
        </row>
        <row r="939">
          <cell r="D939" t="str">
            <v>561-4</v>
          </cell>
          <cell r="E939" t="str">
            <v>POSTPARTUM AND POST ABORTION DIAGNOSES WITHOUT PROCEDURE</v>
          </cell>
          <cell r="F939" t="str">
            <v>Postpartum &amp; post abortion diagnoses w/o proc</v>
          </cell>
          <cell r="G939">
            <v>1.2097199999999999</v>
          </cell>
          <cell r="H939">
            <v>5.52</v>
          </cell>
          <cell r="I939" t="str">
            <v>14</v>
          </cell>
          <cell r="J939" t="str">
            <v>PREGNANCY, CHILDBIRTH &amp; THE PUERPERIUM</v>
          </cell>
          <cell r="K939" t="str">
            <v>18</v>
          </cell>
          <cell r="L939" t="str">
            <v>Obstetrics</v>
          </cell>
          <cell r="M939" t="str">
            <v>18.1</v>
          </cell>
          <cell r="N939" t="str">
            <v>Obstetrics</v>
          </cell>
        </row>
        <row r="940">
          <cell r="D940" t="str">
            <v>564-1</v>
          </cell>
          <cell r="E940" t="str">
            <v>ABORTION WITHOUT D&amp;C, ASPIRATION CURETTAGE OR HYSTEROTOMY</v>
          </cell>
          <cell r="F940" t="str">
            <v>Abortion w/o D&amp;C, aspiration curettage or hysterotomy</v>
          </cell>
          <cell r="G940">
            <v>0.29515999999999998</v>
          </cell>
          <cell r="H940">
            <v>1.24</v>
          </cell>
          <cell r="I940" t="str">
            <v>14</v>
          </cell>
          <cell r="J940" t="str">
            <v>PREGNANCY, CHILDBIRTH &amp; THE PUERPERIUM</v>
          </cell>
          <cell r="K940" t="str">
            <v>18</v>
          </cell>
          <cell r="L940" t="str">
            <v>Obstetrics</v>
          </cell>
          <cell r="M940" t="str">
            <v>18.1</v>
          </cell>
          <cell r="N940" t="str">
            <v>Obstetrics</v>
          </cell>
        </row>
        <row r="941">
          <cell r="D941" t="str">
            <v>564-2</v>
          </cell>
          <cell r="E941" t="str">
            <v>ABORTION WITHOUT D&amp;C, ASPIRATION CURETTAGE OR HYSTEROTOMY</v>
          </cell>
          <cell r="F941" t="str">
            <v>Abortion w/o D&amp;C, aspiration curettage or hysterotomy</v>
          </cell>
          <cell r="G941">
            <v>0.39476</v>
          </cell>
          <cell r="H941">
            <v>1.57</v>
          </cell>
          <cell r="I941" t="str">
            <v>14</v>
          </cell>
          <cell r="J941" t="str">
            <v>PREGNANCY, CHILDBIRTH &amp; THE PUERPERIUM</v>
          </cell>
          <cell r="K941" t="str">
            <v>18</v>
          </cell>
          <cell r="L941" t="str">
            <v>Obstetrics</v>
          </cell>
          <cell r="M941" t="str">
            <v>18.1</v>
          </cell>
          <cell r="N941" t="str">
            <v>Obstetrics</v>
          </cell>
        </row>
        <row r="942">
          <cell r="D942" t="str">
            <v>564-3</v>
          </cell>
          <cell r="E942" t="str">
            <v>ABORTION WITHOUT D&amp;C, ASPIRATION CURETTAGE OR HYSTEROTOMY</v>
          </cell>
          <cell r="F942" t="str">
            <v>Abortion w/o D&amp;C, aspiration curettage or hysterotomy</v>
          </cell>
          <cell r="G942">
            <v>0.55113000000000001</v>
          </cell>
          <cell r="H942">
            <v>2.4700000000000002</v>
          </cell>
          <cell r="I942" t="str">
            <v>14</v>
          </cell>
          <cell r="J942" t="str">
            <v>PREGNANCY, CHILDBIRTH &amp; THE PUERPERIUM</v>
          </cell>
          <cell r="K942" t="str">
            <v>18</v>
          </cell>
          <cell r="L942" t="str">
            <v>Obstetrics</v>
          </cell>
          <cell r="M942" t="str">
            <v>18.1</v>
          </cell>
          <cell r="N942" t="str">
            <v>Obstetrics</v>
          </cell>
        </row>
        <row r="943">
          <cell r="D943" t="str">
            <v>564-4</v>
          </cell>
          <cell r="E943" t="str">
            <v>ABORTION WITHOUT D&amp;C, ASPIRATION CURETTAGE OR HYSTEROTOMY</v>
          </cell>
          <cell r="F943" t="str">
            <v>Abortion w/o D&amp;C, aspiration curettage or hysterotomy</v>
          </cell>
          <cell r="G943">
            <v>1.44977</v>
          </cell>
          <cell r="H943">
            <v>5.6</v>
          </cell>
          <cell r="I943" t="str">
            <v>14</v>
          </cell>
          <cell r="J943" t="str">
            <v>PREGNANCY, CHILDBIRTH &amp; THE PUERPERIUM</v>
          </cell>
          <cell r="K943" t="str">
            <v>18</v>
          </cell>
          <cell r="L943" t="str">
            <v>Obstetrics</v>
          </cell>
          <cell r="M943" t="str">
            <v>18.1</v>
          </cell>
          <cell r="N943" t="str">
            <v>Obstetrics</v>
          </cell>
        </row>
        <row r="944">
          <cell r="D944" t="str">
            <v>566-1</v>
          </cell>
          <cell r="E944" t="str">
            <v>ANTEPARTUM WITHOUT O.R. PROCEDURE</v>
          </cell>
          <cell r="F944" t="str">
            <v>Antepartum w/o o.r. proc</v>
          </cell>
          <cell r="G944">
            <v>0.23225999999999999</v>
          </cell>
          <cell r="H944">
            <v>1.86</v>
          </cell>
          <cell r="I944" t="str">
            <v>14</v>
          </cell>
          <cell r="J944" t="str">
            <v>PREGNANCY, CHILDBIRTH &amp; THE PUERPERIUM</v>
          </cell>
          <cell r="K944" t="str">
            <v>18</v>
          </cell>
          <cell r="L944" t="str">
            <v>Obstetrics</v>
          </cell>
          <cell r="M944" t="str">
            <v>18.1</v>
          </cell>
          <cell r="N944" t="str">
            <v>Obstetrics</v>
          </cell>
        </row>
        <row r="945">
          <cell r="D945" t="str">
            <v>566-2</v>
          </cell>
          <cell r="E945" t="str">
            <v>ANTEPARTUM WITHOUT O.R. PROCEDURE</v>
          </cell>
          <cell r="F945" t="str">
            <v>Antepartum w/o o.r. proc</v>
          </cell>
          <cell r="G945">
            <v>0.31256</v>
          </cell>
          <cell r="H945">
            <v>2.46</v>
          </cell>
          <cell r="I945" t="str">
            <v>14</v>
          </cell>
          <cell r="J945" t="str">
            <v>PREGNANCY, CHILDBIRTH &amp; THE PUERPERIUM</v>
          </cell>
          <cell r="K945" t="str">
            <v>18</v>
          </cell>
          <cell r="L945" t="str">
            <v>Obstetrics</v>
          </cell>
          <cell r="M945" t="str">
            <v>18.1</v>
          </cell>
          <cell r="N945" t="str">
            <v>Obstetrics</v>
          </cell>
        </row>
        <row r="946">
          <cell r="D946" t="str">
            <v>566-3</v>
          </cell>
          <cell r="E946" t="str">
            <v>ANTEPARTUM WITHOUT O.R. PROCEDURE</v>
          </cell>
          <cell r="F946" t="str">
            <v>Antepartum w/o o.r. proc</v>
          </cell>
          <cell r="G946">
            <v>0.45482</v>
          </cell>
          <cell r="H946">
            <v>4.07</v>
          </cell>
          <cell r="I946" t="str">
            <v>14</v>
          </cell>
          <cell r="J946" t="str">
            <v>PREGNANCY, CHILDBIRTH &amp; THE PUERPERIUM</v>
          </cell>
          <cell r="K946" t="str">
            <v>18</v>
          </cell>
          <cell r="L946" t="str">
            <v>Obstetrics</v>
          </cell>
          <cell r="M946" t="str">
            <v>18.1</v>
          </cell>
          <cell r="N946" t="str">
            <v>Obstetrics</v>
          </cell>
        </row>
        <row r="947">
          <cell r="D947" t="str">
            <v>566-4</v>
          </cell>
          <cell r="E947" t="str">
            <v>ANTEPARTUM WITHOUT O.R. PROCEDURE</v>
          </cell>
          <cell r="F947" t="str">
            <v>Antepartum w/o o.r. proc</v>
          </cell>
          <cell r="G947">
            <v>1.00901</v>
          </cell>
          <cell r="H947">
            <v>5.61</v>
          </cell>
          <cell r="I947" t="str">
            <v>14</v>
          </cell>
          <cell r="J947" t="str">
            <v>PREGNANCY, CHILDBIRTH &amp; THE PUERPERIUM</v>
          </cell>
          <cell r="K947" t="str">
            <v>18</v>
          </cell>
          <cell r="L947" t="str">
            <v>Obstetrics</v>
          </cell>
          <cell r="M947" t="str">
            <v>18.1</v>
          </cell>
          <cell r="N947" t="str">
            <v>Obstetrics</v>
          </cell>
        </row>
        <row r="948">
          <cell r="D948" t="str">
            <v>580-1</v>
          </cell>
          <cell r="E948" t="str">
            <v>NEONATE, TRANSFERRED &lt; 5 DAYS OLD, NOT BORN HERE</v>
          </cell>
          <cell r="F948" t="str">
            <v>Neonate, transferred &lt; 5 days old, not born here</v>
          </cell>
          <cell r="G948">
            <v>0.29236000000000001</v>
          </cell>
          <cell r="H948">
            <v>1.55</v>
          </cell>
          <cell r="I948" t="str">
            <v>15</v>
          </cell>
          <cell r="J948" t="str">
            <v>NEWBORNS &amp; OTHER NEONATES WITH CONDTN ORIG IN PERINATAL PERIOD</v>
          </cell>
          <cell r="K948" t="str">
            <v>05</v>
          </cell>
          <cell r="L948" t="str">
            <v>Pediatrics</v>
          </cell>
          <cell r="M948" t="str">
            <v>05.1</v>
          </cell>
          <cell r="N948" t="str">
            <v>Neonatology</v>
          </cell>
        </row>
        <row r="949">
          <cell r="D949" t="str">
            <v>580-2</v>
          </cell>
          <cell r="E949" t="str">
            <v>NEONATE, TRANSFERRED &lt; 5 DAYS OLD, NOT BORN HERE</v>
          </cell>
          <cell r="F949" t="str">
            <v>Neonate, transferred &lt; 5 days old, not born here</v>
          </cell>
          <cell r="G949">
            <v>0.37389</v>
          </cell>
          <cell r="H949">
            <v>1.72</v>
          </cell>
          <cell r="I949" t="str">
            <v>15</v>
          </cell>
          <cell r="J949" t="str">
            <v>NEWBORNS &amp; OTHER NEONATES WITH CONDTN ORIG IN PERINATAL PERIOD</v>
          </cell>
          <cell r="K949" t="str">
            <v>05</v>
          </cell>
          <cell r="L949" t="str">
            <v>Pediatrics</v>
          </cell>
          <cell r="M949" t="str">
            <v>05.1</v>
          </cell>
          <cell r="N949" t="str">
            <v>Neonatology</v>
          </cell>
        </row>
        <row r="950">
          <cell r="D950" t="str">
            <v>580-3</v>
          </cell>
          <cell r="E950" t="str">
            <v>NEONATE, TRANSFERRED &lt; 5 DAYS OLD, NOT BORN HERE</v>
          </cell>
          <cell r="F950" t="str">
            <v>Neonate, transferred &lt; 5 days old, not born here</v>
          </cell>
          <cell r="G950">
            <v>0.61338000000000004</v>
          </cell>
          <cell r="H950">
            <v>1.76</v>
          </cell>
          <cell r="I950" t="str">
            <v>15</v>
          </cell>
          <cell r="J950" t="str">
            <v>NEWBORNS &amp; OTHER NEONATES WITH CONDTN ORIG IN PERINATAL PERIOD</v>
          </cell>
          <cell r="K950" t="str">
            <v>05</v>
          </cell>
          <cell r="L950" t="str">
            <v>Pediatrics</v>
          </cell>
          <cell r="M950" t="str">
            <v>05.1</v>
          </cell>
          <cell r="N950" t="str">
            <v>Neonatology</v>
          </cell>
        </row>
        <row r="951">
          <cell r="D951" t="str">
            <v>580-4</v>
          </cell>
          <cell r="E951" t="str">
            <v>NEONATE, TRANSFERRED &lt; 5 DAYS OLD, NOT BORN HERE</v>
          </cell>
          <cell r="F951" t="str">
            <v>Neonate, transferred &lt; 5 days old, not born here</v>
          </cell>
          <cell r="G951">
            <v>1.0057700000000001</v>
          </cell>
          <cell r="H951">
            <v>2.8966247345205036</v>
          </cell>
          <cell r="I951" t="str">
            <v>15</v>
          </cell>
          <cell r="J951" t="str">
            <v>NEWBORNS &amp; OTHER NEONATES WITH CONDTN ORIG IN PERINATAL PERIOD</v>
          </cell>
          <cell r="K951" t="str">
            <v>05</v>
          </cell>
          <cell r="L951" t="str">
            <v>Pediatrics</v>
          </cell>
          <cell r="M951" t="str">
            <v>05.1</v>
          </cell>
          <cell r="N951" t="str">
            <v>Neonatology</v>
          </cell>
        </row>
        <row r="952">
          <cell r="D952" t="str">
            <v>581-1</v>
          </cell>
          <cell r="E952" t="str">
            <v>NEONATE, TRANSFERRED &lt; 5 DAYS OLD, BORN HERE</v>
          </cell>
          <cell r="F952" t="str">
            <v>Neonate, transferred &lt; 5 days old, born here</v>
          </cell>
          <cell r="G952">
            <v>0.10184</v>
          </cell>
          <cell r="H952">
            <v>1.18</v>
          </cell>
          <cell r="I952" t="str">
            <v>15</v>
          </cell>
          <cell r="J952" t="str">
            <v>NEWBORNS &amp; OTHER NEONATES WITH CONDTN ORIG IN PERINATAL PERIOD</v>
          </cell>
          <cell r="K952" t="str">
            <v>05</v>
          </cell>
          <cell r="L952" t="str">
            <v>Pediatrics</v>
          </cell>
          <cell r="M952" t="str">
            <v>05.1</v>
          </cell>
          <cell r="N952" t="str">
            <v>Neonatology</v>
          </cell>
        </row>
        <row r="953">
          <cell r="D953" t="str">
            <v>581-2</v>
          </cell>
          <cell r="E953" t="str">
            <v>NEONATE, TRANSFERRED &lt; 5 DAYS OLD, BORN HERE</v>
          </cell>
          <cell r="F953" t="str">
            <v>Neonate, transferred &lt; 5 days old, born here</v>
          </cell>
          <cell r="G953">
            <v>0.15248</v>
          </cell>
          <cell r="H953">
            <v>1.24</v>
          </cell>
          <cell r="I953" t="str">
            <v>15</v>
          </cell>
          <cell r="J953" t="str">
            <v>NEWBORNS &amp; OTHER NEONATES WITH CONDTN ORIG IN PERINATAL PERIOD</v>
          </cell>
          <cell r="K953" t="str">
            <v>05</v>
          </cell>
          <cell r="L953" t="str">
            <v>Pediatrics</v>
          </cell>
          <cell r="M953" t="str">
            <v>05.1</v>
          </cell>
          <cell r="N953" t="str">
            <v>Neonatology</v>
          </cell>
        </row>
        <row r="954">
          <cell r="D954" t="str">
            <v>581-3</v>
          </cell>
          <cell r="E954" t="str">
            <v>NEONATE, TRANSFERRED &lt; 5 DAYS OLD, BORN HERE</v>
          </cell>
          <cell r="F954" t="str">
            <v>Neonate, transferred &lt; 5 days old, born here</v>
          </cell>
          <cell r="G954">
            <v>0.23385</v>
          </cell>
          <cell r="H954">
            <v>1.25</v>
          </cell>
          <cell r="I954" t="str">
            <v>15</v>
          </cell>
          <cell r="J954" t="str">
            <v>NEWBORNS &amp; OTHER NEONATES WITH CONDTN ORIG IN PERINATAL PERIOD</v>
          </cell>
          <cell r="K954" t="str">
            <v>05</v>
          </cell>
          <cell r="L954" t="str">
            <v>Pediatrics</v>
          </cell>
          <cell r="M954" t="str">
            <v>05.1</v>
          </cell>
          <cell r="N954" t="str">
            <v>Neonatology</v>
          </cell>
        </row>
        <row r="955">
          <cell r="D955" t="str">
            <v>581-4</v>
          </cell>
          <cell r="E955" t="str">
            <v>NEONATE, TRANSFERRED &lt; 5 DAYS OLD, BORN HERE</v>
          </cell>
          <cell r="F955" t="str">
            <v>Neonate, transferred &lt; 5 days old, born here</v>
          </cell>
          <cell r="G955">
            <v>0.39123000000000002</v>
          </cell>
          <cell r="H955">
            <v>1.31</v>
          </cell>
          <cell r="I955" t="str">
            <v>15</v>
          </cell>
          <cell r="J955" t="str">
            <v>NEWBORNS &amp; OTHER NEONATES WITH CONDTN ORIG IN PERINATAL PERIOD</v>
          </cell>
          <cell r="K955" t="str">
            <v>05</v>
          </cell>
          <cell r="L955" t="str">
            <v>Pediatrics</v>
          </cell>
          <cell r="M955" t="str">
            <v>05.1</v>
          </cell>
          <cell r="N955" t="str">
            <v>Neonatology</v>
          </cell>
        </row>
        <row r="956">
          <cell r="D956" t="str">
            <v>583-1</v>
          </cell>
          <cell r="E956" t="str">
            <v xml:space="preserve">NEONATE WITH ECMO </v>
          </cell>
          <cell r="F956" t="str">
            <v xml:space="preserve">Neonate with ECMO </v>
          </cell>
          <cell r="G956">
            <v>14.973929999999999</v>
          </cell>
          <cell r="H956">
            <v>42.17</v>
          </cell>
          <cell r="I956" t="str">
            <v>15</v>
          </cell>
          <cell r="J956" t="str">
            <v>NEWBORNS &amp; OTHER NEONATES WITH CONDTN ORIG IN PERINATAL PERIOD</v>
          </cell>
          <cell r="K956" t="str">
            <v>05</v>
          </cell>
          <cell r="L956" t="str">
            <v>Pediatrics</v>
          </cell>
          <cell r="M956" t="str">
            <v>05.1</v>
          </cell>
          <cell r="N956" t="str">
            <v>Neonatology</v>
          </cell>
        </row>
        <row r="957">
          <cell r="D957" t="str">
            <v>583-2</v>
          </cell>
          <cell r="E957" t="str">
            <v xml:space="preserve">NEONATE WITH ECMO </v>
          </cell>
          <cell r="F957" t="str">
            <v xml:space="preserve">Neonate with ECMO </v>
          </cell>
          <cell r="G957">
            <v>17.32732</v>
          </cell>
          <cell r="H957">
            <v>45.69</v>
          </cell>
          <cell r="I957" t="str">
            <v>15</v>
          </cell>
          <cell r="J957" t="str">
            <v>NEWBORNS &amp; OTHER NEONATES WITH CONDTN ORIG IN PERINATAL PERIOD</v>
          </cell>
          <cell r="K957" t="str">
            <v>05</v>
          </cell>
          <cell r="L957" t="str">
            <v>Pediatrics</v>
          </cell>
          <cell r="M957" t="str">
            <v>05.1</v>
          </cell>
          <cell r="N957" t="str">
            <v>Neonatology</v>
          </cell>
        </row>
        <row r="958">
          <cell r="D958" t="str">
            <v>583-3</v>
          </cell>
          <cell r="E958" t="str">
            <v xml:space="preserve">NEONATE WITH ECMO </v>
          </cell>
          <cell r="F958" t="str">
            <v xml:space="preserve">Neonate with ECMO </v>
          </cell>
          <cell r="G958">
            <v>23.497699999999998</v>
          </cell>
          <cell r="H958">
            <v>63.73</v>
          </cell>
          <cell r="I958" t="str">
            <v>15</v>
          </cell>
          <cell r="J958" t="str">
            <v>NEWBORNS &amp; OTHER NEONATES WITH CONDTN ORIG IN PERINATAL PERIOD</v>
          </cell>
          <cell r="K958" t="str">
            <v>05</v>
          </cell>
          <cell r="L958" t="str">
            <v>Pediatrics</v>
          </cell>
          <cell r="M958" t="str">
            <v>05.1</v>
          </cell>
          <cell r="N958" t="str">
            <v>Neonatology</v>
          </cell>
        </row>
        <row r="959">
          <cell r="D959" t="str">
            <v>583-4</v>
          </cell>
          <cell r="E959" t="str">
            <v xml:space="preserve">NEONATE WITH ECMO </v>
          </cell>
          <cell r="F959" t="str">
            <v xml:space="preserve">Neonate with ECMO </v>
          </cell>
          <cell r="G959">
            <v>29.66807</v>
          </cell>
          <cell r="H959">
            <v>72.290000000000006</v>
          </cell>
          <cell r="I959" t="str">
            <v>15</v>
          </cell>
          <cell r="J959" t="str">
            <v>NEWBORNS &amp; OTHER NEONATES WITH CONDTN ORIG IN PERINATAL PERIOD</v>
          </cell>
          <cell r="K959" t="str">
            <v>05</v>
          </cell>
          <cell r="L959" t="str">
            <v>Pediatrics</v>
          </cell>
          <cell r="M959" t="str">
            <v>05.1</v>
          </cell>
          <cell r="N959" t="str">
            <v>Neonatology</v>
          </cell>
        </row>
        <row r="960">
          <cell r="D960" t="str">
            <v>588-1</v>
          </cell>
          <cell r="E960" t="str">
            <v>NEONATE BIRTH WEIGHT &lt; 1500 GRAMS WITH MAJOR PROCEDURE</v>
          </cell>
          <cell r="F960" t="str">
            <v>Neonate birth weight &lt; 1500 grams with major proc</v>
          </cell>
          <cell r="G960">
            <v>10.105219999999999</v>
          </cell>
          <cell r="I960" t="str">
            <v>15</v>
          </cell>
          <cell r="J960" t="str">
            <v>NEWBORNS &amp; OTHER NEONATES WITH CONDTN ORIG IN PERINATAL PERIOD</v>
          </cell>
          <cell r="K960" t="str">
            <v>05</v>
          </cell>
          <cell r="L960" t="str">
            <v>Pediatrics</v>
          </cell>
          <cell r="M960" t="str">
            <v>05.1</v>
          </cell>
          <cell r="N960" t="str">
            <v>Neonatology</v>
          </cell>
        </row>
        <row r="961">
          <cell r="D961" t="str">
            <v>588-2</v>
          </cell>
          <cell r="E961" t="str">
            <v>NEONATE BIRTH WEIGHT &lt; 1500 GRAMS WITH MAJOR PROCEDURE</v>
          </cell>
          <cell r="F961" t="str">
            <v>Neonate birth weight &lt; 1500 grams with major proc</v>
          </cell>
          <cell r="G961">
            <v>15.351850000000001</v>
          </cell>
          <cell r="H961">
            <v>84.4</v>
          </cell>
          <cell r="I961" t="str">
            <v>15</v>
          </cell>
          <cell r="J961" t="str">
            <v>NEWBORNS &amp; OTHER NEONATES WITH CONDTN ORIG IN PERINATAL PERIOD</v>
          </cell>
          <cell r="K961" t="str">
            <v>05</v>
          </cell>
          <cell r="L961" t="str">
            <v>Pediatrics</v>
          </cell>
          <cell r="M961" t="str">
            <v>05.1</v>
          </cell>
          <cell r="N961" t="str">
            <v>Neonatology</v>
          </cell>
        </row>
        <row r="962">
          <cell r="D962" t="str">
            <v>588-3</v>
          </cell>
          <cell r="E962" t="str">
            <v>NEONATE BIRTH WEIGHT &lt; 1500 GRAMS WITH MAJOR PROCEDURE</v>
          </cell>
          <cell r="F962" t="str">
            <v>Neonate birth weight &lt; 1500 grams with major proc</v>
          </cell>
          <cell r="G962">
            <v>15.678100000000001</v>
          </cell>
          <cell r="H962">
            <v>92.07</v>
          </cell>
          <cell r="I962" t="str">
            <v>15</v>
          </cell>
          <cell r="J962" t="str">
            <v>NEWBORNS &amp; OTHER NEONATES WITH CONDTN ORIG IN PERINATAL PERIOD</v>
          </cell>
          <cell r="K962" t="str">
            <v>05</v>
          </cell>
          <cell r="L962" t="str">
            <v>Pediatrics</v>
          </cell>
          <cell r="M962" t="str">
            <v>05.1</v>
          </cell>
          <cell r="N962" t="str">
            <v>Neonatology</v>
          </cell>
        </row>
        <row r="963">
          <cell r="D963" t="str">
            <v>588-4</v>
          </cell>
          <cell r="E963" t="str">
            <v>NEONATE BIRTH WEIGHT &lt; 1500 GRAMS WITH MAJOR PROCEDURE</v>
          </cell>
          <cell r="F963" t="str">
            <v>Neonate birth weight &lt; 1500 grams with major proc</v>
          </cell>
          <cell r="G963">
            <v>24.33586</v>
          </cell>
          <cell r="H963">
            <v>121.09</v>
          </cell>
          <cell r="I963" t="str">
            <v>15</v>
          </cell>
          <cell r="J963" t="str">
            <v>NEWBORNS &amp; OTHER NEONATES WITH CONDTN ORIG IN PERINATAL PERIOD</v>
          </cell>
          <cell r="K963" t="str">
            <v>05</v>
          </cell>
          <cell r="L963" t="str">
            <v>Pediatrics</v>
          </cell>
          <cell r="M963" t="str">
            <v>05.1</v>
          </cell>
          <cell r="N963" t="str">
            <v>Neonatology</v>
          </cell>
        </row>
        <row r="964">
          <cell r="D964" t="str">
            <v>589-1</v>
          </cell>
          <cell r="E964" t="str">
            <v>NEONATE BIRTH WEIGHT &lt; 500 GRAMS, OR BIRTH WEIGHT 500-999 GRAMS AND GESTATIONAL AGE &lt;24 WEEKS, OR BIRTH WEIGHT 500-749 GRAMS WITH MAJOR ANOMALY OR WITHOUT LIFE SUSTAINING INTERVENTION</v>
          </cell>
          <cell r="F964" t="str">
            <v>Neonate birth weight &lt; 500 grams, or birth weight 500-999 grams &amp; gestational age &lt;24 weeks, or birth weight 500-749 grams with major anomaly or w/o life sustaining intervention</v>
          </cell>
          <cell r="G964">
            <v>4.7546799999999996</v>
          </cell>
          <cell r="H964">
            <v>58.22</v>
          </cell>
          <cell r="I964" t="str">
            <v>15</v>
          </cell>
          <cell r="J964" t="str">
            <v>NEWBORNS &amp; OTHER NEONATES WITH CONDTN ORIG IN PERINATAL PERIOD</v>
          </cell>
          <cell r="K964" t="str">
            <v>05</v>
          </cell>
          <cell r="L964" t="str">
            <v>Pediatrics</v>
          </cell>
          <cell r="M964" t="str">
            <v>05.1</v>
          </cell>
          <cell r="N964" t="str">
            <v>Neonatology</v>
          </cell>
        </row>
        <row r="965">
          <cell r="D965" t="str">
            <v>589-2</v>
          </cell>
          <cell r="E965" t="str">
            <v>NEONATE BIRTH WEIGHT &lt; 500 GRAMS, OR BIRTH WEIGHT 500-999 GRAMS AND GESTATIONAL AGE &lt;24 WEEKS, OR BIRTH WEIGHT 500-749 GRAMS WITH MAJOR ANOMALY OR WITHOUT LIFE SUSTAINING INTERVENTION</v>
          </cell>
          <cell r="F965" t="str">
            <v>Neonate birth weight &lt; 500 grams, or birth weight 500-999 grams &amp; gestational age &lt;24 weeks, or birth weight 500-749 grams with major anomaly or w/o life sustaining intervention</v>
          </cell>
          <cell r="G965">
            <v>3.94713</v>
          </cell>
          <cell r="H965">
            <v>54.346788322570731</v>
          </cell>
          <cell r="I965" t="str">
            <v>15</v>
          </cell>
          <cell r="J965" t="str">
            <v>NEWBORNS &amp; OTHER NEONATES WITH CONDTN ORIG IN PERINATAL PERIOD</v>
          </cell>
          <cell r="K965" t="str">
            <v>05</v>
          </cell>
          <cell r="L965" t="str">
            <v>Pediatrics</v>
          </cell>
          <cell r="M965" t="str">
            <v>05.1</v>
          </cell>
          <cell r="N965" t="str">
            <v>Neonatology</v>
          </cell>
        </row>
        <row r="966">
          <cell r="D966" t="str">
            <v>589-3</v>
          </cell>
          <cell r="E966" t="str">
            <v>NEONATE BIRTH WEIGHT &lt; 500 GRAMS, OR BIRTH WEIGHT 500-999 GRAMS AND GESTATIONAL AGE &lt;24 WEEKS, OR BIRTH WEIGHT 500-749 GRAMS WITH MAJOR ANOMALY OR WITHOUT LIFE SUSTAINING INTERVENTION</v>
          </cell>
          <cell r="F966" t="str">
            <v>Neonate birth weight &lt; 500 grams, or birth weight 500-999 grams &amp; gestational age &lt;24 weeks, or birth weight 500-749 grams with major anomaly or w/o life sustaining intervention</v>
          </cell>
          <cell r="G966">
            <v>3.1395900000000001</v>
          </cell>
          <cell r="H966">
            <v>51.74</v>
          </cell>
          <cell r="I966" t="str">
            <v>15</v>
          </cell>
          <cell r="J966" t="str">
            <v>NEWBORNS &amp; OTHER NEONATES WITH CONDTN ORIG IN PERINATAL PERIOD</v>
          </cell>
          <cell r="K966" t="str">
            <v>05</v>
          </cell>
          <cell r="L966" t="str">
            <v>Pediatrics</v>
          </cell>
          <cell r="M966" t="str">
            <v>05.1</v>
          </cell>
          <cell r="N966" t="str">
            <v>Neonatology</v>
          </cell>
        </row>
        <row r="967">
          <cell r="D967" t="str">
            <v>589-4</v>
          </cell>
          <cell r="E967" t="str">
            <v>NEONATE BIRTH WEIGHT &lt; 500 GRAMS, OR BIRTH WEIGHT 500-999 GRAMS AND GESTATIONAL AGE &lt;24 WEEKS, OR BIRTH WEIGHT 500-749 GRAMS WITH MAJOR ANOMALY OR WITHOUT LIFE SUSTAINING INTERVENTION</v>
          </cell>
          <cell r="F967" t="str">
            <v>Neonate birth weight &lt; 500 grams, or birth weight 500-999 grams &amp; gestational age &lt;24 weeks, or birth weight 500-749 grams with major anomaly or w/o life sustaining intervention</v>
          </cell>
          <cell r="G967">
            <v>6.6589999999999996E-2</v>
          </cell>
          <cell r="H967">
            <v>1.55</v>
          </cell>
          <cell r="I967" t="str">
            <v>15</v>
          </cell>
          <cell r="J967" t="str">
            <v>NEWBORNS &amp; OTHER NEONATES WITH CONDTN ORIG IN PERINATAL PERIOD</v>
          </cell>
          <cell r="K967" t="str">
            <v>05</v>
          </cell>
          <cell r="L967" t="str">
            <v>Pediatrics</v>
          </cell>
          <cell r="M967" t="str">
            <v>05.1</v>
          </cell>
          <cell r="N967" t="str">
            <v>Neonatology</v>
          </cell>
        </row>
        <row r="968">
          <cell r="D968" t="str">
            <v>591-1</v>
          </cell>
          <cell r="E968" t="str">
            <v>NEONATE BIRTH WEIGHT 500-749 GRAMS WITHOUT MAJOR PROCEDURE</v>
          </cell>
          <cell r="F968" t="str">
            <v>Neonate birth weight 500-749 grams w/o major proc</v>
          </cell>
          <cell r="G968">
            <v>0.12984000000000001</v>
          </cell>
          <cell r="H968">
            <v>1.36</v>
          </cell>
          <cell r="I968" t="str">
            <v>15</v>
          </cell>
          <cell r="J968" t="str">
            <v>NEWBORNS &amp; OTHER NEONATES WITH CONDTN ORIG IN PERINATAL PERIOD</v>
          </cell>
          <cell r="K968" t="str">
            <v>05</v>
          </cell>
          <cell r="L968" t="str">
            <v>Pediatrics</v>
          </cell>
          <cell r="M968" t="str">
            <v>05.1</v>
          </cell>
          <cell r="N968" t="str">
            <v>Neonatology</v>
          </cell>
        </row>
        <row r="969">
          <cell r="D969" t="str">
            <v>591-2</v>
          </cell>
          <cell r="E969" t="str">
            <v>NEONATE BIRTH WEIGHT 500-749 GRAMS WITHOUT MAJOR PROCEDURE</v>
          </cell>
          <cell r="F969" t="str">
            <v>Neonate birth weight 500-749 grams w/o major proc</v>
          </cell>
          <cell r="G969">
            <v>4.7779699999999998</v>
          </cell>
          <cell r="H969">
            <v>51.99</v>
          </cell>
          <cell r="I969" t="str">
            <v>15</v>
          </cell>
          <cell r="J969" t="str">
            <v>NEWBORNS &amp; OTHER NEONATES WITH CONDTN ORIG IN PERINATAL PERIOD</v>
          </cell>
          <cell r="K969" t="str">
            <v>05</v>
          </cell>
          <cell r="L969" t="str">
            <v>Pediatrics</v>
          </cell>
          <cell r="M969" t="str">
            <v>05.1</v>
          </cell>
          <cell r="N969" t="str">
            <v>Neonatology</v>
          </cell>
        </row>
        <row r="970">
          <cell r="D970" t="str">
            <v>591-3</v>
          </cell>
          <cell r="E970" t="str">
            <v>NEONATE BIRTH WEIGHT 500-749 GRAMS WITHOUT MAJOR PROCEDURE</v>
          </cell>
          <cell r="F970" t="str">
            <v>Neonate birth weight 500-749 grams w/o major proc</v>
          </cell>
          <cell r="G970">
            <v>8.9791299999999996</v>
          </cell>
          <cell r="H970">
            <v>68.23</v>
          </cell>
          <cell r="I970" t="str">
            <v>15</v>
          </cell>
          <cell r="J970" t="str">
            <v>NEWBORNS &amp; OTHER NEONATES WITH CONDTN ORIG IN PERINATAL PERIOD</v>
          </cell>
          <cell r="K970" t="str">
            <v>05</v>
          </cell>
          <cell r="L970" t="str">
            <v>Pediatrics</v>
          </cell>
          <cell r="M970" t="str">
            <v>05.1</v>
          </cell>
          <cell r="N970" t="str">
            <v>Neonatology</v>
          </cell>
        </row>
        <row r="971">
          <cell r="D971" t="str">
            <v>591-4</v>
          </cell>
          <cell r="E971" t="str">
            <v>NEONATE BIRTH WEIGHT 500-749 GRAMS WITHOUT MAJOR PROCEDURE</v>
          </cell>
          <cell r="F971" t="str">
            <v>Neonate birth weight 500-749 grams w/o major proc</v>
          </cell>
          <cell r="G971">
            <v>15.32668</v>
          </cell>
          <cell r="H971">
            <v>89.31</v>
          </cell>
          <cell r="I971" t="str">
            <v>15</v>
          </cell>
          <cell r="J971" t="str">
            <v>NEWBORNS &amp; OTHER NEONATES WITH CONDTN ORIG IN PERINATAL PERIOD</v>
          </cell>
          <cell r="K971" t="str">
            <v>05</v>
          </cell>
          <cell r="L971" t="str">
            <v>Pediatrics</v>
          </cell>
          <cell r="M971" t="str">
            <v>05.1</v>
          </cell>
          <cell r="N971" t="str">
            <v>Neonatology</v>
          </cell>
        </row>
        <row r="972">
          <cell r="D972" t="str">
            <v>593-1</v>
          </cell>
          <cell r="E972" t="str">
            <v>NEONATE BIRTH WEIGHT 750-999 GRAMS WITHOUT MAJOR PROCEDURE</v>
          </cell>
          <cell r="F972" t="str">
            <v>Neonate birth weight 750-999 grams w/o major proc</v>
          </cell>
          <cell r="G972">
            <v>0.14985000000000001</v>
          </cell>
          <cell r="H972">
            <v>3.98</v>
          </cell>
          <cell r="I972" t="str">
            <v>15</v>
          </cell>
          <cell r="J972" t="str">
            <v>NEWBORNS &amp; OTHER NEONATES WITH CONDTN ORIG IN PERINATAL PERIOD</v>
          </cell>
          <cell r="K972" t="str">
            <v>05</v>
          </cell>
          <cell r="L972" t="str">
            <v>Pediatrics</v>
          </cell>
          <cell r="M972" t="str">
            <v>05.1</v>
          </cell>
          <cell r="N972" t="str">
            <v>Neonatology</v>
          </cell>
        </row>
        <row r="973">
          <cell r="D973" t="str">
            <v>593-2</v>
          </cell>
          <cell r="E973" t="str">
            <v>NEONATE BIRTH WEIGHT 750-999 GRAMS WITHOUT MAJOR PROCEDURE</v>
          </cell>
          <cell r="F973" t="str">
            <v>Neonate birth weight 750-999 grams w/o major proc</v>
          </cell>
          <cell r="G973">
            <v>8.0895899999999994</v>
          </cell>
          <cell r="H973">
            <v>61.42</v>
          </cell>
          <cell r="I973" t="str">
            <v>15</v>
          </cell>
          <cell r="J973" t="str">
            <v>NEWBORNS &amp; OTHER NEONATES WITH CONDTN ORIG IN PERINATAL PERIOD</v>
          </cell>
          <cell r="K973" t="str">
            <v>05</v>
          </cell>
          <cell r="L973" t="str">
            <v>Pediatrics</v>
          </cell>
          <cell r="M973" t="str">
            <v>05.1</v>
          </cell>
          <cell r="N973" t="str">
            <v>Neonatology</v>
          </cell>
        </row>
        <row r="974">
          <cell r="D974" t="str">
            <v>593-3</v>
          </cell>
          <cell r="E974" t="str">
            <v>NEONATE BIRTH WEIGHT 750-999 GRAMS WITHOUT MAJOR PROCEDURE</v>
          </cell>
          <cell r="F974" t="str">
            <v>Neonate birth weight 750-999 grams w/o major proc</v>
          </cell>
          <cell r="G974">
            <v>10.206519999999999</v>
          </cell>
          <cell r="H974">
            <v>69.97</v>
          </cell>
          <cell r="I974" t="str">
            <v>15</v>
          </cell>
          <cell r="J974" t="str">
            <v>NEWBORNS &amp; OTHER NEONATES WITH CONDTN ORIG IN PERINATAL PERIOD</v>
          </cell>
          <cell r="K974" t="str">
            <v>05</v>
          </cell>
          <cell r="L974" t="str">
            <v>Pediatrics</v>
          </cell>
          <cell r="M974" t="str">
            <v>05.1</v>
          </cell>
          <cell r="N974" t="str">
            <v>Neonatology</v>
          </cell>
        </row>
        <row r="975">
          <cell r="D975" t="str">
            <v>593-4</v>
          </cell>
          <cell r="E975" t="str">
            <v>NEONATE BIRTH WEIGHT 750-999 GRAMS WITHOUT MAJOR PROCEDURE</v>
          </cell>
          <cell r="F975" t="str">
            <v>Neonate birth weight 750-999 grams w/o major proc</v>
          </cell>
          <cell r="G975">
            <v>15.871639999999999</v>
          </cell>
          <cell r="H975">
            <v>88.89</v>
          </cell>
          <cell r="I975" t="str">
            <v>15</v>
          </cell>
          <cell r="J975" t="str">
            <v>NEWBORNS &amp; OTHER NEONATES WITH CONDTN ORIG IN PERINATAL PERIOD</v>
          </cell>
          <cell r="K975" t="str">
            <v>05</v>
          </cell>
          <cell r="L975" t="str">
            <v>Pediatrics</v>
          </cell>
          <cell r="M975" t="str">
            <v>05.1</v>
          </cell>
          <cell r="N975" t="str">
            <v>Neonatology</v>
          </cell>
        </row>
        <row r="976">
          <cell r="D976" t="str">
            <v>602-1</v>
          </cell>
          <cell r="E976" t="str">
            <v>NEONATE BIRTH WEIGHT 1000-1249 GRAMS WITH RESPIRATORY DISTRESS SYNDROME OR OTHER MAJOR RESPIRATORY CONDITION OR MAJOR ANOMALY</v>
          </cell>
          <cell r="F976" t="str">
            <v>Neonate birth weight 1000-1249 grams with respiratory distress syndrome or oth major respiratory condition or major anomaly</v>
          </cell>
          <cell r="G976">
            <v>1.3460399999999999</v>
          </cell>
          <cell r="H976">
            <v>21.71</v>
          </cell>
          <cell r="I976" t="str">
            <v>15</v>
          </cell>
          <cell r="J976" t="str">
            <v>NEWBORNS &amp; OTHER NEONATES WITH CONDTN ORIG IN PERINATAL PERIOD</v>
          </cell>
          <cell r="K976" t="str">
            <v>05</v>
          </cell>
          <cell r="L976" t="str">
            <v>Pediatrics</v>
          </cell>
          <cell r="M976" t="str">
            <v>05.1</v>
          </cell>
          <cell r="N976" t="str">
            <v>Neonatology</v>
          </cell>
        </row>
        <row r="977">
          <cell r="D977" t="str">
            <v>602-2</v>
          </cell>
          <cell r="E977" t="str">
            <v>NEONATE BIRTH WEIGHT 1000-1249 GRAMS WITH RESPIRATORY DISTRESS SYNDROME OR OTHER MAJOR RESPIRATORY CONDITION OR MAJOR ANOMALY</v>
          </cell>
          <cell r="F977" t="str">
            <v>Neonate birth weight 1000-1249 grams with respiratory distress syndrome or oth major respiratory condition or major anomaly</v>
          </cell>
          <cell r="G977">
            <v>6.8450600000000001</v>
          </cell>
          <cell r="H977">
            <v>51.36</v>
          </cell>
          <cell r="I977" t="str">
            <v>15</v>
          </cell>
          <cell r="J977" t="str">
            <v>NEWBORNS &amp; OTHER NEONATES WITH CONDTN ORIG IN PERINATAL PERIOD</v>
          </cell>
          <cell r="K977" t="str">
            <v>05</v>
          </cell>
          <cell r="L977" t="str">
            <v>Pediatrics</v>
          </cell>
          <cell r="M977" t="str">
            <v>05.1</v>
          </cell>
          <cell r="N977" t="str">
            <v>Neonatology</v>
          </cell>
        </row>
        <row r="978">
          <cell r="D978" t="str">
            <v>602-3</v>
          </cell>
          <cell r="E978" t="str">
            <v>NEONATE BIRTH WEIGHT 1000-1249 GRAMS WITH RESPIRATORY DISTRESS SYNDROME OR OTHER MAJOR RESPIRATORY CONDITION OR MAJOR ANOMALY</v>
          </cell>
          <cell r="F978" t="str">
            <v>Neonate birth weight 1000-1249 grams with respiratory distress syndrome or oth major respiratory condition or major anomaly</v>
          </cell>
          <cell r="G978">
            <v>8.9709400000000006</v>
          </cell>
          <cell r="H978">
            <v>61.61</v>
          </cell>
          <cell r="I978" t="str">
            <v>15</v>
          </cell>
          <cell r="J978" t="str">
            <v>NEWBORNS &amp; OTHER NEONATES WITH CONDTN ORIG IN PERINATAL PERIOD</v>
          </cell>
          <cell r="K978" t="str">
            <v>05</v>
          </cell>
          <cell r="L978" t="str">
            <v>Pediatrics</v>
          </cell>
          <cell r="M978" t="str">
            <v>05.1</v>
          </cell>
          <cell r="N978" t="str">
            <v>Neonatology</v>
          </cell>
        </row>
        <row r="979">
          <cell r="D979" t="str">
            <v>602-4</v>
          </cell>
          <cell r="E979" t="str">
            <v>NEONATE BIRTH WEIGHT 1000-1249 GRAMS WITH RESPIRATORY DISTRESS SYNDROME OR OTHER MAJOR RESPIRATORY CONDITION OR MAJOR ANOMALY</v>
          </cell>
          <cell r="F979" t="str">
            <v>Neonate birth weight 1000-1249 grams with respiratory distress syndrome or oth major respiratory condition or major anomaly</v>
          </cell>
          <cell r="G979">
            <v>11.37679</v>
          </cell>
          <cell r="H979">
            <v>75.489999999999995</v>
          </cell>
          <cell r="I979" t="str">
            <v>15</v>
          </cell>
          <cell r="J979" t="str">
            <v>NEWBORNS &amp; OTHER NEONATES WITH CONDTN ORIG IN PERINATAL PERIOD</v>
          </cell>
          <cell r="K979" t="str">
            <v>05</v>
          </cell>
          <cell r="L979" t="str">
            <v>Pediatrics</v>
          </cell>
          <cell r="M979" t="str">
            <v>05.1</v>
          </cell>
          <cell r="N979" t="str">
            <v>Neonatology</v>
          </cell>
        </row>
        <row r="980">
          <cell r="D980" t="str">
            <v>603-1</v>
          </cell>
          <cell r="E980" t="str">
            <v>NEONATE BIRTH WEIGHT 1000-1249 GRAMS WITH OR WITHOUT SIGNIFICANT CONDITION</v>
          </cell>
          <cell r="F980" t="str">
            <v>Neonate birth weight 1000-1249 grams with or w/o significant condition</v>
          </cell>
          <cell r="G980">
            <v>0.14871999999999999</v>
          </cell>
          <cell r="H980">
            <v>2.4900000000000002</v>
          </cell>
          <cell r="I980" t="str">
            <v>15</v>
          </cell>
          <cell r="J980" t="str">
            <v>NEWBORNS &amp; OTHER NEONATES WITH CONDTN ORIG IN PERINATAL PERIOD</v>
          </cell>
          <cell r="K980" t="str">
            <v>05</v>
          </cell>
          <cell r="L980" t="str">
            <v>Pediatrics</v>
          </cell>
          <cell r="M980" t="str">
            <v>05.1</v>
          </cell>
          <cell r="N980" t="str">
            <v>Neonatology</v>
          </cell>
        </row>
        <row r="981">
          <cell r="D981" t="str">
            <v>603-2</v>
          </cell>
          <cell r="E981" t="str">
            <v>NEONATE BIRTH WEIGHT 1000-1249 GRAMS WITH OR WITHOUT SIGNIFICANT CONDITION</v>
          </cell>
          <cell r="F981" t="str">
            <v>Neonate birth weight 1000-1249 grams with or w/o significant condition</v>
          </cell>
          <cell r="G981">
            <v>3.0632000000000001</v>
          </cell>
          <cell r="H981">
            <v>33.880000000000003</v>
          </cell>
          <cell r="I981" t="str">
            <v>15</v>
          </cell>
          <cell r="J981" t="str">
            <v>NEWBORNS &amp; OTHER NEONATES WITH CONDTN ORIG IN PERINATAL PERIOD</v>
          </cell>
          <cell r="K981" t="str">
            <v>05</v>
          </cell>
          <cell r="L981" t="str">
            <v>Pediatrics</v>
          </cell>
          <cell r="M981" t="str">
            <v>05.1</v>
          </cell>
          <cell r="N981" t="str">
            <v>Neonatology</v>
          </cell>
        </row>
        <row r="982">
          <cell r="D982" t="str">
            <v>603-3</v>
          </cell>
          <cell r="E982" t="str">
            <v>NEONATE BIRTH WEIGHT 1000-1249 GRAMS WITH OR WITHOUT SIGNIFICANT CONDITION</v>
          </cell>
          <cell r="F982" t="str">
            <v>Neonate birth weight 1000-1249 grams with or w/o significant condition</v>
          </cell>
          <cell r="G982">
            <v>6.2084700000000002</v>
          </cell>
          <cell r="H982">
            <v>53.41</v>
          </cell>
          <cell r="I982" t="str">
            <v>15</v>
          </cell>
          <cell r="J982" t="str">
            <v>NEWBORNS &amp; OTHER NEONATES WITH CONDTN ORIG IN PERINATAL PERIOD</v>
          </cell>
          <cell r="K982" t="str">
            <v>05</v>
          </cell>
          <cell r="L982" t="str">
            <v>Pediatrics</v>
          </cell>
          <cell r="M982" t="str">
            <v>05.1</v>
          </cell>
          <cell r="N982" t="str">
            <v>Neonatology</v>
          </cell>
        </row>
        <row r="983">
          <cell r="D983" t="str">
            <v>603-4</v>
          </cell>
          <cell r="E983" t="str">
            <v>NEONATE BIRTH WEIGHT 1000-1249 GRAMS WITH OR WITHOUT SIGNIFICANT CONDITION</v>
          </cell>
          <cell r="F983" t="str">
            <v>Neonate birth weight 1000-1249 grams with or w/o significant condition</v>
          </cell>
          <cell r="G983">
            <v>12.758089999999999</v>
          </cell>
          <cell r="H983">
            <v>75.78</v>
          </cell>
          <cell r="I983" t="str">
            <v>15</v>
          </cell>
          <cell r="J983" t="str">
            <v>NEWBORNS &amp; OTHER NEONATES WITH CONDTN ORIG IN PERINATAL PERIOD</v>
          </cell>
          <cell r="K983" t="str">
            <v>05</v>
          </cell>
          <cell r="L983" t="str">
            <v>Pediatrics</v>
          </cell>
          <cell r="M983" t="str">
            <v>05.1</v>
          </cell>
          <cell r="N983" t="str">
            <v>Neonatology</v>
          </cell>
        </row>
        <row r="984">
          <cell r="D984" t="str">
            <v>607-1</v>
          </cell>
          <cell r="E984" t="str">
            <v>NEONATE BIRTH WEIGHT 1250-1499 GRAMS WITH RESPIRATORY DISTRESS SYNDROME OR OTHER MAJOR RESPIRATORY CONDITION OR MAJOR ANOMALY</v>
          </cell>
          <cell r="F984" t="str">
            <v>Neonate birth weight 1250-1499 grams with respiratory distress syndrome or oth major respiratory condition or major anomaly</v>
          </cell>
          <cell r="G984">
            <v>2.17882</v>
          </cell>
          <cell r="H984">
            <v>26.14</v>
          </cell>
          <cell r="I984" t="str">
            <v>15</v>
          </cell>
          <cell r="J984" t="str">
            <v>NEWBORNS &amp; OTHER NEONATES WITH CONDTN ORIG IN PERINATAL PERIOD</v>
          </cell>
          <cell r="K984" t="str">
            <v>05</v>
          </cell>
          <cell r="L984" t="str">
            <v>Pediatrics</v>
          </cell>
          <cell r="M984" t="str">
            <v>05.1</v>
          </cell>
          <cell r="N984" t="str">
            <v>Neonatology</v>
          </cell>
        </row>
        <row r="985">
          <cell r="D985" t="str">
            <v>607-2</v>
          </cell>
          <cell r="E985" t="str">
            <v>NEONATE BIRTH WEIGHT 1250-1499 GRAMS WITH RESPIRATORY DISTRESS SYNDROME OR OTHER MAJOR RESPIRATORY CONDITION OR MAJOR ANOMALY</v>
          </cell>
          <cell r="F985" t="str">
            <v>Neonate birth weight 1250-1499 grams with respiratory distress syndrome or oth major respiratory condition or major anomaly</v>
          </cell>
          <cell r="G985">
            <v>5.2638699999999998</v>
          </cell>
          <cell r="H985">
            <v>38.840000000000003</v>
          </cell>
          <cell r="I985" t="str">
            <v>15</v>
          </cell>
          <cell r="J985" t="str">
            <v>NEWBORNS &amp; OTHER NEONATES WITH CONDTN ORIG IN PERINATAL PERIOD</v>
          </cell>
          <cell r="K985" t="str">
            <v>05</v>
          </cell>
          <cell r="L985" t="str">
            <v>Pediatrics</v>
          </cell>
          <cell r="M985" t="str">
            <v>05.1</v>
          </cell>
          <cell r="N985" t="str">
            <v>Neonatology</v>
          </cell>
        </row>
        <row r="986">
          <cell r="D986" t="str">
            <v>607-3</v>
          </cell>
          <cell r="E986" t="str">
            <v>NEONATE BIRTH WEIGHT 1250-1499 GRAMS WITH RESPIRATORY DISTRESS SYNDROME OR OTHER MAJOR RESPIRATORY CONDITION OR MAJOR ANOMALY</v>
          </cell>
          <cell r="F986" t="str">
            <v>Neonate birth weight 1250-1499 grams with respiratory distress syndrome or oth major respiratory condition or major anomaly</v>
          </cell>
          <cell r="G986">
            <v>6.7980299999999998</v>
          </cell>
          <cell r="H986">
            <v>48.55</v>
          </cell>
          <cell r="I986" t="str">
            <v>15</v>
          </cell>
          <cell r="J986" t="str">
            <v>NEWBORNS &amp; OTHER NEONATES WITH CONDTN ORIG IN PERINATAL PERIOD</v>
          </cell>
          <cell r="K986" t="str">
            <v>05</v>
          </cell>
          <cell r="L986" t="str">
            <v>Pediatrics</v>
          </cell>
          <cell r="M986" t="str">
            <v>05.1</v>
          </cell>
          <cell r="N986" t="str">
            <v>Neonatology</v>
          </cell>
        </row>
        <row r="987">
          <cell r="D987" t="str">
            <v>607-4</v>
          </cell>
          <cell r="E987" t="str">
            <v>NEONATE BIRTH WEIGHT 1250-1499 GRAMS WITH RESPIRATORY DISTRESS SYNDROME OR OTHER MAJOR RESPIRATORY CONDITION OR MAJOR ANOMALY</v>
          </cell>
          <cell r="F987" t="str">
            <v>Neonate birth weight 1250-1499 grams with respiratory distress syndrome or oth major respiratory condition or major anomaly</v>
          </cell>
          <cell r="G987">
            <v>8.7383799999999994</v>
          </cell>
          <cell r="H987">
            <v>60.68</v>
          </cell>
          <cell r="I987" t="str">
            <v>15</v>
          </cell>
          <cell r="J987" t="str">
            <v>NEWBORNS &amp; OTHER NEONATES WITH CONDTN ORIG IN PERINATAL PERIOD</v>
          </cell>
          <cell r="K987" t="str">
            <v>05</v>
          </cell>
          <cell r="L987" t="str">
            <v>Pediatrics</v>
          </cell>
          <cell r="M987" t="str">
            <v>05.1</v>
          </cell>
          <cell r="N987" t="str">
            <v>Neonatology</v>
          </cell>
        </row>
        <row r="988">
          <cell r="D988" t="str">
            <v>608-1</v>
          </cell>
          <cell r="E988" t="str">
            <v>NEONATE BIRTH WEIGHT 1250-1499 GRAMS WITH OR WITHOUT SIGNIFICANT CONDITION</v>
          </cell>
          <cell r="F988" t="str">
            <v>Neonate birth weight 1250-1499 grams with or w/o significant condition</v>
          </cell>
          <cell r="G988">
            <v>0.52697000000000005</v>
          </cell>
          <cell r="H988">
            <v>11.9</v>
          </cell>
          <cell r="I988" t="str">
            <v>15</v>
          </cell>
          <cell r="J988" t="str">
            <v>NEWBORNS &amp; OTHER NEONATES WITH CONDTN ORIG IN PERINATAL PERIOD</v>
          </cell>
          <cell r="K988" t="str">
            <v>05</v>
          </cell>
          <cell r="L988" t="str">
            <v>Pediatrics</v>
          </cell>
          <cell r="M988" t="str">
            <v>05.1</v>
          </cell>
          <cell r="N988" t="str">
            <v>Neonatology</v>
          </cell>
        </row>
        <row r="989">
          <cell r="D989" t="str">
            <v>608-2</v>
          </cell>
          <cell r="E989" t="str">
            <v>NEONATE BIRTH WEIGHT 1250-1499 GRAMS WITH OR WITHOUT SIGNIFICANT CONDITION</v>
          </cell>
          <cell r="F989" t="str">
            <v>Neonate birth weight 1250-1499 grams with or w/o significant condition</v>
          </cell>
          <cell r="G989">
            <v>3.8899300000000001</v>
          </cell>
          <cell r="H989">
            <v>31.03</v>
          </cell>
          <cell r="I989" t="str">
            <v>15</v>
          </cell>
          <cell r="J989" t="str">
            <v>NEWBORNS &amp; OTHER NEONATES WITH CONDTN ORIG IN PERINATAL PERIOD</v>
          </cell>
          <cell r="K989" t="str">
            <v>05</v>
          </cell>
          <cell r="L989" t="str">
            <v>Pediatrics</v>
          </cell>
          <cell r="M989" t="str">
            <v>05.1</v>
          </cell>
          <cell r="N989" t="str">
            <v>Neonatology</v>
          </cell>
        </row>
        <row r="990">
          <cell r="D990" t="str">
            <v>608-3</v>
          </cell>
          <cell r="E990" t="str">
            <v>NEONATE BIRTH WEIGHT 1250-1499 GRAMS WITH OR WITHOUT SIGNIFICANT CONDITION</v>
          </cell>
          <cell r="F990" t="str">
            <v>Neonate birth weight 1250-1499 grams with or w/o significant condition</v>
          </cell>
          <cell r="G990">
            <v>5.2693399999999997</v>
          </cell>
          <cell r="H990">
            <v>41.46</v>
          </cell>
          <cell r="I990" t="str">
            <v>15</v>
          </cell>
          <cell r="J990" t="str">
            <v>NEWBORNS &amp; OTHER NEONATES WITH CONDTN ORIG IN PERINATAL PERIOD</v>
          </cell>
          <cell r="K990" t="str">
            <v>05</v>
          </cell>
          <cell r="L990" t="str">
            <v>Pediatrics</v>
          </cell>
          <cell r="M990" t="str">
            <v>05.1</v>
          </cell>
          <cell r="N990" t="str">
            <v>Neonatology</v>
          </cell>
        </row>
        <row r="991">
          <cell r="D991" t="str">
            <v>608-4</v>
          </cell>
          <cell r="E991" t="str">
            <v>NEONATE BIRTH WEIGHT 1250-1499 GRAMS WITH OR WITHOUT SIGNIFICANT CONDITION</v>
          </cell>
          <cell r="F991" t="str">
            <v>Neonate birth weight 1250-1499 grams with or w/o significant condition</v>
          </cell>
          <cell r="G991">
            <v>5.5327999999999999</v>
          </cell>
          <cell r="H991">
            <v>54.22</v>
          </cell>
          <cell r="I991" t="str">
            <v>15</v>
          </cell>
          <cell r="J991" t="str">
            <v>NEWBORNS &amp; OTHER NEONATES WITH CONDTN ORIG IN PERINATAL PERIOD</v>
          </cell>
          <cell r="K991" t="str">
            <v>05</v>
          </cell>
          <cell r="L991" t="str">
            <v>Pediatrics</v>
          </cell>
          <cell r="M991" t="str">
            <v>05.1</v>
          </cell>
          <cell r="N991" t="str">
            <v>Neonatology</v>
          </cell>
        </row>
        <row r="992">
          <cell r="D992" t="str">
            <v>609-1</v>
          </cell>
          <cell r="E992" t="str">
            <v>NEONATE BIRTH WEIGHT 1500-2499 GRAMS WITH MAJOR PROCEDURE</v>
          </cell>
          <cell r="F992" t="str">
            <v>Neonate birth weight 1500-2499 grams with major proc</v>
          </cell>
          <cell r="G992">
            <v>3.4236200000000001</v>
          </cell>
          <cell r="I992" t="str">
            <v>15</v>
          </cell>
          <cell r="J992" t="str">
            <v>NEWBORNS &amp; OTHER NEONATES WITH CONDTN ORIG IN PERINATAL PERIOD</v>
          </cell>
          <cell r="K992" t="str">
            <v>05</v>
          </cell>
          <cell r="L992" t="str">
            <v>Pediatrics</v>
          </cell>
          <cell r="M992" t="str">
            <v>05.1</v>
          </cell>
          <cell r="N992" t="str">
            <v>Neonatology</v>
          </cell>
        </row>
        <row r="993">
          <cell r="D993" t="str">
            <v>609-2</v>
          </cell>
          <cell r="E993" t="str">
            <v>NEONATE BIRTH WEIGHT 1500-2499 GRAMS WITH MAJOR PROCEDURE</v>
          </cell>
          <cell r="F993" t="str">
            <v>Neonate birth weight 1500-2499 grams with major proc</v>
          </cell>
          <cell r="G993">
            <v>3.6038100000000002</v>
          </cell>
          <cell r="H993">
            <v>20.69</v>
          </cell>
          <cell r="I993" t="str">
            <v>15</v>
          </cell>
          <cell r="J993" t="str">
            <v>NEWBORNS &amp; OTHER NEONATES WITH CONDTN ORIG IN PERINATAL PERIOD</v>
          </cell>
          <cell r="K993" t="str">
            <v>05</v>
          </cell>
          <cell r="L993" t="str">
            <v>Pediatrics</v>
          </cell>
          <cell r="M993" t="str">
            <v>05.1</v>
          </cell>
          <cell r="N993" t="str">
            <v>Neonatology</v>
          </cell>
        </row>
        <row r="994">
          <cell r="D994" t="str">
            <v>609-3</v>
          </cell>
          <cell r="E994" t="str">
            <v>NEONATE BIRTH WEIGHT 1500-2499 GRAMS WITH MAJOR PROCEDURE</v>
          </cell>
          <cell r="F994" t="str">
            <v>Neonate birth weight 1500-2499 grams with major proc</v>
          </cell>
          <cell r="G994">
            <v>7.5871000000000004</v>
          </cell>
          <cell r="H994">
            <v>39.03</v>
          </cell>
          <cell r="I994" t="str">
            <v>15</v>
          </cell>
          <cell r="J994" t="str">
            <v>NEWBORNS &amp; OTHER NEONATES WITH CONDTN ORIG IN PERINATAL PERIOD</v>
          </cell>
          <cell r="K994" t="str">
            <v>05</v>
          </cell>
          <cell r="L994" t="str">
            <v>Pediatrics</v>
          </cell>
          <cell r="M994" t="str">
            <v>05.1</v>
          </cell>
          <cell r="N994" t="str">
            <v>Neonatology</v>
          </cell>
        </row>
        <row r="995">
          <cell r="D995" t="str">
            <v>609-4</v>
          </cell>
          <cell r="E995" t="str">
            <v>NEONATE BIRTH WEIGHT 1500-2499 GRAMS WITH MAJOR PROCEDURE</v>
          </cell>
          <cell r="F995" t="str">
            <v>Neonate birth weight 1500-2499 grams with major proc</v>
          </cell>
          <cell r="G995">
            <v>15.22893</v>
          </cell>
          <cell r="H995">
            <v>79.17</v>
          </cell>
          <cell r="I995" t="str">
            <v>15</v>
          </cell>
          <cell r="J995" t="str">
            <v>NEWBORNS &amp; OTHER NEONATES WITH CONDTN ORIG IN PERINATAL PERIOD</v>
          </cell>
          <cell r="K995" t="str">
            <v>05</v>
          </cell>
          <cell r="L995" t="str">
            <v>Pediatrics</v>
          </cell>
          <cell r="M995" t="str">
            <v>05.1</v>
          </cell>
          <cell r="N995" t="str">
            <v>Neonatology</v>
          </cell>
        </row>
        <row r="996">
          <cell r="D996" t="str">
            <v>611-1</v>
          </cell>
          <cell r="E996" t="str">
            <v>NEONATE BIRTH WEIGHT 1500-1999 GRAMS WITH MAJOR ANOMALY</v>
          </cell>
          <cell r="F996" t="str">
            <v>Neonate birth weight 1500-1999 grams with major anomaly</v>
          </cell>
          <cell r="G996">
            <v>1.11473</v>
          </cell>
          <cell r="H996">
            <v>13.14</v>
          </cell>
          <cell r="I996" t="str">
            <v>15</v>
          </cell>
          <cell r="J996" t="str">
            <v>NEWBORNS &amp; OTHER NEONATES WITH CONDTN ORIG IN PERINATAL PERIOD</v>
          </cell>
          <cell r="K996" t="str">
            <v>05</v>
          </cell>
          <cell r="L996" t="str">
            <v>Pediatrics</v>
          </cell>
          <cell r="M996" t="str">
            <v>05.1</v>
          </cell>
          <cell r="N996" t="str">
            <v>Neonatology</v>
          </cell>
        </row>
        <row r="997">
          <cell r="D997" t="str">
            <v>611-2</v>
          </cell>
          <cell r="E997" t="str">
            <v>NEONATE BIRTH WEIGHT 1500-1999 GRAMS WITH MAJOR ANOMALY</v>
          </cell>
          <cell r="F997" t="str">
            <v>Neonate birth weight 1500-1999 grams with major anomaly</v>
          </cell>
          <cell r="G997">
            <v>2.47742</v>
          </cell>
          <cell r="H997">
            <v>22.46</v>
          </cell>
          <cell r="I997" t="str">
            <v>15</v>
          </cell>
          <cell r="J997" t="str">
            <v>NEWBORNS &amp; OTHER NEONATES WITH CONDTN ORIG IN PERINATAL PERIOD</v>
          </cell>
          <cell r="K997" t="str">
            <v>05</v>
          </cell>
          <cell r="L997" t="str">
            <v>Pediatrics</v>
          </cell>
          <cell r="M997" t="str">
            <v>05.1</v>
          </cell>
          <cell r="N997" t="str">
            <v>Neonatology</v>
          </cell>
        </row>
        <row r="998">
          <cell r="D998" t="str">
            <v>611-3</v>
          </cell>
          <cell r="E998" t="str">
            <v>NEONATE BIRTH WEIGHT 1500-1999 GRAMS WITH MAJOR ANOMALY</v>
          </cell>
          <cell r="F998" t="str">
            <v>Neonate birth weight 1500-1999 grams with major anomaly</v>
          </cell>
          <cell r="G998">
            <v>4.3252100000000002</v>
          </cell>
          <cell r="H998">
            <v>34.94</v>
          </cell>
          <cell r="I998" t="str">
            <v>15</v>
          </cell>
          <cell r="J998" t="str">
            <v>NEWBORNS &amp; OTHER NEONATES WITH CONDTN ORIG IN PERINATAL PERIOD</v>
          </cell>
          <cell r="K998" t="str">
            <v>05</v>
          </cell>
          <cell r="L998" t="str">
            <v>Pediatrics</v>
          </cell>
          <cell r="M998" t="str">
            <v>05.1</v>
          </cell>
          <cell r="N998" t="str">
            <v>Neonatology</v>
          </cell>
        </row>
        <row r="999">
          <cell r="D999" t="str">
            <v>611-4</v>
          </cell>
          <cell r="E999" t="str">
            <v>NEONATE BIRTH WEIGHT 1500-1999 GRAMS WITH MAJOR ANOMALY</v>
          </cell>
          <cell r="F999" t="str">
            <v>Neonate birth weight 1500-1999 grams with major anomaly</v>
          </cell>
          <cell r="G999">
            <v>6.6404800000000002</v>
          </cell>
          <cell r="H999">
            <v>44.2</v>
          </cell>
          <cell r="I999" t="str">
            <v>15</v>
          </cell>
          <cell r="J999" t="str">
            <v>NEWBORNS &amp; OTHER NEONATES WITH CONDTN ORIG IN PERINATAL PERIOD</v>
          </cell>
          <cell r="K999" t="str">
            <v>05</v>
          </cell>
          <cell r="L999" t="str">
            <v>Pediatrics</v>
          </cell>
          <cell r="M999" t="str">
            <v>05.1</v>
          </cell>
          <cell r="N999" t="str">
            <v>Neonatology</v>
          </cell>
        </row>
        <row r="1000">
          <cell r="D1000" t="str">
            <v>612-1</v>
          </cell>
          <cell r="E1000" t="str">
            <v>NEONATE BIRTH WEIGHT 1500-1999 GRAMS WITH RESPIRATORY DISTRESS SYNDROME OR OTHER MAJOR RESPIRATORY CONDITION</v>
          </cell>
          <cell r="F1000" t="str">
            <v>Neonate birth weight 1500-1999 grams with respiratory distress syndrome or oth major respiratory condition</v>
          </cell>
          <cell r="G1000">
            <v>2.2604500000000001</v>
          </cell>
          <cell r="H1000">
            <v>18.97</v>
          </cell>
          <cell r="I1000" t="str">
            <v>15</v>
          </cell>
          <cell r="J1000" t="str">
            <v>NEWBORNS &amp; OTHER NEONATES WITH CONDTN ORIG IN PERINATAL PERIOD</v>
          </cell>
          <cell r="K1000" t="str">
            <v>05</v>
          </cell>
          <cell r="L1000" t="str">
            <v>Pediatrics</v>
          </cell>
          <cell r="M1000" t="str">
            <v>05.1</v>
          </cell>
          <cell r="N1000" t="str">
            <v>Neonatology</v>
          </cell>
        </row>
        <row r="1001">
          <cell r="D1001" t="str">
            <v>612-2</v>
          </cell>
          <cell r="E1001" t="str">
            <v>NEONATE BIRTH WEIGHT 1500-1999 GRAMS WITH RESPIRATORY DISTRESS SYNDROME OR OTHER MAJOR RESPIRATORY CONDITION</v>
          </cell>
          <cell r="F1001" t="str">
            <v>Neonate birth weight 1500-1999 grams with respiratory distress syndrome or oth major respiratory condition</v>
          </cell>
          <cell r="G1001">
            <v>3.45831</v>
          </cell>
          <cell r="H1001">
            <v>26.6</v>
          </cell>
          <cell r="I1001" t="str">
            <v>15</v>
          </cell>
          <cell r="J1001" t="str">
            <v>NEWBORNS &amp; OTHER NEONATES WITH CONDTN ORIG IN PERINATAL PERIOD</v>
          </cell>
          <cell r="K1001" t="str">
            <v>05</v>
          </cell>
          <cell r="L1001" t="str">
            <v>Pediatrics</v>
          </cell>
          <cell r="M1001" t="str">
            <v>05.1</v>
          </cell>
          <cell r="N1001" t="str">
            <v>Neonatology</v>
          </cell>
        </row>
        <row r="1002">
          <cell r="D1002" t="str">
            <v>612-3</v>
          </cell>
          <cell r="E1002" t="str">
            <v>NEONATE BIRTH WEIGHT 1500-1999 GRAMS WITH RESPIRATORY DISTRESS SYNDROME OR OTHER MAJOR RESPIRATORY CONDITION</v>
          </cell>
          <cell r="F1002" t="str">
            <v>Neonate birth weight 1500-1999 grams with respiratory distress syndrome or oth major respiratory condition</v>
          </cell>
          <cell r="G1002">
            <v>4.4657600000000004</v>
          </cell>
          <cell r="H1002">
            <v>33.64</v>
          </cell>
          <cell r="I1002" t="str">
            <v>15</v>
          </cell>
          <cell r="J1002" t="str">
            <v>NEWBORNS &amp; OTHER NEONATES WITH CONDTN ORIG IN PERINATAL PERIOD</v>
          </cell>
          <cell r="K1002" t="str">
            <v>05</v>
          </cell>
          <cell r="L1002" t="str">
            <v>Pediatrics</v>
          </cell>
          <cell r="M1002" t="str">
            <v>05.1</v>
          </cell>
          <cell r="N1002" t="str">
            <v>Neonatology</v>
          </cell>
        </row>
        <row r="1003">
          <cell r="D1003" t="str">
            <v>612-4</v>
          </cell>
          <cell r="E1003" t="str">
            <v>NEONATE BIRTH WEIGHT 1500-1999 GRAMS WITH RESPIRATORY DISTRESS SYNDROME OR OTHER MAJOR RESPIRATORY CONDITION</v>
          </cell>
          <cell r="F1003" t="str">
            <v>Neonate birth weight 1500-1999 grams with respiratory distress syndrome or oth major respiratory condition</v>
          </cell>
          <cell r="G1003">
            <v>6.3500100000000002</v>
          </cell>
          <cell r="H1003">
            <v>44.42</v>
          </cell>
          <cell r="I1003" t="str">
            <v>15</v>
          </cell>
          <cell r="J1003" t="str">
            <v>NEWBORNS &amp; OTHER NEONATES WITH CONDTN ORIG IN PERINATAL PERIOD</v>
          </cell>
          <cell r="K1003" t="str">
            <v>05</v>
          </cell>
          <cell r="L1003" t="str">
            <v>Pediatrics</v>
          </cell>
          <cell r="M1003" t="str">
            <v>05.1</v>
          </cell>
          <cell r="N1003" t="str">
            <v>Neonatology</v>
          </cell>
        </row>
        <row r="1004">
          <cell r="D1004" t="str">
            <v>613-1</v>
          </cell>
          <cell r="E1004" t="str">
            <v>NEONATE BIRTH WEIGHT 1500-1999 GRAMS WITH CONGENITAL OR PERINATAL INFECTION</v>
          </cell>
          <cell r="F1004" t="str">
            <v>Neonate birth weight 1500-1999 grams with congenital or perinatal infection</v>
          </cell>
          <cell r="G1004">
            <v>1.39073</v>
          </cell>
          <cell r="H1004">
            <v>13.65</v>
          </cell>
          <cell r="I1004" t="str">
            <v>15</v>
          </cell>
          <cell r="J1004" t="str">
            <v>NEWBORNS &amp; OTHER NEONATES WITH CONDTN ORIG IN PERINATAL PERIOD</v>
          </cell>
          <cell r="K1004" t="str">
            <v>05</v>
          </cell>
          <cell r="L1004" t="str">
            <v>Pediatrics</v>
          </cell>
          <cell r="M1004" t="str">
            <v>05.1</v>
          </cell>
          <cell r="N1004" t="str">
            <v>Neonatology</v>
          </cell>
        </row>
        <row r="1005">
          <cell r="D1005" t="str">
            <v>613-2</v>
          </cell>
          <cell r="E1005" t="str">
            <v>NEONATE BIRTH WEIGHT 1500-1999 GRAMS WITH CONGENITAL OR PERINATAL INFECTION</v>
          </cell>
          <cell r="F1005" t="str">
            <v>Neonate birth weight 1500-1999 grams with congenital or perinatal infection</v>
          </cell>
          <cell r="G1005">
            <v>2.5240200000000002</v>
          </cell>
          <cell r="H1005">
            <v>22.23</v>
          </cell>
          <cell r="I1005" t="str">
            <v>15</v>
          </cell>
          <cell r="J1005" t="str">
            <v>NEWBORNS &amp; OTHER NEONATES WITH CONDTN ORIG IN PERINATAL PERIOD</v>
          </cell>
          <cell r="K1005" t="str">
            <v>05</v>
          </cell>
          <cell r="L1005" t="str">
            <v>Pediatrics</v>
          </cell>
          <cell r="M1005" t="str">
            <v>05.1</v>
          </cell>
          <cell r="N1005" t="str">
            <v>Neonatology</v>
          </cell>
        </row>
        <row r="1006">
          <cell r="D1006" t="str">
            <v>613-3</v>
          </cell>
          <cell r="E1006" t="str">
            <v>NEONATE BIRTH WEIGHT 1500-1999 GRAMS WITH CONGENITAL OR PERINATAL INFECTION</v>
          </cell>
          <cell r="F1006" t="str">
            <v>Neonate birth weight 1500-1999 grams with congenital or perinatal infection</v>
          </cell>
          <cell r="G1006">
            <v>4.0625600000000004</v>
          </cell>
          <cell r="H1006">
            <v>31.49</v>
          </cell>
          <cell r="I1006" t="str">
            <v>15</v>
          </cell>
          <cell r="J1006" t="str">
            <v>NEWBORNS &amp; OTHER NEONATES WITH CONDTN ORIG IN PERINATAL PERIOD</v>
          </cell>
          <cell r="K1006" t="str">
            <v>05</v>
          </cell>
          <cell r="L1006" t="str">
            <v>Pediatrics</v>
          </cell>
          <cell r="M1006" t="str">
            <v>05.1</v>
          </cell>
          <cell r="N1006" t="str">
            <v>Neonatology</v>
          </cell>
        </row>
        <row r="1007">
          <cell r="D1007" t="str">
            <v>613-4</v>
          </cell>
          <cell r="E1007" t="str">
            <v>NEONATE BIRTH WEIGHT 1500-1999 GRAMS WITH CONGENITAL OR PERINATAL INFECTION</v>
          </cell>
          <cell r="F1007" t="str">
            <v>Neonate birth weight 1500-1999 grams with congenital or perinatal infection</v>
          </cell>
          <cell r="G1007">
            <v>6.2300599999999999</v>
          </cell>
          <cell r="I1007" t="str">
            <v>15</v>
          </cell>
          <cell r="J1007" t="str">
            <v>NEWBORNS &amp; OTHER NEONATES WITH CONDTN ORIG IN PERINATAL PERIOD</v>
          </cell>
          <cell r="K1007" t="str">
            <v>05</v>
          </cell>
          <cell r="L1007" t="str">
            <v>Pediatrics</v>
          </cell>
          <cell r="M1007" t="str">
            <v>05.1</v>
          </cell>
          <cell r="N1007" t="str">
            <v>Neonatology</v>
          </cell>
        </row>
        <row r="1008">
          <cell r="D1008" t="str">
            <v>614-1</v>
          </cell>
          <cell r="E1008" t="str">
            <v>NEONATE BIRTH WEIGHT 1500-1999 GRAMS WITH OR WITHOUT OTHER SIGNIFICANT CONDITION</v>
          </cell>
          <cell r="F1008" t="str">
            <v>Neonate birth weight 1500-1999 grams with or w/o oth significant condition</v>
          </cell>
          <cell r="G1008">
            <v>0.86868999999999996</v>
          </cell>
          <cell r="H1008">
            <v>10.81</v>
          </cell>
          <cell r="I1008" t="str">
            <v>15</v>
          </cell>
          <cell r="J1008" t="str">
            <v>NEWBORNS &amp; OTHER NEONATES WITH CONDTN ORIG IN PERINATAL PERIOD</v>
          </cell>
          <cell r="K1008" t="str">
            <v>05</v>
          </cell>
          <cell r="L1008" t="str">
            <v>Pediatrics</v>
          </cell>
          <cell r="M1008" t="str">
            <v>05.1</v>
          </cell>
          <cell r="N1008" t="str">
            <v>Neonatology</v>
          </cell>
        </row>
        <row r="1009">
          <cell r="D1009" t="str">
            <v>614-2</v>
          </cell>
          <cell r="E1009" t="str">
            <v>NEONATE BIRTH WEIGHT 1500-1999 GRAMS WITH OR WITHOUT OTHER SIGNIFICANT CONDITION</v>
          </cell>
          <cell r="F1009" t="str">
            <v>Neonate birth weight 1500-1999 grams with or w/o oth significant condition</v>
          </cell>
          <cell r="G1009">
            <v>2.1102099999999999</v>
          </cell>
          <cell r="H1009">
            <v>19.079999999999998</v>
          </cell>
          <cell r="I1009" t="str">
            <v>15</v>
          </cell>
          <cell r="J1009" t="str">
            <v>NEWBORNS &amp; OTHER NEONATES WITH CONDTN ORIG IN PERINATAL PERIOD</v>
          </cell>
          <cell r="K1009" t="str">
            <v>05</v>
          </cell>
          <cell r="L1009" t="str">
            <v>Pediatrics</v>
          </cell>
          <cell r="M1009" t="str">
            <v>05.1</v>
          </cell>
          <cell r="N1009" t="str">
            <v>Neonatology</v>
          </cell>
        </row>
        <row r="1010">
          <cell r="D1010" t="str">
            <v>614-3</v>
          </cell>
          <cell r="E1010" t="str">
            <v>NEONATE BIRTH WEIGHT 1500-1999 GRAMS WITH OR WITHOUT OTHER SIGNIFICANT CONDITION</v>
          </cell>
          <cell r="F1010" t="str">
            <v>Neonate birth weight 1500-1999 grams with or w/o oth significant condition</v>
          </cell>
          <cell r="G1010">
            <v>3.8408099999999998</v>
          </cell>
          <cell r="H1010">
            <v>30.93</v>
          </cell>
          <cell r="I1010" t="str">
            <v>15</v>
          </cell>
          <cell r="J1010" t="str">
            <v>NEWBORNS &amp; OTHER NEONATES WITH CONDTN ORIG IN PERINATAL PERIOD</v>
          </cell>
          <cell r="K1010" t="str">
            <v>05</v>
          </cell>
          <cell r="L1010" t="str">
            <v>Pediatrics</v>
          </cell>
          <cell r="M1010" t="str">
            <v>05.1</v>
          </cell>
          <cell r="N1010" t="str">
            <v>Neonatology</v>
          </cell>
        </row>
        <row r="1011">
          <cell r="D1011" t="str">
            <v>614-4</v>
          </cell>
          <cell r="E1011" t="str">
            <v>NEONATE BIRTH WEIGHT 1500-1999 GRAMS WITH OR WITHOUT OTHER SIGNIFICANT CONDITION</v>
          </cell>
          <cell r="F1011" t="str">
            <v>Neonate birth weight 1500-1999 grams with or w/o oth significant condition</v>
          </cell>
          <cell r="G1011">
            <v>5.0065900000000001</v>
          </cell>
          <cell r="H1011">
            <v>39.630000000000003</v>
          </cell>
          <cell r="I1011" t="str">
            <v>15</v>
          </cell>
          <cell r="J1011" t="str">
            <v>NEWBORNS &amp; OTHER NEONATES WITH CONDTN ORIG IN PERINATAL PERIOD</v>
          </cell>
          <cell r="K1011" t="str">
            <v>05</v>
          </cell>
          <cell r="L1011" t="str">
            <v>Pediatrics</v>
          </cell>
          <cell r="M1011" t="str">
            <v>05.1</v>
          </cell>
          <cell r="N1011" t="str">
            <v>Neonatology</v>
          </cell>
        </row>
        <row r="1012">
          <cell r="D1012" t="str">
            <v>621-1</v>
          </cell>
          <cell r="E1012" t="str">
            <v>NEONATE BIRTH WEIGHT 2000-2499 GRAMS WITH MAJOR ANOMALY</v>
          </cell>
          <cell r="F1012" t="str">
            <v>Neonate birth weight 2000-2499 grams with major anomaly</v>
          </cell>
          <cell r="G1012">
            <v>0.39702999999999999</v>
          </cell>
          <cell r="H1012">
            <v>5.77</v>
          </cell>
          <cell r="I1012" t="str">
            <v>15</v>
          </cell>
          <cell r="J1012" t="str">
            <v>NEWBORNS &amp; OTHER NEONATES WITH CONDTN ORIG IN PERINATAL PERIOD</v>
          </cell>
          <cell r="K1012" t="str">
            <v>05</v>
          </cell>
          <cell r="L1012" t="str">
            <v>Pediatrics</v>
          </cell>
          <cell r="M1012" t="str">
            <v>05.1</v>
          </cell>
          <cell r="N1012" t="str">
            <v>Neonatology</v>
          </cell>
        </row>
        <row r="1013">
          <cell r="D1013" t="str">
            <v>621-2</v>
          </cell>
          <cell r="E1013" t="str">
            <v>NEONATE BIRTH WEIGHT 2000-2499 GRAMS WITH MAJOR ANOMALY</v>
          </cell>
          <cell r="F1013" t="str">
            <v>Neonate birth weight 2000-2499 grams with major anomaly</v>
          </cell>
          <cell r="G1013">
            <v>1.2858499999999999</v>
          </cell>
          <cell r="H1013">
            <v>13.42</v>
          </cell>
          <cell r="I1013" t="str">
            <v>15</v>
          </cell>
          <cell r="J1013" t="str">
            <v>NEWBORNS &amp; OTHER NEONATES WITH CONDTN ORIG IN PERINATAL PERIOD</v>
          </cell>
          <cell r="K1013" t="str">
            <v>05</v>
          </cell>
          <cell r="L1013" t="str">
            <v>Pediatrics</v>
          </cell>
          <cell r="M1013" t="str">
            <v>05.1</v>
          </cell>
          <cell r="N1013" t="str">
            <v>Neonatology</v>
          </cell>
        </row>
        <row r="1014">
          <cell r="D1014" t="str">
            <v>621-3</v>
          </cell>
          <cell r="E1014" t="str">
            <v>NEONATE BIRTH WEIGHT 2000-2499 GRAMS WITH MAJOR ANOMALY</v>
          </cell>
          <cell r="F1014" t="str">
            <v>Neonate birth weight 2000-2499 grams with major anomaly</v>
          </cell>
          <cell r="G1014">
            <v>3.05802</v>
          </cell>
          <cell r="H1014">
            <v>23.76</v>
          </cell>
          <cell r="I1014" t="str">
            <v>15</v>
          </cell>
          <cell r="J1014" t="str">
            <v>NEWBORNS &amp; OTHER NEONATES WITH CONDTN ORIG IN PERINATAL PERIOD</v>
          </cell>
          <cell r="K1014" t="str">
            <v>05</v>
          </cell>
          <cell r="L1014" t="str">
            <v>Pediatrics</v>
          </cell>
          <cell r="M1014" t="str">
            <v>05.1</v>
          </cell>
          <cell r="N1014" t="str">
            <v>Neonatology</v>
          </cell>
        </row>
        <row r="1015">
          <cell r="D1015" t="str">
            <v>621-4</v>
          </cell>
          <cell r="E1015" t="str">
            <v>NEONATE BIRTH WEIGHT 2000-2499 GRAMS WITH MAJOR ANOMALY</v>
          </cell>
          <cell r="F1015" t="str">
            <v>Neonate birth weight 2000-2499 grams with major anomaly</v>
          </cell>
          <cell r="G1015">
            <v>5.2095799999999999</v>
          </cell>
          <cell r="H1015">
            <v>31.61</v>
          </cell>
          <cell r="I1015" t="str">
            <v>15</v>
          </cell>
          <cell r="J1015" t="str">
            <v>NEWBORNS &amp; OTHER NEONATES WITH CONDTN ORIG IN PERINATAL PERIOD</v>
          </cell>
          <cell r="K1015" t="str">
            <v>05</v>
          </cell>
          <cell r="L1015" t="str">
            <v>Pediatrics</v>
          </cell>
          <cell r="M1015" t="str">
            <v>05.1</v>
          </cell>
          <cell r="N1015" t="str">
            <v>Neonatology</v>
          </cell>
        </row>
        <row r="1016">
          <cell r="D1016" t="str">
            <v>622-1</v>
          </cell>
          <cell r="E1016" t="str">
            <v>NEONATE BIRTH WEIGHT 2000-2499 GRAMS WITH RESPIRATORY DISTRESS SYNDROME OR OTHER MAJOR RESPIRATORY CONDITION</v>
          </cell>
          <cell r="F1016" t="str">
            <v>Neonate birth weight 2000-2499 grams with respiratory distress syndrome or oth major respiratory condition</v>
          </cell>
          <cell r="G1016">
            <v>1.41177</v>
          </cell>
          <cell r="H1016">
            <v>11.75</v>
          </cell>
          <cell r="I1016" t="str">
            <v>15</v>
          </cell>
          <cell r="J1016" t="str">
            <v>NEWBORNS &amp; OTHER NEONATES WITH CONDTN ORIG IN PERINATAL PERIOD</v>
          </cell>
          <cell r="K1016" t="str">
            <v>05</v>
          </cell>
          <cell r="L1016" t="str">
            <v>Pediatrics</v>
          </cell>
          <cell r="M1016" t="str">
            <v>05.1</v>
          </cell>
          <cell r="N1016" t="str">
            <v>Neonatology</v>
          </cell>
        </row>
        <row r="1017">
          <cell r="D1017" t="str">
            <v>622-2</v>
          </cell>
          <cell r="E1017" t="str">
            <v>NEONATE BIRTH WEIGHT 2000-2499 GRAMS WITH RESPIRATORY DISTRESS SYNDROME OR OTHER MAJOR RESPIRATORY CONDITION</v>
          </cell>
          <cell r="F1017" t="str">
            <v>Neonate birth weight 2000-2499 grams with respiratory distress syndrome or oth major respiratory condition</v>
          </cell>
          <cell r="G1017">
            <v>2.1115900000000001</v>
          </cell>
          <cell r="H1017">
            <v>16.78</v>
          </cell>
          <cell r="I1017" t="str">
            <v>15</v>
          </cell>
          <cell r="J1017" t="str">
            <v>NEWBORNS &amp; OTHER NEONATES WITH CONDTN ORIG IN PERINATAL PERIOD</v>
          </cell>
          <cell r="K1017" t="str">
            <v>05</v>
          </cell>
          <cell r="L1017" t="str">
            <v>Pediatrics</v>
          </cell>
          <cell r="M1017" t="str">
            <v>05.1</v>
          </cell>
          <cell r="N1017" t="str">
            <v>Neonatology</v>
          </cell>
        </row>
        <row r="1018">
          <cell r="D1018" t="str">
            <v>622-3</v>
          </cell>
          <cell r="E1018" t="str">
            <v>NEONATE BIRTH WEIGHT 2000-2499 GRAMS WITH RESPIRATORY DISTRESS SYNDROME OR OTHER MAJOR RESPIRATORY CONDITION</v>
          </cell>
          <cell r="F1018" t="str">
            <v>Neonate birth weight 2000-2499 grams with respiratory distress syndrome or oth major respiratory condition</v>
          </cell>
          <cell r="G1018">
            <v>2.39466</v>
          </cell>
          <cell r="H1018">
            <v>19.329999999999998</v>
          </cell>
          <cell r="I1018" t="str">
            <v>15</v>
          </cell>
          <cell r="J1018" t="str">
            <v>NEWBORNS &amp; OTHER NEONATES WITH CONDTN ORIG IN PERINATAL PERIOD</v>
          </cell>
          <cell r="K1018" t="str">
            <v>05</v>
          </cell>
          <cell r="L1018" t="str">
            <v>Pediatrics</v>
          </cell>
          <cell r="M1018" t="str">
            <v>05.1</v>
          </cell>
          <cell r="N1018" t="str">
            <v>Neonatology</v>
          </cell>
        </row>
        <row r="1019">
          <cell r="D1019" t="str">
            <v>622-4</v>
          </cell>
          <cell r="E1019" t="str">
            <v>NEONATE BIRTH WEIGHT 2000-2499 GRAMS WITH RESPIRATORY DISTRESS SYNDROME OR OTHER MAJOR RESPIRATORY CONDITION</v>
          </cell>
          <cell r="F1019" t="str">
            <v>Neonate birth weight 2000-2499 grams with respiratory distress syndrome or oth major respiratory condition</v>
          </cell>
          <cell r="G1019">
            <v>4.1119399999999997</v>
          </cell>
          <cell r="H1019">
            <v>25.7</v>
          </cell>
          <cell r="I1019" t="str">
            <v>15</v>
          </cell>
          <cell r="J1019" t="str">
            <v>NEWBORNS &amp; OTHER NEONATES WITH CONDTN ORIG IN PERINATAL PERIOD</v>
          </cell>
          <cell r="K1019" t="str">
            <v>05</v>
          </cell>
          <cell r="L1019" t="str">
            <v>Pediatrics</v>
          </cell>
          <cell r="M1019" t="str">
            <v>05.1</v>
          </cell>
          <cell r="N1019" t="str">
            <v>Neonatology</v>
          </cell>
        </row>
        <row r="1020">
          <cell r="D1020" t="str">
            <v>623-1</v>
          </cell>
          <cell r="E1020" t="str">
            <v>NEONATE BIRTH WEIGHT 2000-2499 GRAMS WITH CONGENITAL OR PERINATAL INFECTION</v>
          </cell>
          <cell r="F1020" t="str">
            <v>Neonate birth weight 2000-2499 grams with congenital or perinatal infection</v>
          </cell>
          <cell r="G1020">
            <v>0.87192000000000003</v>
          </cell>
          <cell r="H1020">
            <v>9.5500000000000007</v>
          </cell>
          <cell r="I1020" t="str">
            <v>15</v>
          </cell>
          <cell r="J1020" t="str">
            <v>NEWBORNS &amp; OTHER NEONATES WITH CONDTN ORIG IN PERINATAL PERIOD</v>
          </cell>
          <cell r="K1020" t="str">
            <v>05</v>
          </cell>
          <cell r="L1020" t="str">
            <v>Pediatrics</v>
          </cell>
          <cell r="M1020" t="str">
            <v>05.1</v>
          </cell>
          <cell r="N1020" t="str">
            <v>Neonatology</v>
          </cell>
        </row>
        <row r="1021">
          <cell r="D1021" t="str">
            <v>623-2</v>
          </cell>
          <cell r="E1021" t="str">
            <v>NEONATE BIRTH WEIGHT 2000-2499 GRAMS WITH CONGENITAL OR PERINATAL INFECTION</v>
          </cell>
          <cell r="F1021" t="str">
            <v>Neonate birth weight 2000-2499 grams with congenital or perinatal infection</v>
          </cell>
          <cell r="G1021">
            <v>1.4143300000000001</v>
          </cell>
          <cell r="H1021">
            <v>13.29</v>
          </cell>
          <cell r="I1021" t="str">
            <v>15</v>
          </cell>
          <cell r="J1021" t="str">
            <v>NEWBORNS &amp; OTHER NEONATES WITH CONDTN ORIG IN PERINATAL PERIOD</v>
          </cell>
          <cell r="K1021" t="str">
            <v>05</v>
          </cell>
          <cell r="L1021" t="str">
            <v>Pediatrics</v>
          </cell>
          <cell r="M1021" t="str">
            <v>05.1</v>
          </cell>
          <cell r="N1021" t="str">
            <v>Neonatology</v>
          </cell>
        </row>
        <row r="1022">
          <cell r="D1022" t="str">
            <v>623-3</v>
          </cell>
          <cell r="E1022" t="str">
            <v>NEONATE BIRTH WEIGHT 2000-2499 GRAMS WITH CONGENITAL OR PERINATAL INFECTION</v>
          </cell>
          <cell r="F1022" t="str">
            <v>Neonate birth weight 2000-2499 grams with congenital or perinatal infection</v>
          </cell>
          <cell r="G1022">
            <v>3.1119300000000001</v>
          </cell>
          <cell r="H1022">
            <v>23.61</v>
          </cell>
          <cell r="I1022" t="str">
            <v>15</v>
          </cell>
          <cell r="J1022" t="str">
            <v>NEWBORNS &amp; OTHER NEONATES WITH CONDTN ORIG IN PERINATAL PERIOD</v>
          </cell>
          <cell r="K1022" t="str">
            <v>05</v>
          </cell>
          <cell r="L1022" t="str">
            <v>Pediatrics</v>
          </cell>
          <cell r="M1022" t="str">
            <v>05.1</v>
          </cell>
          <cell r="N1022" t="str">
            <v>Neonatology</v>
          </cell>
        </row>
        <row r="1023">
          <cell r="D1023" t="str">
            <v>623-4</v>
          </cell>
          <cell r="E1023" t="str">
            <v>NEONATE BIRTH WEIGHT 2000-2499 GRAMS WITH CONGENITAL OR PERINATAL INFECTION</v>
          </cell>
          <cell r="F1023" t="str">
            <v>Neonate birth weight 2000-2499 grams with congenital or perinatal infection</v>
          </cell>
          <cell r="G1023">
            <v>3.7737400000000001</v>
          </cell>
          <cell r="I1023" t="str">
            <v>15</v>
          </cell>
          <cell r="J1023" t="str">
            <v>NEWBORNS &amp; OTHER NEONATES WITH CONDTN ORIG IN PERINATAL PERIOD</v>
          </cell>
          <cell r="K1023" t="str">
            <v>05</v>
          </cell>
          <cell r="L1023" t="str">
            <v>Pediatrics</v>
          </cell>
          <cell r="M1023" t="str">
            <v>05.1</v>
          </cell>
          <cell r="N1023" t="str">
            <v>Neonatology</v>
          </cell>
        </row>
        <row r="1024">
          <cell r="D1024" t="str">
            <v>625-1</v>
          </cell>
          <cell r="E1024" t="str">
            <v>NEONATE BIRTH WEIGHT 2000-2499 GRAMS WITH OTHER SIGNIFICANT CONDITION</v>
          </cell>
          <cell r="F1024" t="str">
            <v>Neonate birth weight 2000-2499 grams with oth significant condition</v>
          </cell>
          <cell r="G1024">
            <v>1.00753</v>
          </cell>
          <cell r="H1024">
            <v>10.83</v>
          </cell>
          <cell r="I1024" t="str">
            <v>15</v>
          </cell>
          <cell r="J1024" t="str">
            <v>NEWBORNS &amp; OTHER NEONATES WITH CONDTN ORIG IN PERINATAL PERIOD</v>
          </cell>
          <cell r="K1024" t="str">
            <v>05</v>
          </cell>
          <cell r="L1024" t="str">
            <v>Pediatrics</v>
          </cell>
          <cell r="M1024" t="str">
            <v>05.1</v>
          </cell>
          <cell r="N1024" t="str">
            <v>Neonatology</v>
          </cell>
        </row>
        <row r="1025">
          <cell r="D1025" t="str">
            <v>625-2</v>
          </cell>
          <cell r="E1025" t="str">
            <v>NEONATE BIRTH WEIGHT 2000-2499 GRAMS WITH OTHER SIGNIFICANT CONDITION</v>
          </cell>
          <cell r="F1025" t="str">
            <v>Neonate birth weight 2000-2499 grams with oth significant condition</v>
          </cell>
          <cell r="G1025">
            <v>1.37001</v>
          </cell>
          <cell r="H1025">
            <v>14.09</v>
          </cell>
          <cell r="I1025" t="str">
            <v>15</v>
          </cell>
          <cell r="J1025" t="str">
            <v>NEWBORNS &amp; OTHER NEONATES WITH CONDTN ORIG IN PERINATAL PERIOD</v>
          </cell>
          <cell r="K1025" t="str">
            <v>05</v>
          </cell>
          <cell r="L1025" t="str">
            <v>Pediatrics</v>
          </cell>
          <cell r="M1025" t="str">
            <v>05.1</v>
          </cell>
          <cell r="N1025" t="str">
            <v>Neonatology</v>
          </cell>
        </row>
        <row r="1026">
          <cell r="D1026" t="str">
            <v>625-3</v>
          </cell>
          <cell r="E1026" t="str">
            <v>NEONATE BIRTH WEIGHT 2000-2499 GRAMS WITH OTHER SIGNIFICANT CONDITION</v>
          </cell>
          <cell r="F1026" t="str">
            <v>Neonate birth weight 2000-2499 grams with oth significant condition</v>
          </cell>
          <cell r="G1026">
            <v>2.4776600000000002</v>
          </cell>
          <cell r="H1026">
            <v>21.17</v>
          </cell>
          <cell r="I1026" t="str">
            <v>15</v>
          </cell>
          <cell r="J1026" t="str">
            <v>NEWBORNS &amp; OTHER NEONATES WITH CONDTN ORIG IN PERINATAL PERIOD</v>
          </cell>
          <cell r="K1026" t="str">
            <v>05</v>
          </cell>
          <cell r="L1026" t="str">
            <v>Pediatrics</v>
          </cell>
          <cell r="M1026" t="str">
            <v>05.1</v>
          </cell>
          <cell r="N1026" t="str">
            <v>Neonatology</v>
          </cell>
        </row>
        <row r="1027">
          <cell r="D1027" t="str">
            <v>625-4</v>
          </cell>
          <cell r="E1027" t="str">
            <v>NEONATE BIRTH WEIGHT 2000-2499 GRAMS WITH OTHER SIGNIFICANT CONDITION</v>
          </cell>
          <cell r="F1027" t="str">
            <v>Neonate birth weight 2000-2499 grams with oth significant condition</v>
          </cell>
          <cell r="G1027">
            <v>3.4765199999999998</v>
          </cell>
          <cell r="H1027">
            <v>27.18</v>
          </cell>
          <cell r="I1027" t="str">
            <v>15</v>
          </cell>
          <cell r="J1027" t="str">
            <v>NEWBORNS &amp; OTHER NEONATES WITH CONDTN ORIG IN PERINATAL PERIOD</v>
          </cell>
          <cell r="K1027" t="str">
            <v>05</v>
          </cell>
          <cell r="L1027" t="str">
            <v>Pediatrics</v>
          </cell>
          <cell r="M1027" t="str">
            <v>05.1</v>
          </cell>
          <cell r="N1027" t="str">
            <v>Neonatology</v>
          </cell>
        </row>
        <row r="1028">
          <cell r="D1028" t="str">
            <v>626-1</v>
          </cell>
          <cell r="E1028" t="str">
            <v>NEONATE BIRTH WEIGHT 2000-2499 GRAMS, NORMAL NEWBORN OR NEONATE WITH OTHER PROBLEM</v>
          </cell>
          <cell r="F1028" t="str">
            <v>Neonate birth weight 2000-2499 grams, normal newborn or neonate with oth problem</v>
          </cell>
          <cell r="G1028">
            <v>0.15246999999999999</v>
          </cell>
          <cell r="H1028">
            <v>2.6</v>
          </cell>
          <cell r="I1028" t="str">
            <v>15</v>
          </cell>
          <cell r="J1028" t="str">
            <v>NEWBORNS &amp; OTHER NEONATES WITH CONDTN ORIG IN PERINATAL PERIOD</v>
          </cell>
          <cell r="K1028" t="str">
            <v>05</v>
          </cell>
          <cell r="L1028" t="str">
            <v>Pediatrics</v>
          </cell>
          <cell r="M1028" t="str">
            <v>05.1</v>
          </cell>
          <cell r="N1028" t="str">
            <v>Neonatology</v>
          </cell>
        </row>
        <row r="1029">
          <cell r="D1029" t="str">
            <v>626-2</v>
          </cell>
          <cell r="E1029" t="str">
            <v>NEONATE BIRTH WEIGHT 2000-2499 GRAMS, NORMAL NEWBORN OR NEONATE WITH OTHER PROBLEM</v>
          </cell>
          <cell r="F1029" t="str">
            <v>Neonate birth weight 2000-2499 grams, normal newborn or neonate with oth problem</v>
          </cell>
          <cell r="G1029">
            <v>0.17793</v>
          </cell>
          <cell r="H1029">
            <v>3.03</v>
          </cell>
          <cell r="I1029" t="str">
            <v>15</v>
          </cell>
          <cell r="J1029" t="str">
            <v>NEWBORNS &amp; OTHER NEONATES WITH CONDTN ORIG IN PERINATAL PERIOD</v>
          </cell>
          <cell r="K1029" t="str">
            <v>05</v>
          </cell>
          <cell r="L1029" t="str">
            <v>Pediatrics</v>
          </cell>
          <cell r="M1029" t="str">
            <v>05.1</v>
          </cell>
          <cell r="N1029" t="str">
            <v>Neonatology</v>
          </cell>
        </row>
        <row r="1030">
          <cell r="D1030" t="str">
            <v>626-3</v>
          </cell>
          <cell r="E1030" t="str">
            <v>NEONATE BIRTH WEIGHT 2000-2499 GRAMS, NORMAL NEWBORN OR NEONATE WITH OTHER PROBLEM</v>
          </cell>
          <cell r="F1030" t="str">
            <v>Neonate birth weight 2000-2499 grams, normal newborn or neonate with oth problem</v>
          </cell>
          <cell r="G1030">
            <v>0.42121999999999998</v>
          </cell>
          <cell r="H1030">
            <v>5.93</v>
          </cell>
          <cell r="I1030" t="str">
            <v>15</v>
          </cell>
          <cell r="J1030" t="str">
            <v>NEWBORNS &amp; OTHER NEONATES WITH CONDTN ORIG IN PERINATAL PERIOD</v>
          </cell>
          <cell r="K1030" t="str">
            <v>05</v>
          </cell>
          <cell r="L1030" t="str">
            <v>Pediatrics</v>
          </cell>
          <cell r="M1030" t="str">
            <v>05.1</v>
          </cell>
          <cell r="N1030" t="str">
            <v>Neonatology</v>
          </cell>
        </row>
        <row r="1031">
          <cell r="D1031" t="str">
            <v>626-4</v>
          </cell>
          <cell r="E1031" t="str">
            <v>NEONATE BIRTH WEIGHT 2000-2499 GRAMS, NORMAL NEWBORN OR NEONATE WITH OTHER PROBLEM</v>
          </cell>
          <cell r="F1031" t="str">
            <v>Neonate birth weight 2000-2499 grams, normal newborn or neonate with oth problem</v>
          </cell>
          <cell r="G1031">
            <v>2.3205300000000002</v>
          </cell>
          <cell r="I1031" t="str">
            <v>15</v>
          </cell>
          <cell r="J1031" t="str">
            <v>NEWBORNS &amp; OTHER NEONATES WITH CONDTN ORIG IN PERINATAL PERIOD</v>
          </cell>
          <cell r="K1031" t="str">
            <v>05</v>
          </cell>
          <cell r="L1031" t="str">
            <v>Pediatrics</v>
          </cell>
          <cell r="M1031" t="str">
            <v>05.1</v>
          </cell>
          <cell r="N1031" t="str">
            <v>Neonatology</v>
          </cell>
        </row>
        <row r="1032">
          <cell r="D1032" t="str">
            <v>630-1</v>
          </cell>
          <cell r="E1032" t="str">
            <v>NEONATE BIRTH WEIGHT &gt; 2499 GRAMS WITH MAJOR CARDIOVASCULAR PROCEDURE</v>
          </cell>
          <cell r="F1032" t="str">
            <v>Neonate birth weight &gt; 2499 grams with major cardiovascular proc</v>
          </cell>
          <cell r="G1032">
            <v>2.1480899999999998</v>
          </cell>
          <cell r="I1032" t="str">
            <v>15</v>
          </cell>
          <cell r="J1032" t="str">
            <v>NEWBORNS &amp; OTHER NEONATES WITH CONDTN ORIG IN PERINATAL PERIOD</v>
          </cell>
          <cell r="K1032" t="str">
            <v>05</v>
          </cell>
          <cell r="L1032" t="str">
            <v>Pediatrics</v>
          </cell>
          <cell r="M1032" t="str">
            <v>05.1</v>
          </cell>
          <cell r="N1032" t="str">
            <v>Neonatology</v>
          </cell>
        </row>
        <row r="1033">
          <cell r="D1033" t="str">
            <v>630-2</v>
          </cell>
          <cell r="E1033" t="str">
            <v>NEONATE BIRTH WEIGHT &gt; 2499 GRAMS WITH MAJOR CARDIOVASCULAR PROCEDURE</v>
          </cell>
          <cell r="F1033" t="str">
            <v>Neonate birth weight &gt; 2499 grams with major cardiovascular proc</v>
          </cell>
          <cell r="G1033">
            <v>5.4150200000000002</v>
          </cell>
          <cell r="H1033">
            <v>15.36</v>
          </cell>
          <cell r="I1033" t="str">
            <v>15</v>
          </cell>
          <cell r="J1033" t="str">
            <v>NEWBORNS &amp; OTHER NEONATES WITH CONDTN ORIG IN PERINATAL PERIOD</v>
          </cell>
          <cell r="K1033" t="str">
            <v>05</v>
          </cell>
          <cell r="L1033" t="str">
            <v>Pediatrics</v>
          </cell>
          <cell r="M1033" t="str">
            <v>05.1</v>
          </cell>
          <cell r="N1033" t="str">
            <v>Neonatology</v>
          </cell>
        </row>
        <row r="1034">
          <cell r="D1034" t="str">
            <v>630-3</v>
          </cell>
          <cell r="E1034" t="str">
            <v>NEONATE BIRTH WEIGHT &gt; 2499 GRAMS WITH MAJOR CARDIOVASCULAR PROCEDURE</v>
          </cell>
          <cell r="F1034" t="str">
            <v>Neonate birth weight &gt; 2499 grams with major cardiovascular proc</v>
          </cell>
          <cell r="G1034">
            <v>8.5348000000000006</v>
          </cell>
          <cell r="H1034">
            <v>19.95</v>
          </cell>
          <cell r="I1034" t="str">
            <v>15</v>
          </cell>
          <cell r="J1034" t="str">
            <v>NEWBORNS &amp; OTHER NEONATES WITH CONDTN ORIG IN PERINATAL PERIOD</v>
          </cell>
          <cell r="K1034" t="str">
            <v>05</v>
          </cell>
          <cell r="L1034" t="str">
            <v>Pediatrics</v>
          </cell>
          <cell r="M1034" t="str">
            <v>05.1</v>
          </cell>
          <cell r="N1034" t="str">
            <v>Neonatology</v>
          </cell>
        </row>
        <row r="1035">
          <cell r="D1035" t="str">
            <v>630-4</v>
          </cell>
          <cell r="E1035" t="str">
            <v>NEONATE BIRTH WEIGHT &gt; 2499 GRAMS WITH MAJOR CARDIOVASCULAR PROCEDURE</v>
          </cell>
          <cell r="F1035" t="str">
            <v>Neonate birth weight &gt; 2499 grams with major cardiovascular proc</v>
          </cell>
          <cell r="G1035">
            <v>17.663869999999999</v>
          </cell>
          <cell r="H1035">
            <v>50.66</v>
          </cell>
          <cell r="I1035" t="str">
            <v>15</v>
          </cell>
          <cell r="J1035" t="str">
            <v>NEWBORNS &amp; OTHER NEONATES WITH CONDTN ORIG IN PERINATAL PERIOD</v>
          </cell>
          <cell r="K1035" t="str">
            <v>05</v>
          </cell>
          <cell r="L1035" t="str">
            <v>Pediatrics</v>
          </cell>
          <cell r="M1035" t="str">
            <v>05.1</v>
          </cell>
          <cell r="N1035" t="str">
            <v>Neonatology</v>
          </cell>
        </row>
        <row r="1036">
          <cell r="D1036" t="str">
            <v>631-1</v>
          </cell>
          <cell r="E1036" t="str">
            <v>NEONATE BIRTH WEIGHT &gt; 2499 GRAMS WITH OTHER MAJOR PROCEDURE</v>
          </cell>
          <cell r="F1036" t="str">
            <v>Neonate birth weight &gt; 2499 grams with oth major proc</v>
          </cell>
          <cell r="G1036">
            <v>0.44466</v>
          </cell>
          <cell r="H1036">
            <v>5.32</v>
          </cell>
          <cell r="I1036" t="str">
            <v>15</v>
          </cell>
          <cell r="J1036" t="str">
            <v>NEWBORNS &amp; OTHER NEONATES WITH CONDTN ORIG IN PERINATAL PERIOD</v>
          </cell>
          <cell r="K1036" t="str">
            <v>05</v>
          </cell>
          <cell r="L1036" t="str">
            <v>Pediatrics</v>
          </cell>
          <cell r="M1036" t="str">
            <v>05.1</v>
          </cell>
          <cell r="N1036" t="str">
            <v>Neonatology</v>
          </cell>
        </row>
        <row r="1037">
          <cell r="D1037" t="str">
            <v>631-2</v>
          </cell>
          <cell r="E1037" t="str">
            <v>NEONATE BIRTH WEIGHT &gt; 2499 GRAMS WITH OTHER MAJOR PROCEDURE</v>
          </cell>
          <cell r="F1037" t="str">
            <v>Neonate birth weight &gt; 2499 grams with oth major proc</v>
          </cell>
          <cell r="G1037">
            <v>3.4434499999999999</v>
          </cell>
          <cell r="H1037">
            <v>15.99</v>
          </cell>
          <cell r="I1037" t="str">
            <v>15</v>
          </cell>
          <cell r="J1037" t="str">
            <v>NEWBORNS &amp; OTHER NEONATES WITH CONDTN ORIG IN PERINATAL PERIOD</v>
          </cell>
          <cell r="K1037" t="str">
            <v>05</v>
          </cell>
          <cell r="L1037" t="str">
            <v>Pediatrics</v>
          </cell>
          <cell r="M1037" t="str">
            <v>05.1</v>
          </cell>
          <cell r="N1037" t="str">
            <v>Neonatology</v>
          </cell>
        </row>
        <row r="1038">
          <cell r="D1038" t="str">
            <v>631-3</v>
          </cell>
          <cell r="E1038" t="str">
            <v>NEONATE BIRTH WEIGHT &gt; 2499 GRAMS WITH OTHER MAJOR PROCEDURE</v>
          </cell>
          <cell r="F1038" t="str">
            <v>Neonate birth weight &gt; 2499 grams with oth major proc</v>
          </cell>
          <cell r="G1038">
            <v>5.6146200000000004</v>
          </cell>
          <cell r="H1038">
            <v>27.48</v>
          </cell>
          <cell r="I1038" t="str">
            <v>15</v>
          </cell>
          <cell r="J1038" t="str">
            <v>NEWBORNS &amp; OTHER NEONATES WITH CONDTN ORIG IN PERINATAL PERIOD</v>
          </cell>
          <cell r="K1038" t="str">
            <v>05</v>
          </cell>
          <cell r="L1038" t="str">
            <v>Pediatrics</v>
          </cell>
          <cell r="M1038" t="str">
            <v>05.1</v>
          </cell>
          <cell r="N1038" t="str">
            <v>Neonatology</v>
          </cell>
        </row>
        <row r="1039">
          <cell r="D1039" t="str">
            <v>631-4</v>
          </cell>
          <cell r="E1039" t="str">
            <v>NEONATE BIRTH WEIGHT &gt; 2499 GRAMS WITH OTHER MAJOR PROCEDURE</v>
          </cell>
          <cell r="F1039" t="str">
            <v>Neonate birth weight &gt; 2499 grams with oth major proc</v>
          </cell>
          <cell r="G1039">
            <v>14.620369999999999</v>
          </cell>
          <cell r="H1039">
            <v>69.63</v>
          </cell>
          <cell r="I1039" t="str">
            <v>15</v>
          </cell>
          <cell r="J1039" t="str">
            <v>NEWBORNS &amp; OTHER NEONATES WITH CONDTN ORIG IN PERINATAL PERIOD</v>
          </cell>
          <cell r="K1039" t="str">
            <v>05</v>
          </cell>
          <cell r="L1039" t="str">
            <v>Pediatrics</v>
          </cell>
          <cell r="M1039" t="str">
            <v>05.1</v>
          </cell>
          <cell r="N1039" t="str">
            <v>Neonatology</v>
          </cell>
        </row>
        <row r="1040">
          <cell r="D1040" t="str">
            <v>633-1</v>
          </cell>
          <cell r="E1040" t="str">
            <v>NEONATE BIRTH WEIGHT &gt; 2499 GRAMS WITH MAJOR ANOMALY</v>
          </cell>
          <cell r="F1040" t="str">
            <v>Neonate birth weight &gt; 2499 grams with major anomaly</v>
          </cell>
          <cell r="G1040">
            <v>0.18151999999999999</v>
          </cell>
          <cell r="H1040">
            <v>2.5299999999999998</v>
          </cell>
          <cell r="I1040" t="str">
            <v>15</v>
          </cell>
          <cell r="J1040" t="str">
            <v>NEWBORNS &amp; OTHER NEONATES WITH CONDTN ORIG IN PERINATAL PERIOD</v>
          </cell>
          <cell r="K1040" t="str">
            <v>05</v>
          </cell>
          <cell r="L1040" t="str">
            <v>Pediatrics</v>
          </cell>
          <cell r="M1040" t="str">
            <v>05.1</v>
          </cell>
          <cell r="N1040" t="str">
            <v>Neonatology</v>
          </cell>
        </row>
        <row r="1041">
          <cell r="D1041" t="str">
            <v>633-2</v>
          </cell>
          <cell r="E1041" t="str">
            <v>NEONATE BIRTH WEIGHT &gt; 2499 GRAMS WITH MAJOR ANOMALY</v>
          </cell>
          <cell r="F1041" t="str">
            <v>Neonate birth weight &gt; 2499 grams with major anomaly</v>
          </cell>
          <cell r="G1041">
            <v>0.51588000000000001</v>
          </cell>
          <cell r="H1041">
            <v>5.83</v>
          </cell>
          <cell r="I1041" t="str">
            <v>15</v>
          </cell>
          <cell r="J1041" t="str">
            <v>NEWBORNS &amp; OTHER NEONATES WITH CONDTN ORIG IN PERINATAL PERIOD</v>
          </cell>
          <cell r="K1041" t="str">
            <v>05</v>
          </cell>
          <cell r="L1041" t="str">
            <v>Pediatrics</v>
          </cell>
          <cell r="M1041" t="str">
            <v>05.1</v>
          </cell>
          <cell r="N1041" t="str">
            <v>Neonatology</v>
          </cell>
        </row>
        <row r="1042">
          <cell r="D1042" t="str">
            <v>633-3</v>
          </cell>
          <cell r="E1042" t="str">
            <v>NEONATE BIRTH WEIGHT &gt; 2499 GRAMS WITH MAJOR ANOMALY</v>
          </cell>
          <cell r="F1042" t="str">
            <v>Neonate birth weight &gt; 2499 grams with major anomaly</v>
          </cell>
          <cell r="G1042">
            <v>1.831</v>
          </cell>
          <cell r="H1042">
            <v>15.04</v>
          </cell>
          <cell r="I1042" t="str">
            <v>15</v>
          </cell>
          <cell r="J1042" t="str">
            <v>NEWBORNS &amp; OTHER NEONATES WITH CONDTN ORIG IN PERINATAL PERIOD</v>
          </cell>
          <cell r="K1042" t="str">
            <v>05</v>
          </cell>
          <cell r="L1042" t="str">
            <v>Pediatrics</v>
          </cell>
          <cell r="M1042" t="str">
            <v>05.1</v>
          </cell>
          <cell r="N1042" t="str">
            <v>Neonatology</v>
          </cell>
        </row>
        <row r="1043">
          <cell r="D1043" t="str">
            <v>633-4</v>
          </cell>
          <cell r="E1043" t="str">
            <v>NEONATE BIRTH WEIGHT &gt; 2499 GRAMS WITH MAJOR ANOMALY</v>
          </cell>
          <cell r="F1043" t="str">
            <v>Neonate birth weight &gt; 2499 grams with major anomaly</v>
          </cell>
          <cell r="G1043">
            <v>4.7349800000000002</v>
          </cell>
          <cell r="H1043">
            <v>25.53</v>
          </cell>
          <cell r="I1043" t="str">
            <v>15</v>
          </cell>
          <cell r="J1043" t="str">
            <v>NEWBORNS &amp; OTHER NEONATES WITH CONDTN ORIG IN PERINATAL PERIOD</v>
          </cell>
          <cell r="K1043" t="str">
            <v>05</v>
          </cell>
          <cell r="L1043" t="str">
            <v>Pediatrics</v>
          </cell>
          <cell r="M1043" t="str">
            <v>05.1</v>
          </cell>
          <cell r="N1043" t="str">
            <v>Neonatology</v>
          </cell>
        </row>
        <row r="1044">
          <cell r="D1044" t="str">
            <v>634-1</v>
          </cell>
          <cell r="E1044" t="str">
            <v>NEONATE BIRTH WEIGHT &gt; 2499 GRAMS WITH RESPIRATORY DISTRESS SYNDROME OR OTHER MAJOR RESPIRATORY CONDITION</v>
          </cell>
          <cell r="F1044" t="str">
            <v>Neonate birth weight &gt; 2499 grams with respiratory distress syndrome or oth major respiratory condition</v>
          </cell>
          <cell r="G1044">
            <v>0.53886000000000001</v>
          </cell>
          <cell r="H1044">
            <v>4.62</v>
          </cell>
          <cell r="I1044" t="str">
            <v>15</v>
          </cell>
          <cell r="J1044" t="str">
            <v>NEWBORNS &amp; OTHER NEONATES WITH CONDTN ORIG IN PERINATAL PERIOD</v>
          </cell>
          <cell r="K1044" t="str">
            <v>05</v>
          </cell>
          <cell r="L1044" t="str">
            <v>Pediatrics</v>
          </cell>
          <cell r="M1044" t="str">
            <v>05.1</v>
          </cell>
          <cell r="N1044" t="str">
            <v>Neonatology</v>
          </cell>
        </row>
        <row r="1045">
          <cell r="D1045" t="str">
            <v>634-2</v>
          </cell>
          <cell r="E1045" t="str">
            <v>NEONATE BIRTH WEIGHT &gt; 2499 GRAMS WITH RESPIRATORY DISTRESS SYNDROME OR OTHER MAJOR RESPIRATORY CONDITION</v>
          </cell>
          <cell r="F1045" t="str">
            <v>Neonate birth weight &gt; 2499 grams with respiratory distress syndrome or oth major respiratory condition</v>
          </cell>
          <cell r="G1045">
            <v>1.10544</v>
          </cell>
          <cell r="H1045">
            <v>8.52</v>
          </cell>
          <cell r="I1045" t="str">
            <v>15</v>
          </cell>
          <cell r="J1045" t="str">
            <v>NEWBORNS &amp; OTHER NEONATES WITH CONDTN ORIG IN PERINATAL PERIOD</v>
          </cell>
          <cell r="K1045" t="str">
            <v>05</v>
          </cell>
          <cell r="L1045" t="str">
            <v>Pediatrics</v>
          </cell>
          <cell r="M1045" t="str">
            <v>05.1</v>
          </cell>
          <cell r="N1045" t="str">
            <v>Neonatology</v>
          </cell>
        </row>
        <row r="1046">
          <cell r="D1046" t="str">
            <v>634-3</v>
          </cell>
          <cell r="E1046" t="str">
            <v>NEONATE BIRTH WEIGHT &gt; 2499 GRAMS WITH RESPIRATORY DISTRESS SYNDROME OR OTHER MAJOR RESPIRATORY CONDITION</v>
          </cell>
          <cell r="F1046" t="str">
            <v>Neonate birth weight &gt; 2499 grams with respiratory distress syndrome or oth major respiratory condition</v>
          </cell>
          <cell r="G1046">
            <v>1.2481899999999999</v>
          </cell>
          <cell r="H1046">
            <v>9.6</v>
          </cell>
          <cell r="I1046" t="str">
            <v>15</v>
          </cell>
          <cell r="J1046" t="str">
            <v>NEWBORNS &amp; OTHER NEONATES WITH CONDTN ORIG IN PERINATAL PERIOD</v>
          </cell>
          <cell r="K1046" t="str">
            <v>05</v>
          </cell>
          <cell r="L1046" t="str">
            <v>Pediatrics</v>
          </cell>
          <cell r="M1046" t="str">
            <v>05.1</v>
          </cell>
          <cell r="N1046" t="str">
            <v>Neonatology</v>
          </cell>
        </row>
        <row r="1047">
          <cell r="D1047" t="str">
            <v>634-4</v>
          </cell>
          <cell r="E1047" t="str">
            <v>NEONATE BIRTH WEIGHT &gt; 2499 GRAMS WITH RESPIRATORY DISTRESS SYNDROME OR OTHER MAJOR RESPIRATORY CONDITION</v>
          </cell>
          <cell r="F1047" t="str">
            <v>Neonate birth weight &gt; 2499 grams with respiratory distress syndrome or oth major respiratory condition</v>
          </cell>
          <cell r="G1047">
            <v>3.6290300000000002</v>
          </cell>
          <cell r="H1047">
            <v>17.63</v>
          </cell>
          <cell r="I1047" t="str">
            <v>15</v>
          </cell>
          <cell r="J1047" t="str">
            <v>NEWBORNS &amp; OTHER NEONATES WITH CONDTN ORIG IN PERINATAL PERIOD</v>
          </cell>
          <cell r="K1047" t="str">
            <v>05</v>
          </cell>
          <cell r="L1047" t="str">
            <v>Pediatrics</v>
          </cell>
          <cell r="M1047" t="str">
            <v>05.1</v>
          </cell>
          <cell r="N1047" t="str">
            <v>Neonatology</v>
          </cell>
        </row>
        <row r="1048">
          <cell r="D1048" t="str">
            <v>636-1</v>
          </cell>
          <cell r="E1048" t="str">
            <v>NEONATE BIRTH WEIGHT &gt; 2499 GRAMS WITH CONGENITAL OR PERINATAL INFECTION</v>
          </cell>
          <cell r="F1048" t="str">
            <v>Neonate birth weight &gt; 2499 grams with congenital or perinatal infection</v>
          </cell>
          <cell r="G1048">
            <v>0.48021999999999998</v>
          </cell>
          <cell r="H1048">
            <v>5.15</v>
          </cell>
          <cell r="I1048" t="str">
            <v>15</v>
          </cell>
          <cell r="J1048" t="str">
            <v>NEWBORNS &amp; OTHER NEONATES WITH CONDTN ORIG IN PERINATAL PERIOD</v>
          </cell>
          <cell r="K1048" t="str">
            <v>05</v>
          </cell>
          <cell r="L1048" t="str">
            <v>Pediatrics</v>
          </cell>
          <cell r="M1048" t="str">
            <v>05.1</v>
          </cell>
          <cell r="N1048" t="str">
            <v>Neonatology</v>
          </cell>
        </row>
        <row r="1049">
          <cell r="D1049" t="str">
            <v>636-2</v>
          </cell>
          <cell r="E1049" t="str">
            <v>NEONATE BIRTH WEIGHT &gt; 2499 GRAMS WITH CONGENITAL OR PERINATAL INFECTION</v>
          </cell>
          <cell r="F1049" t="str">
            <v>Neonate birth weight &gt; 2499 grams with congenital or perinatal infection</v>
          </cell>
          <cell r="G1049">
            <v>0.89937</v>
          </cell>
          <cell r="H1049">
            <v>8.24</v>
          </cell>
          <cell r="I1049" t="str">
            <v>15</v>
          </cell>
          <cell r="J1049" t="str">
            <v>NEWBORNS &amp; OTHER NEONATES WITH CONDTN ORIG IN PERINATAL PERIOD</v>
          </cell>
          <cell r="K1049" t="str">
            <v>05</v>
          </cell>
          <cell r="L1049" t="str">
            <v>Pediatrics</v>
          </cell>
          <cell r="M1049" t="str">
            <v>05.1</v>
          </cell>
          <cell r="N1049" t="str">
            <v>Neonatology</v>
          </cell>
        </row>
        <row r="1050">
          <cell r="D1050" t="str">
            <v>636-3</v>
          </cell>
          <cell r="E1050" t="str">
            <v>NEONATE BIRTH WEIGHT &gt; 2499 GRAMS WITH CONGENITAL OR PERINATAL INFECTION</v>
          </cell>
          <cell r="F1050" t="str">
            <v>Neonate birth weight &gt; 2499 grams with congenital or perinatal infection</v>
          </cell>
          <cell r="G1050">
            <v>1.8592500000000001</v>
          </cell>
          <cell r="H1050">
            <v>14.05</v>
          </cell>
          <cell r="I1050" t="str">
            <v>15</v>
          </cell>
          <cell r="J1050" t="str">
            <v>NEWBORNS &amp; OTHER NEONATES WITH CONDTN ORIG IN PERINATAL PERIOD</v>
          </cell>
          <cell r="K1050" t="str">
            <v>05</v>
          </cell>
          <cell r="L1050" t="str">
            <v>Pediatrics</v>
          </cell>
          <cell r="M1050" t="str">
            <v>05.1</v>
          </cell>
          <cell r="N1050" t="str">
            <v>Neonatology</v>
          </cell>
        </row>
        <row r="1051">
          <cell r="D1051" t="str">
            <v>636-4</v>
          </cell>
          <cell r="E1051" t="str">
            <v>NEONATE BIRTH WEIGHT &gt; 2499 GRAMS WITH CONGENITAL OR PERINATAL INFECTION</v>
          </cell>
          <cell r="F1051" t="str">
            <v>Neonate birth weight &gt; 2499 grams with congenital or perinatal infection</v>
          </cell>
          <cell r="G1051">
            <v>3.0043299999999999</v>
          </cell>
          <cell r="H1051">
            <v>17.350000000000001</v>
          </cell>
          <cell r="I1051" t="str">
            <v>15</v>
          </cell>
          <cell r="J1051" t="str">
            <v>NEWBORNS &amp; OTHER NEONATES WITH CONDTN ORIG IN PERINATAL PERIOD</v>
          </cell>
          <cell r="K1051" t="str">
            <v>05</v>
          </cell>
          <cell r="L1051" t="str">
            <v>Pediatrics</v>
          </cell>
          <cell r="M1051" t="str">
            <v>05.1</v>
          </cell>
          <cell r="N1051" t="str">
            <v>Neonatology</v>
          </cell>
        </row>
        <row r="1052">
          <cell r="D1052" t="str">
            <v>639-1</v>
          </cell>
          <cell r="E1052" t="str">
            <v>NEONATE BIRTH WEIGHT &gt; 2499 GRAMS WITH OTHER SIGNIFICANT CONDITION</v>
          </cell>
          <cell r="F1052" t="str">
            <v>Neonate birth weight &gt; 2499 grams with oth significant condition</v>
          </cell>
          <cell r="G1052">
            <v>0.33584000000000003</v>
          </cell>
          <cell r="H1052">
            <v>4.74</v>
          </cell>
          <cell r="I1052" t="str">
            <v>15</v>
          </cell>
          <cell r="J1052" t="str">
            <v>NEWBORNS &amp; OTHER NEONATES WITH CONDTN ORIG IN PERINATAL PERIOD</v>
          </cell>
          <cell r="K1052" t="str">
            <v>05</v>
          </cell>
          <cell r="L1052" t="str">
            <v>Pediatrics</v>
          </cell>
          <cell r="M1052" t="str">
            <v>05.1</v>
          </cell>
          <cell r="N1052" t="str">
            <v>Neonatology</v>
          </cell>
        </row>
        <row r="1053">
          <cell r="D1053" t="str">
            <v>639-2</v>
          </cell>
          <cell r="E1053" t="str">
            <v>NEONATE BIRTH WEIGHT &gt; 2499 GRAMS WITH OTHER SIGNIFICANT CONDITION</v>
          </cell>
          <cell r="F1053" t="str">
            <v>Neonate birth weight &gt; 2499 grams with oth significant condition</v>
          </cell>
          <cell r="G1053">
            <v>0.45929999999999999</v>
          </cell>
          <cell r="H1053">
            <v>5.89</v>
          </cell>
          <cell r="I1053" t="str">
            <v>15</v>
          </cell>
          <cell r="J1053" t="str">
            <v>NEWBORNS &amp; OTHER NEONATES WITH CONDTN ORIG IN PERINATAL PERIOD</v>
          </cell>
          <cell r="K1053" t="str">
            <v>05</v>
          </cell>
          <cell r="L1053" t="str">
            <v>Pediatrics</v>
          </cell>
          <cell r="M1053" t="str">
            <v>05.1</v>
          </cell>
          <cell r="N1053" t="str">
            <v>Neonatology</v>
          </cell>
        </row>
        <row r="1054">
          <cell r="D1054" t="str">
            <v>639-3</v>
          </cell>
          <cell r="E1054" t="str">
            <v>NEONATE BIRTH WEIGHT &gt; 2499 GRAMS WITH OTHER SIGNIFICANT CONDITION</v>
          </cell>
          <cell r="F1054" t="str">
            <v>Neonate birth weight &gt; 2499 grams with oth significant condition</v>
          </cell>
          <cell r="G1054">
            <v>1.5041</v>
          </cell>
          <cell r="H1054">
            <v>13.73</v>
          </cell>
          <cell r="I1054" t="str">
            <v>15</v>
          </cell>
          <cell r="J1054" t="str">
            <v>NEWBORNS &amp; OTHER NEONATES WITH CONDTN ORIG IN PERINATAL PERIOD</v>
          </cell>
          <cell r="K1054" t="str">
            <v>05</v>
          </cell>
          <cell r="L1054" t="str">
            <v>Pediatrics</v>
          </cell>
          <cell r="M1054" t="str">
            <v>05.1</v>
          </cell>
          <cell r="N1054" t="str">
            <v>Neonatology</v>
          </cell>
        </row>
        <row r="1055">
          <cell r="D1055" t="str">
            <v>639-4</v>
          </cell>
          <cell r="E1055" t="str">
            <v>NEONATE BIRTH WEIGHT &gt; 2499 GRAMS WITH OTHER SIGNIFICANT CONDITION</v>
          </cell>
          <cell r="F1055" t="str">
            <v>Neonate birth weight &gt; 2499 grams with oth significant condition</v>
          </cell>
          <cell r="G1055">
            <v>2.22113</v>
          </cell>
          <cell r="H1055">
            <v>16.27</v>
          </cell>
          <cell r="I1055" t="str">
            <v>15</v>
          </cell>
          <cell r="J1055" t="str">
            <v>NEWBORNS &amp; OTHER NEONATES WITH CONDTN ORIG IN PERINATAL PERIOD</v>
          </cell>
          <cell r="K1055" t="str">
            <v>05</v>
          </cell>
          <cell r="L1055" t="str">
            <v>Pediatrics</v>
          </cell>
          <cell r="M1055" t="str">
            <v>05.1</v>
          </cell>
          <cell r="N1055" t="str">
            <v>Neonatology</v>
          </cell>
        </row>
        <row r="1056">
          <cell r="D1056" t="str">
            <v>640-1</v>
          </cell>
          <cell r="E1056" t="str">
            <v>NEONATE BIRTH WEIGHT &gt; 2499 GRAMS, NORMAL NEWBORN OR NEONATE WITH OTHER PROBLEM</v>
          </cell>
          <cell r="F1056" t="str">
            <v>Neonate birth weight &gt; 2499 grams, normal newborn or neonate with oth problem</v>
          </cell>
          <cell r="G1056">
            <v>0.10607999999999999</v>
          </cell>
          <cell r="H1056">
            <v>1.96</v>
          </cell>
          <cell r="I1056" t="str">
            <v>15</v>
          </cell>
          <cell r="J1056" t="str">
            <v>NEWBORNS &amp; OTHER NEONATES WITH CONDTN ORIG IN PERINATAL PERIOD</v>
          </cell>
          <cell r="K1056" t="str">
            <v>05</v>
          </cell>
          <cell r="L1056" t="str">
            <v>Pediatrics</v>
          </cell>
          <cell r="M1056" t="str">
            <v>05.1</v>
          </cell>
          <cell r="N1056" t="str">
            <v>Neonatology</v>
          </cell>
        </row>
        <row r="1057">
          <cell r="D1057" t="str">
            <v>640-2</v>
          </cell>
          <cell r="E1057" t="str">
            <v>NEONATE BIRTH WEIGHT &gt; 2499 GRAMS, NORMAL NEWBORN OR NEONATE WITH OTHER PROBLEM</v>
          </cell>
          <cell r="F1057" t="str">
            <v>Neonate birth weight &gt; 2499 grams, normal newborn or neonate with oth problem</v>
          </cell>
          <cell r="G1057">
            <v>0.14041000000000001</v>
          </cell>
          <cell r="H1057">
            <v>2.2799999999999998</v>
          </cell>
          <cell r="I1057" t="str">
            <v>15</v>
          </cell>
          <cell r="J1057" t="str">
            <v>NEWBORNS &amp; OTHER NEONATES WITH CONDTN ORIG IN PERINATAL PERIOD</v>
          </cell>
          <cell r="K1057" t="str">
            <v>05</v>
          </cell>
          <cell r="L1057" t="str">
            <v>Pediatrics</v>
          </cell>
          <cell r="M1057" t="str">
            <v>05.1</v>
          </cell>
          <cell r="N1057" t="str">
            <v>Neonatology</v>
          </cell>
        </row>
        <row r="1058">
          <cell r="D1058" t="str">
            <v>640-3</v>
          </cell>
          <cell r="E1058" t="str">
            <v>NEONATE BIRTH WEIGHT &gt; 2499 GRAMS, NORMAL NEWBORN OR NEONATE WITH OTHER PROBLEM</v>
          </cell>
          <cell r="F1058" t="str">
            <v>Neonate birth weight &gt; 2499 grams, normal newborn or neonate with oth problem</v>
          </cell>
          <cell r="G1058">
            <v>0.25369999999999998</v>
          </cell>
          <cell r="H1058">
            <v>3.27</v>
          </cell>
          <cell r="I1058" t="str">
            <v>15</v>
          </cell>
          <cell r="J1058" t="str">
            <v>NEWBORNS &amp; OTHER NEONATES WITH CONDTN ORIG IN PERINATAL PERIOD</v>
          </cell>
          <cell r="K1058" t="str">
            <v>05</v>
          </cell>
          <cell r="L1058" t="str">
            <v>Pediatrics</v>
          </cell>
          <cell r="M1058" t="str">
            <v>05.1</v>
          </cell>
          <cell r="N1058" t="str">
            <v>Neonatology</v>
          </cell>
        </row>
        <row r="1059">
          <cell r="D1059" t="str">
            <v>640-4</v>
          </cell>
          <cell r="E1059" t="str">
            <v>NEONATE BIRTH WEIGHT &gt; 2499 GRAMS, NORMAL NEWBORN OR NEONATE WITH OTHER PROBLEM</v>
          </cell>
          <cell r="F1059" t="str">
            <v>Neonate birth weight &gt; 2499 grams, normal newborn or neonate with oth problem</v>
          </cell>
          <cell r="G1059">
            <v>1.9147700000000001</v>
          </cell>
          <cell r="H1059">
            <v>11.92</v>
          </cell>
          <cell r="I1059" t="str">
            <v>15</v>
          </cell>
          <cell r="J1059" t="str">
            <v>NEWBORNS &amp; OTHER NEONATES WITH CONDTN ORIG IN PERINATAL PERIOD</v>
          </cell>
          <cell r="K1059" t="str">
            <v>05</v>
          </cell>
          <cell r="L1059" t="str">
            <v>Pediatrics</v>
          </cell>
          <cell r="M1059" t="str">
            <v>05.1</v>
          </cell>
          <cell r="N1059" t="str">
            <v>Neonatology</v>
          </cell>
        </row>
        <row r="1060">
          <cell r="D1060" t="str">
            <v>650-1</v>
          </cell>
          <cell r="E1060" t="str">
            <v>SPLENECTOMY</v>
          </cell>
          <cell r="F1060" t="str">
            <v>Splenectomy</v>
          </cell>
          <cell r="G1060">
            <v>1.3367800000000001</v>
          </cell>
          <cell r="H1060">
            <v>2.87</v>
          </cell>
          <cell r="I1060" t="str">
            <v>16</v>
          </cell>
          <cell r="J1060" t="str">
            <v>DISEASES &amp; DISORDERS OF BLOOD, BLOOD FORMING ORGANS, IMMUNOLOG DISORD</v>
          </cell>
          <cell r="K1060" t="str">
            <v>06</v>
          </cell>
          <cell r="L1060" t="str">
            <v>General Surgery</v>
          </cell>
          <cell r="M1060" t="str">
            <v>06.1</v>
          </cell>
          <cell r="N1060" t="str">
            <v>General Surgery</v>
          </cell>
        </row>
        <row r="1061">
          <cell r="D1061" t="str">
            <v>650-2</v>
          </cell>
          <cell r="E1061" t="str">
            <v>SPLENECTOMY</v>
          </cell>
          <cell r="F1061" t="str">
            <v>Splenectomy</v>
          </cell>
          <cell r="G1061">
            <v>1.76912</v>
          </cell>
          <cell r="H1061">
            <v>4.58</v>
          </cell>
          <cell r="I1061" t="str">
            <v>16</v>
          </cell>
          <cell r="J1061" t="str">
            <v>DISEASES &amp; DISORDERS OF BLOOD, BLOOD FORMING ORGANS, IMMUNOLOG DISORD</v>
          </cell>
          <cell r="K1061" t="str">
            <v>06</v>
          </cell>
          <cell r="L1061" t="str">
            <v>General Surgery</v>
          </cell>
          <cell r="M1061" t="str">
            <v>06.1</v>
          </cell>
          <cell r="N1061" t="str">
            <v>General Surgery</v>
          </cell>
        </row>
        <row r="1062">
          <cell r="D1062" t="str">
            <v>650-3</v>
          </cell>
          <cell r="E1062" t="str">
            <v>SPLENECTOMY</v>
          </cell>
          <cell r="F1062" t="str">
            <v>Splenectomy</v>
          </cell>
          <cell r="G1062">
            <v>2.6070000000000002</v>
          </cell>
          <cell r="H1062">
            <v>7.26</v>
          </cell>
          <cell r="I1062" t="str">
            <v>16</v>
          </cell>
          <cell r="J1062" t="str">
            <v>DISEASES &amp; DISORDERS OF BLOOD, BLOOD FORMING ORGANS, IMMUNOLOG DISORD</v>
          </cell>
          <cell r="K1062" t="str">
            <v>06</v>
          </cell>
          <cell r="L1062" t="str">
            <v>General Surgery</v>
          </cell>
          <cell r="M1062" t="str">
            <v>06.1</v>
          </cell>
          <cell r="N1062" t="str">
            <v>General Surgery</v>
          </cell>
        </row>
        <row r="1063">
          <cell r="D1063" t="str">
            <v>650-4</v>
          </cell>
          <cell r="E1063" t="str">
            <v>SPLENECTOMY</v>
          </cell>
          <cell r="F1063" t="str">
            <v>Splenectomy</v>
          </cell>
          <cell r="G1063">
            <v>4.2625900000000003</v>
          </cell>
          <cell r="H1063">
            <v>11.77</v>
          </cell>
          <cell r="I1063" t="str">
            <v>16</v>
          </cell>
          <cell r="J1063" t="str">
            <v>DISEASES &amp; DISORDERS OF BLOOD, BLOOD FORMING ORGANS, IMMUNOLOG DISORD</v>
          </cell>
          <cell r="K1063" t="str">
            <v>06</v>
          </cell>
          <cell r="L1063" t="str">
            <v>General Surgery</v>
          </cell>
          <cell r="M1063" t="str">
            <v>06.1</v>
          </cell>
          <cell r="N1063" t="str">
            <v>General Surgery</v>
          </cell>
        </row>
        <row r="1064">
          <cell r="D1064" t="str">
            <v>651-1</v>
          </cell>
          <cell r="E1064" t="str">
            <v>OTHER PROCEDURES OF BLOOD AND BLOOD-FORMING ORGANS</v>
          </cell>
          <cell r="F1064" t="str">
            <v>Other procs of blood &amp; blood-forming organs</v>
          </cell>
          <cell r="G1064">
            <v>1.0328200000000001</v>
          </cell>
          <cell r="H1064">
            <v>2.85</v>
          </cell>
          <cell r="I1064" t="str">
            <v>16</v>
          </cell>
          <cell r="J1064" t="str">
            <v>DISEASES &amp; DISORDERS OF BLOOD, BLOOD FORMING ORGANS, IMMUNOLOG DISORD</v>
          </cell>
          <cell r="K1064" t="str">
            <v>06</v>
          </cell>
          <cell r="L1064" t="str">
            <v>General Surgery</v>
          </cell>
          <cell r="M1064" t="str">
            <v>06.1</v>
          </cell>
          <cell r="N1064" t="str">
            <v>General Surgery</v>
          </cell>
        </row>
        <row r="1065">
          <cell r="D1065" t="str">
            <v>651-2</v>
          </cell>
          <cell r="E1065" t="str">
            <v>OTHER PROCEDURES OF BLOOD AND BLOOD-FORMING ORGANS</v>
          </cell>
          <cell r="F1065" t="str">
            <v>Other procs of blood &amp; blood-forming organs</v>
          </cell>
          <cell r="G1065">
            <v>1.5118799999999999</v>
          </cell>
          <cell r="H1065">
            <v>3.63</v>
          </cell>
          <cell r="I1065" t="str">
            <v>16</v>
          </cell>
          <cell r="J1065" t="str">
            <v>DISEASES &amp; DISORDERS OF BLOOD, BLOOD FORMING ORGANS, IMMUNOLOG DISORD</v>
          </cell>
          <cell r="K1065" t="str">
            <v>06</v>
          </cell>
          <cell r="L1065" t="str">
            <v>General Surgery</v>
          </cell>
          <cell r="M1065" t="str">
            <v>06.1</v>
          </cell>
          <cell r="N1065" t="str">
            <v>General Surgery</v>
          </cell>
        </row>
        <row r="1066">
          <cell r="D1066" t="str">
            <v>651-3</v>
          </cell>
          <cell r="E1066" t="str">
            <v>OTHER PROCEDURES OF BLOOD AND BLOOD-FORMING ORGANS</v>
          </cell>
          <cell r="F1066" t="str">
            <v>Other procs of blood &amp; blood-forming organs</v>
          </cell>
          <cell r="G1066">
            <v>2.0442100000000001</v>
          </cell>
          <cell r="H1066">
            <v>7.85</v>
          </cell>
          <cell r="I1066" t="str">
            <v>16</v>
          </cell>
          <cell r="J1066" t="str">
            <v>DISEASES &amp; DISORDERS OF BLOOD, BLOOD FORMING ORGANS, IMMUNOLOG DISORD</v>
          </cell>
          <cell r="K1066" t="str">
            <v>06</v>
          </cell>
          <cell r="L1066" t="str">
            <v>General Surgery</v>
          </cell>
          <cell r="M1066" t="str">
            <v>06.1</v>
          </cell>
          <cell r="N1066" t="str">
            <v>General Surgery</v>
          </cell>
        </row>
        <row r="1067">
          <cell r="D1067" t="str">
            <v>651-4</v>
          </cell>
          <cell r="E1067" t="str">
            <v>OTHER PROCEDURES OF BLOOD AND BLOOD-FORMING ORGANS</v>
          </cell>
          <cell r="F1067" t="str">
            <v>Other procs of blood &amp; blood-forming organs</v>
          </cell>
          <cell r="G1067">
            <v>4.6970400000000003</v>
          </cell>
          <cell r="H1067">
            <v>17.79</v>
          </cell>
          <cell r="I1067" t="str">
            <v>16</v>
          </cell>
          <cell r="J1067" t="str">
            <v>DISEASES &amp; DISORDERS OF BLOOD, BLOOD FORMING ORGANS, IMMUNOLOG DISORD</v>
          </cell>
          <cell r="K1067" t="str">
            <v>06</v>
          </cell>
          <cell r="L1067" t="str">
            <v>General Surgery</v>
          </cell>
          <cell r="M1067" t="str">
            <v>06.1</v>
          </cell>
          <cell r="N1067" t="str">
            <v>General Surgery</v>
          </cell>
        </row>
        <row r="1068">
          <cell r="D1068" t="str">
            <v>660-1</v>
          </cell>
          <cell r="E1068" t="str">
            <v>MAJOR HEMATOLOGIC OR IMMUNOLOGIC DIAGNOSES EXCEPT SICKLE CELL CRISIS AND COAGULATION</v>
          </cell>
          <cell r="F1068" t="str">
            <v>Major hematologic or immunologic diagnoses except sickle cell crisis &amp; coagulation</v>
          </cell>
          <cell r="G1068">
            <v>0.59014</v>
          </cell>
          <cell r="H1068">
            <v>2.87</v>
          </cell>
          <cell r="I1068" t="str">
            <v>16</v>
          </cell>
          <cell r="J1068" t="str">
            <v>DISEASES &amp; DISORDERS OF BLOOD, BLOOD FORMING ORGANS, IMMUNOLOG DISORD</v>
          </cell>
          <cell r="K1068" t="str">
            <v>01</v>
          </cell>
          <cell r="L1068" t="str">
            <v>General Medicine</v>
          </cell>
          <cell r="M1068" t="str">
            <v>01.4</v>
          </cell>
          <cell r="N1068" t="str">
            <v>Hematology</v>
          </cell>
        </row>
        <row r="1069">
          <cell r="D1069" t="str">
            <v>660-2</v>
          </cell>
          <cell r="E1069" t="str">
            <v>MAJOR HEMATOLOGIC OR IMMUNOLOGIC DIAGNOSES EXCEPT SICKLE CELL CRISIS AND COAGULATION</v>
          </cell>
          <cell r="F1069" t="str">
            <v>Major hematologic or immunologic diagnoses except sickle cell crisis &amp; coagulation</v>
          </cell>
          <cell r="G1069">
            <v>0.69352000000000003</v>
          </cell>
          <cell r="H1069">
            <v>3.65</v>
          </cell>
          <cell r="I1069" t="str">
            <v>16</v>
          </cell>
          <cell r="J1069" t="str">
            <v>DISEASES &amp; DISORDERS OF BLOOD, BLOOD FORMING ORGANS, IMMUNOLOG DISORD</v>
          </cell>
          <cell r="K1069" t="str">
            <v>01</v>
          </cell>
          <cell r="L1069" t="str">
            <v>General Medicine</v>
          </cell>
          <cell r="M1069" t="str">
            <v>01.4</v>
          </cell>
          <cell r="N1069" t="str">
            <v>Hematology</v>
          </cell>
        </row>
        <row r="1070">
          <cell r="D1070" t="str">
            <v>660-3</v>
          </cell>
          <cell r="E1070" t="str">
            <v>MAJOR HEMATOLOGIC OR IMMUNOLOGIC DIAGNOSES EXCEPT SICKLE CELL CRISIS AND COAGULATION</v>
          </cell>
          <cell r="F1070" t="str">
            <v>Major hematologic or immunologic diagnoses except sickle cell crisis &amp; coagulation</v>
          </cell>
          <cell r="G1070">
            <v>1.0811299999999999</v>
          </cell>
          <cell r="H1070">
            <v>5.65</v>
          </cell>
          <cell r="I1070" t="str">
            <v>16</v>
          </cell>
          <cell r="J1070" t="str">
            <v>DISEASES &amp; DISORDERS OF BLOOD, BLOOD FORMING ORGANS, IMMUNOLOG DISORD</v>
          </cell>
          <cell r="K1070" t="str">
            <v>01</v>
          </cell>
          <cell r="L1070" t="str">
            <v>General Medicine</v>
          </cell>
          <cell r="M1070" t="str">
            <v>01.4</v>
          </cell>
          <cell r="N1070" t="str">
            <v>Hematology</v>
          </cell>
        </row>
        <row r="1071">
          <cell r="D1071" t="str">
            <v>660-4</v>
          </cell>
          <cell r="E1071" t="str">
            <v>MAJOR HEMATOLOGIC OR IMMUNOLOGIC DIAGNOSES EXCEPT SICKLE CELL CRISIS AND COAGULATION</v>
          </cell>
          <cell r="F1071" t="str">
            <v>Major hematologic or immunologic diagnoses except sickle cell crisis &amp; coagulation</v>
          </cell>
          <cell r="G1071">
            <v>2.3588900000000002</v>
          </cell>
          <cell r="H1071">
            <v>11.44</v>
          </cell>
          <cell r="I1071" t="str">
            <v>16</v>
          </cell>
          <cell r="J1071" t="str">
            <v>DISEASES &amp; DISORDERS OF BLOOD, BLOOD FORMING ORGANS, IMMUNOLOG DISORD</v>
          </cell>
          <cell r="K1071" t="str">
            <v>01</v>
          </cell>
          <cell r="L1071" t="str">
            <v>General Medicine</v>
          </cell>
          <cell r="M1071" t="str">
            <v>01.4</v>
          </cell>
          <cell r="N1071" t="str">
            <v>Hematology</v>
          </cell>
        </row>
        <row r="1072">
          <cell r="D1072" t="str">
            <v>661-1</v>
          </cell>
          <cell r="E1072" t="str">
            <v>COAGULATION AND PLATELET DISORDERS</v>
          </cell>
          <cell r="F1072" t="str">
            <v>Coagulation &amp; platelet disorders</v>
          </cell>
          <cell r="G1072">
            <v>0.67988999999999999</v>
          </cell>
          <cell r="H1072">
            <v>2.9</v>
          </cell>
          <cell r="I1072" t="str">
            <v>16</v>
          </cell>
          <cell r="J1072" t="str">
            <v>DISEASES &amp; DISORDERS OF BLOOD, BLOOD FORMING ORGANS, IMMUNOLOG DISORD</v>
          </cell>
          <cell r="K1072" t="str">
            <v>01</v>
          </cell>
          <cell r="L1072" t="str">
            <v>General Medicine</v>
          </cell>
          <cell r="M1072" t="str">
            <v>01.4</v>
          </cell>
          <cell r="N1072" t="str">
            <v>Hematology</v>
          </cell>
        </row>
        <row r="1073">
          <cell r="D1073" t="str">
            <v>661-2</v>
          </cell>
          <cell r="E1073" t="str">
            <v>COAGULATION AND PLATELET DISORDERS</v>
          </cell>
          <cell r="F1073" t="str">
            <v>Coagulation &amp; platelet disorders</v>
          </cell>
          <cell r="G1073">
            <v>0.90554999999999997</v>
          </cell>
          <cell r="H1073">
            <v>3.75</v>
          </cell>
          <cell r="I1073" t="str">
            <v>16</v>
          </cell>
          <cell r="J1073" t="str">
            <v>DISEASES &amp; DISORDERS OF BLOOD, BLOOD FORMING ORGANS, IMMUNOLOG DISORD</v>
          </cell>
          <cell r="K1073" t="str">
            <v>01</v>
          </cell>
          <cell r="L1073" t="str">
            <v>General Medicine</v>
          </cell>
          <cell r="M1073" t="str">
            <v>01.4</v>
          </cell>
          <cell r="N1073" t="str">
            <v>Hematology</v>
          </cell>
        </row>
        <row r="1074">
          <cell r="D1074" t="str">
            <v>661-3</v>
          </cell>
          <cell r="E1074" t="str">
            <v>COAGULATION AND PLATELET DISORDERS</v>
          </cell>
          <cell r="F1074" t="str">
            <v>Coagulation &amp; platelet disorders</v>
          </cell>
          <cell r="G1074">
            <v>1.16984</v>
          </cell>
          <cell r="H1074">
            <v>5.32</v>
          </cell>
          <cell r="I1074" t="str">
            <v>16</v>
          </cell>
          <cell r="J1074" t="str">
            <v>DISEASES &amp; DISORDERS OF BLOOD, BLOOD FORMING ORGANS, IMMUNOLOG DISORD</v>
          </cell>
          <cell r="K1074" t="str">
            <v>01</v>
          </cell>
          <cell r="L1074" t="str">
            <v>General Medicine</v>
          </cell>
          <cell r="M1074" t="str">
            <v>01.4</v>
          </cell>
          <cell r="N1074" t="str">
            <v>Hematology</v>
          </cell>
        </row>
        <row r="1075">
          <cell r="D1075" t="str">
            <v>661-4</v>
          </cell>
          <cell r="E1075" t="str">
            <v>COAGULATION AND PLATELET DISORDERS</v>
          </cell>
          <cell r="F1075" t="str">
            <v>Coagulation &amp; platelet disorders</v>
          </cell>
          <cell r="G1075">
            <v>2.2282999999999999</v>
          </cell>
          <cell r="H1075">
            <v>9.8699999999999992</v>
          </cell>
          <cell r="I1075" t="str">
            <v>16</v>
          </cell>
          <cell r="J1075" t="str">
            <v>DISEASES &amp; DISORDERS OF BLOOD, BLOOD FORMING ORGANS, IMMUNOLOG DISORD</v>
          </cell>
          <cell r="K1075" t="str">
            <v>01</v>
          </cell>
          <cell r="L1075" t="str">
            <v>General Medicine</v>
          </cell>
          <cell r="M1075" t="str">
            <v>01.4</v>
          </cell>
          <cell r="N1075" t="str">
            <v>Hematology</v>
          </cell>
        </row>
        <row r="1076">
          <cell r="D1076" t="str">
            <v>662-1</v>
          </cell>
          <cell r="E1076" t="str">
            <v>SICKLE CELL ANEMIA CRISIS</v>
          </cell>
          <cell r="F1076" t="str">
            <v>Sickle cell anemia crisis</v>
          </cell>
          <cell r="G1076">
            <v>0.48668</v>
          </cell>
          <cell r="H1076">
            <v>3.7</v>
          </cell>
          <cell r="I1076" t="str">
            <v>16</v>
          </cell>
          <cell r="J1076" t="str">
            <v>DISEASES &amp; DISORDERS OF BLOOD, BLOOD FORMING ORGANS, IMMUNOLOG DISORD</v>
          </cell>
          <cell r="K1076" t="str">
            <v>01</v>
          </cell>
          <cell r="L1076" t="str">
            <v>General Medicine</v>
          </cell>
          <cell r="M1076" t="str">
            <v>01.4</v>
          </cell>
          <cell r="N1076" t="str">
            <v>Hematology</v>
          </cell>
        </row>
        <row r="1077">
          <cell r="D1077" t="str">
            <v>662-2</v>
          </cell>
          <cell r="E1077" t="str">
            <v>SICKLE CELL ANEMIA CRISIS</v>
          </cell>
          <cell r="F1077" t="str">
            <v>Sickle cell anemia crisis</v>
          </cell>
          <cell r="G1077">
            <v>0.66739999999999999</v>
          </cell>
          <cell r="H1077">
            <v>4.7699999999999996</v>
          </cell>
          <cell r="I1077" t="str">
            <v>16</v>
          </cell>
          <cell r="J1077" t="str">
            <v>DISEASES &amp; DISORDERS OF BLOOD, BLOOD FORMING ORGANS, IMMUNOLOG DISORD</v>
          </cell>
          <cell r="K1077" t="str">
            <v>01</v>
          </cell>
          <cell r="L1077" t="str">
            <v>General Medicine</v>
          </cell>
          <cell r="M1077" t="str">
            <v>01.4</v>
          </cell>
          <cell r="N1077" t="str">
            <v>Hematology</v>
          </cell>
        </row>
        <row r="1078">
          <cell r="D1078" t="str">
            <v>662-3</v>
          </cell>
          <cell r="E1078" t="str">
            <v>SICKLE CELL ANEMIA CRISIS</v>
          </cell>
          <cell r="F1078" t="str">
            <v>Sickle cell anemia crisis</v>
          </cell>
          <cell r="G1078">
            <v>0.94630000000000003</v>
          </cell>
          <cell r="H1078">
            <v>6.59</v>
          </cell>
          <cell r="I1078" t="str">
            <v>16</v>
          </cell>
          <cell r="J1078" t="str">
            <v>DISEASES &amp; DISORDERS OF BLOOD, BLOOD FORMING ORGANS, IMMUNOLOG DISORD</v>
          </cell>
          <cell r="K1078" t="str">
            <v>01</v>
          </cell>
          <cell r="L1078" t="str">
            <v>General Medicine</v>
          </cell>
          <cell r="M1078" t="str">
            <v>01.4</v>
          </cell>
          <cell r="N1078" t="str">
            <v>Hematology</v>
          </cell>
        </row>
        <row r="1079">
          <cell r="D1079" t="str">
            <v>662-4</v>
          </cell>
          <cell r="E1079" t="str">
            <v>SICKLE CELL ANEMIA CRISIS</v>
          </cell>
          <cell r="F1079" t="str">
            <v>Sickle cell anemia crisis</v>
          </cell>
          <cell r="G1079">
            <v>1.77921</v>
          </cell>
          <cell r="H1079">
            <v>9.4700000000000006</v>
          </cell>
          <cell r="I1079" t="str">
            <v>16</v>
          </cell>
          <cell r="J1079" t="str">
            <v>DISEASES &amp; DISORDERS OF BLOOD, BLOOD FORMING ORGANS, IMMUNOLOG DISORD</v>
          </cell>
          <cell r="K1079" t="str">
            <v>01</v>
          </cell>
          <cell r="L1079" t="str">
            <v>General Medicine</v>
          </cell>
          <cell r="M1079" t="str">
            <v>01.4</v>
          </cell>
          <cell r="N1079" t="str">
            <v>Hematology</v>
          </cell>
        </row>
        <row r="1080">
          <cell r="D1080" t="str">
            <v>663-1</v>
          </cell>
          <cell r="E1080" t="str">
            <v>OTHER ANEMIA AND DISORDERS OF BLOOD AND BLOOD-FORMING ORGANS</v>
          </cell>
          <cell r="F1080" t="str">
            <v>Other anemia &amp; disorders of blood &amp; blood-forming organs</v>
          </cell>
          <cell r="G1080">
            <v>0.46594000000000002</v>
          </cell>
          <cell r="H1080">
            <v>2.1800000000000002</v>
          </cell>
          <cell r="I1080" t="str">
            <v>16</v>
          </cell>
          <cell r="J1080" t="str">
            <v>DISEASES &amp; DISORDERS OF BLOOD, BLOOD FORMING ORGANS, IMMUNOLOG DISORD</v>
          </cell>
          <cell r="K1080" t="str">
            <v>01</v>
          </cell>
          <cell r="L1080" t="str">
            <v>General Medicine</v>
          </cell>
          <cell r="M1080" t="str">
            <v>01.4</v>
          </cell>
          <cell r="N1080" t="str">
            <v>Hematology</v>
          </cell>
        </row>
        <row r="1081">
          <cell r="D1081" t="str">
            <v>663-2</v>
          </cell>
          <cell r="E1081" t="str">
            <v>OTHER ANEMIA AND DISORDERS OF BLOOD AND BLOOD-FORMING ORGANS</v>
          </cell>
          <cell r="F1081" t="str">
            <v>Other anemia &amp; disorders of blood &amp; blood-forming organs</v>
          </cell>
          <cell r="G1081">
            <v>0.65902000000000005</v>
          </cell>
          <cell r="H1081">
            <v>3.01</v>
          </cell>
          <cell r="I1081" t="str">
            <v>16</v>
          </cell>
          <cell r="J1081" t="str">
            <v>DISEASES &amp; DISORDERS OF BLOOD, BLOOD FORMING ORGANS, IMMUNOLOG DISORD</v>
          </cell>
          <cell r="K1081" t="str">
            <v>01</v>
          </cell>
          <cell r="L1081" t="str">
            <v>General Medicine</v>
          </cell>
          <cell r="M1081" t="str">
            <v>01.4</v>
          </cell>
          <cell r="N1081" t="str">
            <v>Hematology</v>
          </cell>
        </row>
        <row r="1082">
          <cell r="D1082" t="str">
            <v>663-3</v>
          </cell>
          <cell r="E1082" t="str">
            <v>OTHER ANEMIA AND DISORDERS OF BLOOD AND BLOOD-FORMING ORGANS</v>
          </cell>
          <cell r="F1082" t="str">
            <v>Other anemia &amp; disorders of blood &amp; blood-forming organs</v>
          </cell>
          <cell r="G1082">
            <v>0.92025000000000001</v>
          </cell>
          <cell r="H1082">
            <v>4.32</v>
          </cell>
          <cell r="I1082" t="str">
            <v>16</v>
          </cell>
          <cell r="J1082" t="str">
            <v>DISEASES &amp; DISORDERS OF BLOOD, BLOOD FORMING ORGANS, IMMUNOLOG DISORD</v>
          </cell>
          <cell r="K1082" t="str">
            <v>01</v>
          </cell>
          <cell r="L1082" t="str">
            <v>General Medicine</v>
          </cell>
          <cell r="M1082" t="str">
            <v>01.4</v>
          </cell>
          <cell r="N1082" t="str">
            <v>Hematology</v>
          </cell>
        </row>
        <row r="1083">
          <cell r="D1083" t="str">
            <v>663-4</v>
          </cell>
          <cell r="E1083" t="str">
            <v>OTHER ANEMIA AND DISORDERS OF BLOOD AND BLOOD-FORMING ORGANS</v>
          </cell>
          <cell r="F1083" t="str">
            <v>Other anemia &amp; disorders of blood &amp; blood-forming organs</v>
          </cell>
          <cell r="G1083">
            <v>1.52138</v>
          </cell>
          <cell r="H1083">
            <v>7.39</v>
          </cell>
          <cell r="I1083" t="str">
            <v>16</v>
          </cell>
          <cell r="J1083" t="str">
            <v>DISEASES &amp; DISORDERS OF BLOOD, BLOOD FORMING ORGANS, IMMUNOLOG DISORD</v>
          </cell>
          <cell r="K1083" t="str">
            <v>01</v>
          </cell>
          <cell r="L1083" t="str">
            <v>General Medicine</v>
          </cell>
          <cell r="M1083" t="str">
            <v>01.4</v>
          </cell>
          <cell r="N1083" t="str">
            <v>Hematology</v>
          </cell>
        </row>
        <row r="1084">
          <cell r="D1084" t="str">
            <v>680-1</v>
          </cell>
          <cell r="E1084" t="str">
            <v>MAJOR O.R. PROCEDURES FOR LYMPHATIC, HEMATOPOIETIC OR OTHER NEOPLASMS</v>
          </cell>
          <cell r="F1084" t="str">
            <v>Major o.r. procs for lymphatic, hematopoietic or oth neoplasms</v>
          </cell>
          <cell r="G1084">
            <v>1.5307900000000001</v>
          </cell>
          <cell r="H1084">
            <v>3.54</v>
          </cell>
          <cell r="I1084" t="str">
            <v>17</v>
          </cell>
          <cell r="J1084" t="str">
            <v>MYELOPROLIFERATIVE DISEASES &amp; DISORDERS, POORLY DIFFERENTIATED NEOPLASM</v>
          </cell>
          <cell r="K1084" t="str">
            <v>06</v>
          </cell>
          <cell r="L1084" t="str">
            <v>General Surgery</v>
          </cell>
          <cell r="M1084" t="str">
            <v>06.1</v>
          </cell>
          <cell r="N1084" t="str">
            <v>General Surgery</v>
          </cell>
        </row>
        <row r="1085">
          <cell r="D1085" t="str">
            <v>680-2</v>
          </cell>
          <cell r="E1085" t="str">
            <v>MAJOR O.R. PROCEDURES FOR LYMPHATIC, HEMATOPOIETIC OR OTHER NEOPLASMS</v>
          </cell>
          <cell r="F1085" t="str">
            <v>Major o.r. procs for lymphatic, hematopoietic or oth neoplasms</v>
          </cell>
          <cell r="G1085">
            <v>2.0198499999999999</v>
          </cell>
          <cell r="H1085">
            <v>5.59</v>
          </cell>
          <cell r="I1085" t="str">
            <v>17</v>
          </cell>
          <cell r="J1085" t="str">
            <v>MYELOPROLIFERATIVE DISEASES &amp; DISORDERS, POORLY DIFFERENTIATED NEOPLASM</v>
          </cell>
          <cell r="K1085" t="str">
            <v>06</v>
          </cell>
          <cell r="L1085" t="str">
            <v>General Surgery</v>
          </cell>
          <cell r="M1085" t="str">
            <v>06.1</v>
          </cell>
          <cell r="N1085" t="str">
            <v>General Surgery</v>
          </cell>
        </row>
        <row r="1086">
          <cell r="D1086" t="str">
            <v>680-3</v>
          </cell>
          <cell r="E1086" t="str">
            <v>MAJOR O.R. PROCEDURES FOR LYMPHATIC, HEMATOPOIETIC OR OTHER NEOPLASMS</v>
          </cell>
          <cell r="F1086" t="str">
            <v>Major o.r. procs for lymphatic, hematopoietic or oth neoplasms</v>
          </cell>
          <cell r="G1086">
            <v>3.3218000000000001</v>
          </cell>
          <cell r="H1086">
            <v>11.04</v>
          </cell>
          <cell r="I1086" t="str">
            <v>17</v>
          </cell>
          <cell r="J1086" t="str">
            <v>MYELOPROLIFERATIVE DISEASES &amp; DISORDERS, POORLY DIFFERENTIATED NEOPLASM</v>
          </cell>
          <cell r="K1086" t="str">
            <v>06</v>
          </cell>
          <cell r="L1086" t="str">
            <v>General Surgery</v>
          </cell>
          <cell r="M1086" t="str">
            <v>06.1</v>
          </cell>
          <cell r="N1086" t="str">
            <v>General Surgery</v>
          </cell>
        </row>
        <row r="1087">
          <cell r="D1087" t="str">
            <v>680-4</v>
          </cell>
          <cell r="E1087" t="str">
            <v>MAJOR O.R. PROCEDURES FOR LYMPHATIC, HEMATOPOIETIC OR OTHER NEOPLASMS</v>
          </cell>
          <cell r="F1087" t="str">
            <v>Major o.r. procs for lymphatic, hematopoietic or oth neoplasms</v>
          </cell>
          <cell r="G1087">
            <v>6.3638399999999997</v>
          </cell>
          <cell r="H1087">
            <v>22.5</v>
          </cell>
          <cell r="I1087" t="str">
            <v>17</v>
          </cell>
          <cell r="J1087" t="str">
            <v>MYELOPROLIFERATIVE DISEASES &amp; DISORDERS, POORLY DIFFERENTIATED NEOPLASM</v>
          </cell>
          <cell r="K1087" t="str">
            <v>06</v>
          </cell>
          <cell r="L1087" t="str">
            <v>General Surgery</v>
          </cell>
          <cell r="M1087" t="str">
            <v>06.1</v>
          </cell>
          <cell r="N1087" t="str">
            <v>General Surgery</v>
          </cell>
        </row>
        <row r="1088">
          <cell r="D1088" t="str">
            <v>681-1</v>
          </cell>
          <cell r="E1088" t="str">
            <v>OTHER  O.R. PROCEDURES FOR LYMPHATIC, HEMATOPOIETIC OR OTHER NEOPLASMS</v>
          </cell>
          <cell r="F1088" t="str">
            <v>Other  o.r. procs for lymphatic, hematopoietic or oth neoplasms</v>
          </cell>
          <cell r="G1088">
            <v>1.1321600000000001</v>
          </cell>
          <cell r="H1088">
            <v>2.33</v>
          </cell>
          <cell r="I1088" t="str">
            <v>17</v>
          </cell>
          <cell r="J1088" t="str">
            <v>MYELOPROLIFERATIVE DISEASES &amp; DISORDERS, POORLY DIFFERENTIATED NEOPLASM</v>
          </cell>
          <cell r="K1088" t="str">
            <v>06</v>
          </cell>
          <cell r="L1088" t="str">
            <v>General Surgery</v>
          </cell>
          <cell r="M1088" t="str">
            <v>06.1</v>
          </cell>
          <cell r="N1088" t="str">
            <v>General Surgery</v>
          </cell>
        </row>
        <row r="1089">
          <cell r="D1089" t="str">
            <v>681-2</v>
          </cell>
          <cell r="E1089" t="str">
            <v>OTHER  O.R. PROCEDURES FOR LYMPHATIC, HEMATOPOIETIC OR OTHER NEOPLASMS</v>
          </cell>
          <cell r="F1089" t="str">
            <v>Other  o.r. procs for lymphatic, hematopoietic or oth neoplasms</v>
          </cell>
          <cell r="G1089">
            <v>1.4859100000000001</v>
          </cell>
          <cell r="H1089">
            <v>4.7300000000000004</v>
          </cell>
          <cell r="I1089" t="str">
            <v>17</v>
          </cell>
          <cell r="J1089" t="str">
            <v>MYELOPROLIFERATIVE DISEASES &amp; DISORDERS, POORLY DIFFERENTIATED NEOPLASM</v>
          </cell>
          <cell r="K1089" t="str">
            <v>06</v>
          </cell>
          <cell r="L1089" t="str">
            <v>General Surgery</v>
          </cell>
          <cell r="M1089" t="str">
            <v>06.1</v>
          </cell>
          <cell r="N1089" t="str">
            <v>General Surgery</v>
          </cell>
        </row>
        <row r="1090">
          <cell r="D1090" t="str">
            <v>681-3</v>
          </cell>
          <cell r="E1090" t="str">
            <v>OTHER  O.R. PROCEDURES FOR LYMPHATIC, HEMATOPOIETIC OR OTHER NEOPLASMS</v>
          </cell>
          <cell r="F1090" t="str">
            <v>Other  o.r. procs for lymphatic, hematopoietic or oth neoplasms</v>
          </cell>
          <cell r="G1090">
            <v>2.5504600000000002</v>
          </cell>
          <cell r="H1090">
            <v>10.72</v>
          </cell>
          <cell r="I1090" t="str">
            <v>17</v>
          </cell>
          <cell r="J1090" t="str">
            <v>MYELOPROLIFERATIVE DISEASES &amp; DISORDERS, POORLY DIFFERENTIATED NEOPLASM</v>
          </cell>
          <cell r="K1090" t="str">
            <v>06</v>
          </cell>
          <cell r="L1090" t="str">
            <v>General Surgery</v>
          </cell>
          <cell r="M1090" t="str">
            <v>06.1</v>
          </cell>
          <cell r="N1090" t="str">
            <v>General Surgery</v>
          </cell>
        </row>
        <row r="1091">
          <cell r="D1091" t="str">
            <v>681-4</v>
          </cell>
          <cell r="E1091" t="str">
            <v>OTHER  O.R. PROCEDURES FOR LYMPHATIC, HEMATOPOIETIC OR OTHER NEOPLASMS</v>
          </cell>
          <cell r="F1091" t="str">
            <v>Other  o.r. procs for lymphatic, hematopoietic or oth neoplasms</v>
          </cell>
          <cell r="G1091">
            <v>5.4265100000000004</v>
          </cell>
          <cell r="H1091">
            <v>22.64</v>
          </cell>
          <cell r="I1091" t="str">
            <v>17</v>
          </cell>
          <cell r="J1091" t="str">
            <v>MYELOPROLIFERATIVE DISEASES &amp; DISORDERS, POORLY DIFFERENTIATED NEOPLASM</v>
          </cell>
          <cell r="K1091" t="str">
            <v>06</v>
          </cell>
          <cell r="L1091" t="str">
            <v>General Surgery</v>
          </cell>
          <cell r="M1091" t="str">
            <v>06.1</v>
          </cell>
          <cell r="N1091" t="str">
            <v>General Surgery</v>
          </cell>
        </row>
        <row r="1092">
          <cell r="D1092" t="str">
            <v>690-1</v>
          </cell>
          <cell r="E1092" t="str">
            <v>ACUTE LEUKEMIA</v>
          </cell>
          <cell r="F1092" t="str">
            <v>Acute leukemia</v>
          </cell>
          <cell r="G1092">
            <v>0.82715000000000005</v>
          </cell>
          <cell r="H1092">
            <v>3.98</v>
          </cell>
          <cell r="I1092" t="str">
            <v>17</v>
          </cell>
          <cell r="J1092" t="str">
            <v>MYELOPROLIFERATIVE DISEASES &amp; DISORDERS, POORLY DIFFERENTIATED NEOPLASM</v>
          </cell>
          <cell r="K1092" t="str">
            <v>04</v>
          </cell>
          <cell r="L1092" t="str">
            <v>Oncology</v>
          </cell>
          <cell r="M1092" t="str">
            <v>04.1</v>
          </cell>
          <cell r="N1092" t="str">
            <v>Oncology</v>
          </cell>
        </row>
        <row r="1093">
          <cell r="D1093" t="str">
            <v>690-2</v>
          </cell>
          <cell r="E1093" t="str">
            <v>ACUTE LEUKEMIA</v>
          </cell>
          <cell r="F1093" t="str">
            <v>Acute leukemia</v>
          </cell>
          <cell r="G1093">
            <v>1.60165</v>
          </cell>
          <cell r="H1093">
            <v>8.41</v>
          </cell>
          <cell r="I1093" t="str">
            <v>17</v>
          </cell>
          <cell r="J1093" t="str">
            <v>MYELOPROLIFERATIVE DISEASES &amp; DISORDERS, POORLY DIFFERENTIATED NEOPLASM</v>
          </cell>
          <cell r="K1093" t="str">
            <v>04</v>
          </cell>
          <cell r="L1093" t="str">
            <v>Oncology</v>
          </cell>
          <cell r="M1093" t="str">
            <v>04.1</v>
          </cell>
          <cell r="N1093" t="str">
            <v>Oncology</v>
          </cell>
        </row>
        <row r="1094">
          <cell r="D1094" t="str">
            <v>690-3</v>
          </cell>
          <cell r="E1094" t="str">
            <v>ACUTE LEUKEMIA</v>
          </cell>
          <cell r="F1094" t="str">
            <v>Acute leukemia</v>
          </cell>
          <cell r="G1094">
            <v>2.9832800000000002</v>
          </cell>
          <cell r="H1094">
            <v>16.3</v>
          </cell>
          <cell r="I1094" t="str">
            <v>17</v>
          </cell>
          <cell r="J1094" t="str">
            <v>MYELOPROLIFERATIVE DISEASES &amp; DISORDERS, POORLY DIFFERENTIATED NEOPLASM</v>
          </cell>
          <cell r="K1094" t="str">
            <v>04</v>
          </cell>
          <cell r="L1094" t="str">
            <v>Oncology</v>
          </cell>
          <cell r="M1094" t="str">
            <v>04.1</v>
          </cell>
          <cell r="N1094" t="str">
            <v>Oncology</v>
          </cell>
        </row>
        <row r="1095">
          <cell r="D1095" t="str">
            <v>690-4</v>
          </cell>
          <cell r="E1095" t="str">
            <v>ACUTE LEUKEMIA</v>
          </cell>
          <cell r="F1095" t="str">
            <v>Acute leukemia</v>
          </cell>
          <cell r="G1095">
            <v>5.19428</v>
          </cell>
          <cell r="H1095">
            <v>23.52</v>
          </cell>
          <cell r="I1095" t="str">
            <v>17</v>
          </cell>
          <cell r="J1095" t="str">
            <v>MYELOPROLIFERATIVE DISEASES &amp; DISORDERS, POORLY DIFFERENTIATED NEOPLASM</v>
          </cell>
          <cell r="K1095" t="str">
            <v>04</v>
          </cell>
          <cell r="L1095" t="str">
            <v>Oncology</v>
          </cell>
          <cell r="M1095" t="str">
            <v>04.1</v>
          </cell>
          <cell r="N1095" t="str">
            <v>Oncology</v>
          </cell>
        </row>
        <row r="1096">
          <cell r="D1096" t="str">
            <v>691-1</v>
          </cell>
          <cell r="E1096" t="str">
            <v>LYMPHOMA, MYELOMA AND NON-ACUTE LEUKEMIA</v>
          </cell>
          <cell r="F1096" t="str">
            <v>Lymphoma, myeloma &amp; non-acute leukemia</v>
          </cell>
          <cell r="G1096">
            <v>0.84501000000000004</v>
          </cell>
          <cell r="H1096">
            <v>3.69</v>
          </cell>
          <cell r="I1096" t="str">
            <v>17</v>
          </cell>
          <cell r="J1096" t="str">
            <v>MYELOPROLIFERATIVE DISEASES &amp; DISORDERS, POORLY DIFFERENTIATED NEOPLASM</v>
          </cell>
          <cell r="K1096" t="str">
            <v>04</v>
          </cell>
          <cell r="L1096" t="str">
            <v>Oncology</v>
          </cell>
          <cell r="M1096" t="str">
            <v>04.1</v>
          </cell>
          <cell r="N1096" t="str">
            <v>Oncology</v>
          </cell>
        </row>
        <row r="1097">
          <cell r="D1097" t="str">
            <v>691-2</v>
          </cell>
          <cell r="E1097" t="str">
            <v>LYMPHOMA, MYELOMA AND NON-ACUTE LEUKEMIA</v>
          </cell>
          <cell r="F1097" t="str">
            <v>Lymphoma, myeloma &amp; non-acute leukemia</v>
          </cell>
          <cell r="G1097">
            <v>1.0951900000000001</v>
          </cell>
          <cell r="H1097">
            <v>5.08</v>
          </cell>
          <cell r="I1097" t="str">
            <v>17</v>
          </cell>
          <cell r="J1097" t="str">
            <v>MYELOPROLIFERATIVE DISEASES &amp; DISORDERS, POORLY DIFFERENTIATED NEOPLASM</v>
          </cell>
          <cell r="K1097" t="str">
            <v>04</v>
          </cell>
          <cell r="L1097" t="str">
            <v>Oncology</v>
          </cell>
          <cell r="M1097" t="str">
            <v>04.1</v>
          </cell>
          <cell r="N1097" t="str">
            <v>Oncology</v>
          </cell>
        </row>
        <row r="1098">
          <cell r="D1098" t="str">
            <v>691-3</v>
          </cell>
          <cell r="E1098" t="str">
            <v>LYMPHOMA, MYELOMA AND NON-ACUTE LEUKEMIA</v>
          </cell>
          <cell r="F1098" t="str">
            <v>Lymphoma, myeloma &amp; non-acute leukemia</v>
          </cell>
          <cell r="G1098">
            <v>1.6406400000000001</v>
          </cell>
          <cell r="H1098">
            <v>8.15</v>
          </cell>
          <cell r="I1098" t="str">
            <v>17</v>
          </cell>
          <cell r="J1098" t="str">
            <v>MYELOPROLIFERATIVE DISEASES &amp; DISORDERS, POORLY DIFFERENTIATED NEOPLASM</v>
          </cell>
          <cell r="K1098" t="str">
            <v>04</v>
          </cell>
          <cell r="L1098" t="str">
            <v>Oncology</v>
          </cell>
          <cell r="M1098" t="str">
            <v>04.1</v>
          </cell>
          <cell r="N1098" t="str">
            <v>Oncology</v>
          </cell>
        </row>
        <row r="1099">
          <cell r="D1099" t="str">
            <v>691-4</v>
          </cell>
          <cell r="E1099" t="str">
            <v>LYMPHOMA, MYELOMA AND NON-ACUTE LEUKEMIA</v>
          </cell>
          <cell r="F1099" t="str">
            <v>Lymphoma, myeloma &amp; non-acute leukemia</v>
          </cell>
          <cell r="G1099">
            <v>3.0524399999999998</v>
          </cell>
          <cell r="H1099">
            <v>14.16</v>
          </cell>
          <cell r="I1099" t="str">
            <v>17</v>
          </cell>
          <cell r="J1099" t="str">
            <v>MYELOPROLIFERATIVE DISEASES &amp; DISORDERS, POORLY DIFFERENTIATED NEOPLASM</v>
          </cell>
          <cell r="K1099" t="str">
            <v>04</v>
          </cell>
          <cell r="L1099" t="str">
            <v>Oncology</v>
          </cell>
          <cell r="M1099" t="str">
            <v>04.1</v>
          </cell>
          <cell r="N1099" t="str">
            <v>Oncology</v>
          </cell>
        </row>
        <row r="1100">
          <cell r="D1100" t="str">
            <v>692-1</v>
          </cell>
          <cell r="E1100" t="str">
            <v>RADIOTHERAPY</v>
          </cell>
          <cell r="F1100" t="str">
            <v>Radiotherapy</v>
          </cell>
          <cell r="G1100">
            <v>0.59292999999999996</v>
          </cell>
          <cell r="H1100">
            <v>3.56</v>
          </cell>
          <cell r="I1100" t="str">
            <v>17</v>
          </cell>
          <cell r="J1100" t="str">
            <v>MYELOPROLIFERATIVE DISEASES &amp; DISORDERS, POORLY DIFFERENTIATED NEOPLASM</v>
          </cell>
          <cell r="K1100" t="str">
            <v>25</v>
          </cell>
          <cell r="L1100" t="str">
            <v>Therapeutic Radiology</v>
          </cell>
          <cell r="M1100" t="str">
            <v>25.1</v>
          </cell>
          <cell r="N1100" t="str">
            <v>Therapeutic Radiology</v>
          </cell>
        </row>
        <row r="1101">
          <cell r="D1101" t="str">
            <v>692-2</v>
          </cell>
          <cell r="E1101" t="str">
            <v>RADIOTHERAPY</v>
          </cell>
          <cell r="F1101" t="str">
            <v>Radiotherapy</v>
          </cell>
          <cell r="G1101">
            <v>1.00539</v>
          </cell>
          <cell r="H1101">
            <v>5.45</v>
          </cell>
          <cell r="I1101" t="str">
            <v>17</v>
          </cell>
          <cell r="J1101" t="str">
            <v>MYELOPROLIFERATIVE DISEASES &amp; DISORDERS, POORLY DIFFERENTIATED NEOPLASM</v>
          </cell>
          <cell r="K1101" t="str">
            <v>25</v>
          </cell>
          <cell r="L1101" t="str">
            <v>Therapeutic Radiology</v>
          </cell>
          <cell r="M1101" t="str">
            <v>25.1</v>
          </cell>
          <cell r="N1101" t="str">
            <v>Therapeutic Radiology</v>
          </cell>
        </row>
        <row r="1102">
          <cell r="D1102" t="str">
            <v>692-3</v>
          </cell>
          <cell r="E1102" t="str">
            <v>RADIOTHERAPY</v>
          </cell>
          <cell r="F1102" t="str">
            <v>Radiotherapy</v>
          </cell>
          <cell r="G1102">
            <v>1.8238399999999999</v>
          </cell>
          <cell r="H1102">
            <v>8.91</v>
          </cell>
          <cell r="I1102" t="str">
            <v>17</v>
          </cell>
          <cell r="J1102" t="str">
            <v>MYELOPROLIFERATIVE DISEASES &amp; DISORDERS, POORLY DIFFERENTIATED NEOPLASM</v>
          </cell>
          <cell r="K1102" t="str">
            <v>25</v>
          </cell>
          <cell r="L1102" t="str">
            <v>Therapeutic Radiology</v>
          </cell>
          <cell r="M1102" t="str">
            <v>25.1</v>
          </cell>
          <cell r="N1102" t="str">
            <v>Therapeutic Radiology</v>
          </cell>
        </row>
        <row r="1103">
          <cell r="D1103" t="str">
            <v>692-4</v>
          </cell>
          <cell r="E1103" t="str">
            <v>RADIOTHERAPY</v>
          </cell>
          <cell r="F1103" t="str">
            <v>Radiotherapy</v>
          </cell>
          <cell r="G1103">
            <v>3.2414299999999998</v>
          </cell>
          <cell r="H1103">
            <v>13.56</v>
          </cell>
          <cell r="I1103" t="str">
            <v>17</v>
          </cell>
          <cell r="J1103" t="str">
            <v>MYELOPROLIFERATIVE DISEASES &amp; DISORDERS, POORLY DIFFERENTIATED NEOPLASM</v>
          </cell>
          <cell r="K1103" t="str">
            <v>25</v>
          </cell>
          <cell r="L1103" t="str">
            <v>Therapeutic Radiology</v>
          </cell>
          <cell r="M1103" t="str">
            <v>25.1</v>
          </cell>
          <cell r="N1103" t="str">
            <v>Therapeutic Radiology</v>
          </cell>
        </row>
        <row r="1104">
          <cell r="D1104" t="str">
            <v>694-1</v>
          </cell>
          <cell r="E1104" t="str">
            <v>LYMPHATIC AND OTHER MALIGNANCIES AND NEOPLASMS OF UNCERTAIN BEHAVIOR</v>
          </cell>
          <cell r="F1104" t="str">
            <v>Lymphatic &amp; oth malignancies &amp; neoplasms of uncertain behavior</v>
          </cell>
          <cell r="G1104">
            <v>0.59619999999999995</v>
          </cell>
          <cell r="H1104">
            <v>2.63</v>
          </cell>
          <cell r="I1104" t="str">
            <v>17</v>
          </cell>
          <cell r="J1104" t="str">
            <v>MYELOPROLIFERATIVE DISEASES &amp; DISORDERS, POORLY DIFFERENTIATED NEOPLASM</v>
          </cell>
          <cell r="K1104" t="str">
            <v>04</v>
          </cell>
          <cell r="L1104" t="str">
            <v>Oncology</v>
          </cell>
          <cell r="M1104" t="str">
            <v>04.1</v>
          </cell>
          <cell r="N1104" t="str">
            <v>Oncology</v>
          </cell>
        </row>
        <row r="1105">
          <cell r="D1105" t="str">
            <v>694-2</v>
          </cell>
          <cell r="E1105" t="str">
            <v>LYMPHATIC AND OTHER MALIGNANCIES AND NEOPLASMS OF UNCERTAIN BEHAVIOR</v>
          </cell>
          <cell r="F1105" t="str">
            <v>Lymphatic &amp; oth malignancies &amp; neoplasms of uncertain behavior</v>
          </cell>
          <cell r="G1105">
            <v>0.74612000000000001</v>
          </cell>
          <cell r="H1105">
            <v>3.76</v>
          </cell>
          <cell r="I1105" t="str">
            <v>17</v>
          </cell>
          <cell r="J1105" t="str">
            <v>MYELOPROLIFERATIVE DISEASES &amp; DISORDERS, POORLY DIFFERENTIATED NEOPLASM</v>
          </cell>
          <cell r="K1105" t="str">
            <v>04</v>
          </cell>
          <cell r="L1105" t="str">
            <v>Oncology</v>
          </cell>
          <cell r="M1105" t="str">
            <v>04.1</v>
          </cell>
          <cell r="N1105" t="str">
            <v>Oncology</v>
          </cell>
        </row>
        <row r="1106">
          <cell r="D1106" t="str">
            <v>694-3</v>
          </cell>
          <cell r="E1106" t="str">
            <v>LYMPHATIC AND OTHER MALIGNANCIES AND NEOPLASMS OF UNCERTAIN BEHAVIOR</v>
          </cell>
          <cell r="F1106" t="str">
            <v>Lymphatic &amp; oth malignancies &amp; neoplasms of uncertain behavior</v>
          </cell>
          <cell r="G1106">
            <v>1.09653</v>
          </cell>
          <cell r="H1106">
            <v>6.13</v>
          </cell>
          <cell r="I1106" t="str">
            <v>17</v>
          </cell>
          <cell r="J1106" t="str">
            <v>MYELOPROLIFERATIVE DISEASES &amp; DISORDERS, POORLY DIFFERENTIATED NEOPLASM</v>
          </cell>
          <cell r="K1106" t="str">
            <v>04</v>
          </cell>
          <cell r="L1106" t="str">
            <v>Oncology</v>
          </cell>
          <cell r="M1106" t="str">
            <v>04.1</v>
          </cell>
          <cell r="N1106" t="str">
            <v>Oncology</v>
          </cell>
        </row>
        <row r="1107">
          <cell r="D1107" t="str">
            <v>694-4</v>
          </cell>
          <cell r="E1107" t="str">
            <v>LYMPHATIC AND OTHER MALIGNANCIES AND NEOPLASMS OF UNCERTAIN BEHAVIOR</v>
          </cell>
          <cell r="F1107" t="str">
            <v>Lymphatic &amp; oth malignancies &amp; neoplasms of uncertain behavior</v>
          </cell>
          <cell r="G1107">
            <v>1.8941399999999999</v>
          </cell>
          <cell r="H1107">
            <v>10.130000000000001</v>
          </cell>
          <cell r="I1107" t="str">
            <v>17</v>
          </cell>
          <cell r="J1107" t="str">
            <v>MYELOPROLIFERATIVE DISEASES &amp; DISORDERS, POORLY DIFFERENTIATED NEOPLASM</v>
          </cell>
          <cell r="K1107" t="str">
            <v>04</v>
          </cell>
          <cell r="L1107" t="str">
            <v>Oncology</v>
          </cell>
          <cell r="M1107" t="str">
            <v>04.1</v>
          </cell>
          <cell r="N1107" t="str">
            <v>Oncology</v>
          </cell>
        </row>
        <row r="1108">
          <cell r="D1108" t="str">
            <v>695-1</v>
          </cell>
          <cell r="E1108" t="str">
            <v>CHEMOTHERAPY FOR ACUTE LEUKEMIA</v>
          </cell>
          <cell r="F1108" t="str">
            <v>Chemotherapy for acute leukemia</v>
          </cell>
          <cell r="G1108">
            <v>0.54401999999999995</v>
          </cell>
          <cell r="H1108">
            <v>3.82</v>
          </cell>
          <cell r="I1108" t="str">
            <v>17</v>
          </cell>
          <cell r="J1108" t="str">
            <v>MYELOPROLIFERATIVE DISEASES &amp; DISORDERS, POORLY DIFFERENTIATED NEOPLASM</v>
          </cell>
          <cell r="K1108" t="str">
            <v>04</v>
          </cell>
          <cell r="L1108" t="str">
            <v>Oncology</v>
          </cell>
          <cell r="M1108" t="str">
            <v>04.1</v>
          </cell>
          <cell r="N1108" t="str">
            <v>Oncology</v>
          </cell>
        </row>
        <row r="1109">
          <cell r="D1109" t="str">
            <v>695-2</v>
          </cell>
          <cell r="E1109" t="str">
            <v>CHEMOTHERAPY FOR ACUTE LEUKEMIA</v>
          </cell>
          <cell r="F1109" t="str">
            <v>Chemotherapy for acute leukemia</v>
          </cell>
          <cell r="G1109">
            <v>0.75344999999999995</v>
          </cell>
          <cell r="H1109">
            <v>4.04</v>
          </cell>
          <cell r="I1109" t="str">
            <v>17</v>
          </cell>
          <cell r="J1109" t="str">
            <v>MYELOPROLIFERATIVE DISEASES &amp; DISORDERS, POORLY DIFFERENTIATED NEOPLASM</v>
          </cell>
          <cell r="K1109" t="str">
            <v>04</v>
          </cell>
          <cell r="L1109" t="str">
            <v>Oncology</v>
          </cell>
          <cell r="M1109" t="str">
            <v>04.1</v>
          </cell>
          <cell r="N1109" t="str">
            <v>Oncology</v>
          </cell>
        </row>
        <row r="1110">
          <cell r="D1110" t="str">
            <v>695-3</v>
          </cell>
          <cell r="E1110" t="str">
            <v>CHEMOTHERAPY FOR ACUTE LEUKEMIA</v>
          </cell>
          <cell r="F1110" t="str">
            <v>Chemotherapy for acute leukemia</v>
          </cell>
          <cell r="G1110">
            <v>1.57551</v>
          </cell>
          <cell r="H1110">
            <v>10.02</v>
          </cell>
          <cell r="I1110" t="str">
            <v>17</v>
          </cell>
          <cell r="J1110" t="str">
            <v>MYELOPROLIFERATIVE DISEASES &amp; DISORDERS, POORLY DIFFERENTIATED NEOPLASM</v>
          </cell>
          <cell r="K1110" t="str">
            <v>04</v>
          </cell>
          <cell r="L1110" t="str">
            <v>Oncology</v>
          </cell>
          <cell r="M1110" t="str">
            <v>04.1</v>
          </cell>
          <cell r="N1110" t="str">
            <v>Oncology</v>
          </cell>
        </row>
        <row r="1111">
          <cell r="D1111" t="str">
            <v>695-4</v>
          </cell>
          <cell r="E1111" t="str">
            <v>CHEMOTHERAPY FOR ACUTE LEUKEMIA</v>
          </cell>
          <cell r="F1111" t="str">
            <v>Chemotherapy for acute leukemia</v>
          </cell>
          <cell r="G1111">
            <v>4.8886000000000003</v>
          </cell>
          <cell r="H1111">
            <v>24.39</v>
          </cell>
          <cell r="I1111" t="str">
            <v>17</v>
          </cell>
          <cell r="J1111" t="str">
            <v>MYELOPROLIFERATIVE DISEASES &amp; DISORDERS, POORLY DIFFERENTIATED NEOPLASM</v>
          </cell>
          <cell r="K1111" t="str">
            <v>04</v>
          </cell>
          <cell r="L1111" t="str">
            <v>Oncology</v>
          </cell>
          <cell r="M1111" t="str">
            <v>04.1</v>
          </cell>
          <cell r="N1111" t="str">
            <v>Oncology</v>
          </cell>
        </row>
        <row r="1112">
          <cell r="D1112" t="str">
            <v>696-1</v>
          </cell>
          <cell r="E1112" t="str">
            <v>OTHER CHEMOTHERAPY</v>
          </cell>
          <cell r="F1112" t="str">
            <v>Other chemotherapy</v>
          </cell>
          <cell r="G1112">
            <v>0.63153999999999999</v>
          </cell>
          <cell r="H1112">
            <v>2.94</v>
          </cell>
          <cell r="I1112" t="str">
            <v>17</v>
          </cell>
          <cell r="J1112" t="str">
            <v>MYELOPROLIFERATIVE DISEASES &amp; DISORDERS, POORLY DIFFERENTIATED NEOPLASM</v>
          </cell>
          <cell r="K1112" t="str">
            <v>04</v>
          </cell>
          <cell r="L1112" t="str">
            <v>Oncology</v>
          </cell>
          <cell r="M1112" t="str">
            <v>04.1</v>
          </cell>
          <cell r="N1112" t="str">
            <v>Oncology</v>
          </cell>
        </row>
        <row r="1113">
          <cell r="D1113" t="str">
            <v>696-2</v>
          </cell>
          <cell r="E1113" t="str">
            <v>OTHER CHEMOTHERAPY</v>
          </cell>
          <cell r="F1113" t="str">
            <v>Other chemotherapy</v>
          </cell>
          <cell r="G1113">
            <v>0.80420999999999998</v>
          </cell>
          <cell r="H1113">
            <v>3.64</v>
          </cell>
          <cell r="I1113" t="str">
            <v>17</v>
          </cell>
          <cell r="J1113" t="str">
            <v>MYELOPROLIFERATIVE DISEASES &amp; DISORDERS, POORLY DIFFERENTIATED NEOPLASM</v>
          </cell>
          <cell r="K1113" t="str">
            <v>04</v>
          </cell>
          <cell r="L1113" t="str">
            <v>Oncology</v>
          </cell>
          <cell r="M1113" t="str">
            <v>04.1</v>
          </cell>
          <cell r="N1113" t="str">
            <v>Oncology</v>
          </cell>
        </row>
        <row r="1114">
          <cell r="D1114" t="str">
            <v>696-3</v>
          </cell>
          <cell r="E1114" t="str">
            <v>OTHER CHEMOTHERAPY</v>
          </cell>
          <cell r="F1114" t="str">
            <v>Other chemotherapy</v>
          </cell>
          <cell r="G1114">
            <v>1.19716</v>
          </cell>
          <cell r="H1114">
            <v>5.21</v>
          </cell>
          <cell r="I1114" t="str">
            <v>17</v>
          </cell>
          <cell r="J1114" t="str">
            <v>MYELOPROLIFERATIVE DISEASES &amp; DISORDERS, POORLY DIFFERENTIATED NEOPLASM</v>
          </cell>
          <cell r="K1114" t="str">
            <v>04</v>
          </cell>
          <cell r="L1114" t="str">
            <v>Oncology</v>
          </cell>
          <cell r="M1114" t="str">
            <v>04.1</v>
          </cell>
          <cell r="N1114" t="str">
            <v>Oncology</v>
          </cell>
        </row>
        <row r="1115">
          <cell r="D1115" t="str">
            <v>696-4</v>
          </cell>
          <cell r="E1115" t="str">
            <v>OTHER CHEMOTHERAPY</v>
          </cell>
          <cell r="F1115" t="str">
            <v>Other chemotherapy</v>
          </cell>
          <cell r="G1115">
            <v>2.3795799999999998</v>
          </cell>
          <cell r="H1115">
            <v>11.69</v>
          </cell>
          <cell r="I1115" t="str">
            <v>17</v>
          </cell>
          <cell r="J1115" t="str">
            <v>MYELOPROLIFERATIVE DISEASES &amp; DISORDERS, POORLY DIFFERENTIATED NEOPLASM</v>
          </cell>
          <cell r="K1115" t="str">
            <v>04</v>
          </cell>
          <cell r="L1115" t="str">
            <v>Oncology</v>
          </cell>
          <cell r="M1115" t="str">
            <v>04.1</v>
          </cell>
          <cell r="N1115" t="str">
            <v>Oncology</v>
          </cell>
        </row>
        <row r="1116">
          <cell r="D1116" t="str">
            <v>710-1</v>
          </cell>
          <cell r="E1116" t="str">
            <v>INFECTIOUS AND PARASITIC DISEASES INCLUDING HIV WITH O.R. PROCEDURE</v>
          </cell>
          <cell r="F1116" t="str">
            <v>Infectious &amp; parasitic diseases including HIV with o.r. proc</v>
          </cell>
          <cell r="G1116">
            <v>0.99929000000000001</v>
          </cell>
          <cell r="H1116">
            <v>3.86</v>
          </cell>
          <cell r="I1116" t="str">
            <v>18</v>
          </cell>
          <cell r="J1116" t="str">
            <v>INFECTIOUS &amp; PARASITIC DISEASES, SYSTEMIC OR UNSPECIFIED SITES</v>
          </cell>
          <cell r="K1116" t="str">
            <v>06</v>
          </cell>
          <cell r="L1116" t="str">
            <v>General Surgery</v>
          </cell>
          <cell r="M1116" t="str">
            <v>06.1</v>
          </cell>
          <cell r="N1116" t="str">
            <v>General Surgery</v>
          </cell>
        </row>
        <row r="1117">
          <cell r="D1117" t="str">
            <v>710-2</v>
          </cell>
          <cell r="E1117" t="str">
            <v>INFECTIOUS AND PARASITIC DISEASES INCLUDING HIV WITH O.R. PROCEDURE</v>
          </cell>
          <cell r="F1117" t="str">
            <v>Infectious &amp; parasitic diseases including HIV with o.r. proc</v>
          </cell>
          <cell r="G1117">
            <v>1.44567</v>
          </cell>
          <cell r="H1117">
            <v>5.77</v>
          </cell>
          <cell r="I1117" t="str">
            <v>18</v>
          </cell>
          <cell r="J1117" t="str">
            <v>INFECTIOUS &amp; PARASITIC DISEASES, SYSTEMIC OR UNSPECIFIED SITES</v>
          </cell>
          <cell r="K1117" t="str">
            <v>06</v>
          </cell>
          <cell r="L1117" t="str">
            <v>General Surgery</v>
          </cell>
          <cell r="M1117" t="str">
            <v>06.1</v>
          </cell>
          <cell r="N1117" t="str">
            <v>General Surgery</v>
          </cell>
        </row>
        <row r="1118">
          <cell r="D1118" t="str">
            <v>710-3</v>
          </cell>
          <cell r="E1118" t="str">
            <v>INFECTIOUS AND PARASITIC DISEASES INCLUDING HIV WITH O.R. PROCEDURE</v>
          </cell>
          <cell r="F1118" t="str">
            <v>Infectious &amp; parasitic diseases including HIV with o.r. proc</v>
          </cell>
          <cell r="G1118">
            <v>2.3685700000000001</v>
          </cell>
          <cell r="H1118">
            <v>9.9700000000000006</v>
          </cell>
          <cell r="I1118" t="str">
            <v>18</v>
          </cell>
          <cell r="J1118" t="str">
            <v>INFECTIOUS &amp; PARASITIC DISEASES, SYSTEMIC OR UNSPECIFIED SITES</v>
          </cell>
          <cell r="K1118" t="str">
            <v>06</v>
          </cell>
          <cell r="L1118" t="str">
            <v>General Surgery</v>
          </cell>
          <cell r="M1118" t="str">
            <v>06.1</v>
          </cell>
          <cell r="N1118" t="str">
            <v>General Surgery</v>
          </cell>
        </row>
        <row r="1119">
          <cell r="D1119" t="str">
            <v>710-4</v>
          </cell>
          <cell r="E1119" t="str">
            <v>INFECTIOUS AND PARASITIC DISEASES INCLUDING HIV WITH O.R. PROCEDURE</v>
          </cell>
          <cell r="F1119" t="str">
            <v>Infectious &amp; parasitic diseases including HIV with o.r. proc</v>
          </cell>
          <cell r="G1119">
            <v>4.3682299999999996</v>
          </cell>
          <cell r="H1119">
            <v>15.99</v>
          </cell>
          <cell r="I1119" t="str">
            <v>18</v>
          </cell>
          <cell r="J1119" t="str">
            <v>INFECTIOUS &amp; PARASITIC DISEASES, SYSTEMIC OR UNSPECIFIED SITES</v>
          </cell>
          <cell r="K1119" t="str">
            <v>06</v>
          </cell>
          <cell r="L1119" t="str">
            <v>General Surgery</v>
          </cell>
          <cell r="M1119" t="str">
            <v>06.1</v>
          </cell>
          <cell r="N1119" t="str">
            <v>General Surgery</v>
          </cell>
        </row>
        <row r="1120">
          <cell r="D1120" t="str">
            <v>711-1</v>
          </cell>
          <cell r="E1120" t="str">
            <v>POST-OPERATIVE, POST-TRAUMA, OTHER DEVICE INFECTIONS WITH O.R. PROCEDURE</v>
          </cell>
          <cell r="F1120" t="str">
            <v>Post-operative, post-trauma, oth device infections with o.r. proc</v>
          </cell>
          <cell r="G1120">
            <v>1.01552</v>
          </cell>
          <cell r="H1120">
            <v>4.13</v>
          </cell>
          <cell r="I1120" t="str">
            <v>18</v>
          </cell>
          <cell r="J1120" t="str">
            <v>INFECTIOUS &amp; PARASITIC DISEASES, SYSTEMIC OR UNSPECIFIED SITES</v>
          </cell>
          <cell r="K1120" t="str">
            <v>06</v>
          </cell>
          <cell r="L1120" t="str">
            <v>General Surgery</v>
          </cell>
          <cell r="M1120" t="str">
            <v>06.1</v>
          </cell>
          <cell r="N1120" t="str">
            <v>General Surgery</v>
          </cell>
        </row>
        <row r="1121">
          <cell r="D1121" t="str">
            <v>711-2</v>
          </cell>
          <cell r="E1121" t="str">
            <v>POST-OPERATIVE, POST-TRAUMA, OTHER DEVICE INFECTIONS WITH O.R. PROCEDURE</v>
          </cell>
          <cell r="F1121" t="str">
            <v>Post-operative, post-trauma, oth device infections with o.r. proc</v>
          </cell>
          <cell r="G1121">
            <v>1.3279000000000001</v>
          </cell>
          <cell r="H1121">
            <v>5.86</v>
          </cell>
          <cell r="I1121" t="str">
            <v>18</v>
          </cell>
          <cell r="J1121" t="str">
            <v>INFECTIOUS &amp; PARASITIC DISEASES, SYSTEMIC OR UNSPECIFIED SITES</v>
          </cell>
          <cell r="K1121" t="str">
            <v>06</v>
          </cell>
          <cell r="L1121" t="str">
            <v>General Surgery</v>
          </cell>
          <cell r="M1121" t="str">
            <v>06.1</v>
          </cell>
          <cell r="N1121" t="str">
            <v>General Surgery</v>
          </cell>
        </row>
        <row r="1122">
          <cell r="D1122" t="str">
            <v>711-3</v>
          </cell>
          <cell r="E1122" t="str">
            <v>POST-OPERATIVE, POST-TRAUMA, OTHER DEVICE INFECTIONS WITH O.R. PROCEDURE</v>
          </cell>
          <cell r="F1122" t="str">
            <v>Post-operative, post-trauma, oth device infections with o.r. proc</v>
          </cell>
          <cell r="G1122">
            <v>2.1942699999999999</v>
          </cell>
          <cell r="H1122">
            <v>9.94</v>
          </cell>
          <cell r="I1122" t="str">
            <v>18</v>
          </cell>
          <cell r="J1122" t="str">
            <v>INFECTIOUS &amp; PARASITIC DISEASES, SYSTEMIC OR UNSPECIFIED SITES</v>
          </cell>
          <cell r="K1122" t="str">
            <v>06</v>
          </cell>
          <cell r="L1122" t="str">
            <v>General Surgery</v>
          </cell>
          <cell r="M1122" t="str">
            <v>06.1</v>
          </cell>
          <cell r="N1122" t="str">
            <v>General Surgery</v>
          </cell>
        </row>
        <row r="1123">
          <cell r="D1123" t="str">
            <v>711-4</v>
          </cell>
          <cell r="E1123" t="str">
            <v>POST-OPERATIVE, POST-TRAUMA, OTHER DEVICE INFECTIONS WITH O.R. PROCEDURE</v>
          </cell>
          <cell r="F1123" t="str">
            <v>Post-operative, post-trauma, oth device infections with o.r. proc</v>
          </cell>
          <cell r="G1123">
            <v>4.1205800000000004</v>
          </cell>
          <cell r="H1123">
            <v>16.93</v>
          </cell>
          <cell r="I1123" t="str">
            <v>18</v>
          </cell>
          <cell r="J1123" t="str">
            <v>INFECTIOUS &amp; PARASITIC DISEASES, SYSTEMIC OR UNSPECIFIED SITES</v>
          </cell>
          <cell r="K1123" t="str">
            <v>06</v>
          </cell>
          <cell r="L1123" t="str">
            <v>General Surgery</v>
          </cell>
          <cell r="M1123" t="str">
            <v>06.1</v>
          </cell>
          <cell r="N1123" t="str">
            <v>General Surgery</v>
          </cell>
        </row>
        <row r="1124">
          <cell r="D1124" t="str">
            <v>720-1</v>
          </cell>
          <cell r="E1124" t="str">
            <v>SEPTICEMIA AND DISSEMINATED INFECTIONS</v>
          </cell>
          <cell r="F1124" t="str">
            <v>Septicemia &amp; disseminated infections</v>
          </cell>
          <cell r="G1124">
            <v>0.55833999999999995</v>
          </cell>
          <cell r="H1124">
            <v>2.88</v>
          </cell>
          <cell r="I1124" t="str">
            <v>18</v>
          </cell>
          <cell r="J1124" t="str">
            <v>INFECTIOUS &amp; PARASITIC DISEASES, SYSTEMIC OR UNSPECIFIED SITES</v>
          </cell>
          <cell r="K1124" t="str">
            <v>01</v>
          </cell>
          <cell r="L1124" t="str">
            <v>General Medicine</v>
          </cell>
          <cell r="M1124" t="str">
            <v>01.5</v>
          </cell>
          <cell r="N1124" t="str">
            <v>Infectious Disease</v>
          </cell>
        </row>
        <row r="1125">
          <cell r="D1125" t="str">
            <v>720-2</v>
          </cell>
          <cell r="E1125" t="str">
            <v>SEPTICEMIA AND DISSEMINATED INFECTIONS</v>
          </cell>
          <cell r="F1125" t="str">
            <v>Septicemia &amp; disseminated infections</v>
          </cell>
          <cell r="G1125">
            <v>0.71801999999999999</v>
          </cell>
          <cell r="H1125">
            <v>3.76</v>
          </cell>
          <cell r="I1125" t="str">
            <v>18</v>
          </cell>
          <cell r="J1125" t="str">
            <v>INFECTIOUS &amp; PARASITIC DISEASES, SYSTEMIC OR UNSPECIFIED SITES</v>
          </cell>
          <cell r="K1125" t="str">
            <v>01</v>
          </cell>
          <cell r="L1125" t="str">
            <v>General Medicine</v>
          </cell>
          <cell r="M1125" t="str">
            <v>01.5</v>
          </cell>
          <cell r="N1125" t="str">
            <v>Infectious Disease</v>
          </cell>
        </row>
        <row r="1126">
          <cell r="D1126" t="str">
            <v>720-3</v>
          </cell>
          <cell r="E1126" t="str">
            <v>SEPTICEMIA AND DISSEMINATED INFECTIONS</v>
          </cell>
          <cell r="F1126" t="str">
            <v>Septicemia &amp; disseminated infections</v>
          </cell>
          <cell r="G1126">
            <v>1.0553999999999999</v>
          </cell>
          <cell r="H1126">
            <v>5.48</v>
          </cell>
          <cell r="I1126" t="str">
            <v>18</v>
          </cell>
          <cell r="J1126" t="str">
            <v>INFECTIOUS &amp; PARASITIC DISEASES, SYSTEMIC OR UNSPECIFIED SITES</v>
          </cell>
          <cell r="K1126" t="str">
            <v>01</v>
          </cell>
          <cell r="L1126" t="str">
            <v>General Medicine</v>
          </cell>
          <cell r="M1126" t="str">
            <v>01.5</v>
          </cell>
          <cell r="N1126" t="str">
            <v>Infectious Disease</v>
          </cell>
        </row>
        <row r="1127">
          <cell r="D1127" t="str">
            <v>720-4</v>
          </cell>
          <cell r="E1127" t="str">
            <v>SEPTICEMIA AND DISSEMINATED INFECTIONS</v>
          </cell>
          <cell r="F1127" t="str">
            <v>Septicemia &amp; disseminated infections</v>
          </cell>
          <cell r="G1127">
            <v>1.84111</v>
          </cell>
          <cell r="H1127">
            <v>8.2200000000000006</v>
          </cell>
          <cell r="I1127" t="str">
            <v>18</v>
          </cell>
          <cell r="J1127" t="str">
            <v>INFECTIOUS &amp; PARASITIC DISEASES, SYSTEMIC OR UNSPECIFIED SITES</v>
          </cell>
          <cell r="K1127" t="str">
            <v>01</v>
          </cell>
          <cell r="L1127" t="str">
            <v>General Medicine</v>
          </cell>
          <cell r="M1127" t="str">
            <v>01.5</v>
          </cell>
          <cell r="N1127" t="str">
            <v>Infectious Disease</v>
          </cell>
        </row>
        <row r="1128">
          <cell r="D1128" t="str">
            <v>721-1</v>
          </cell>
          <cell r="E1128" t="str">
            <v>POST-OPERATIVE, POST-TRAUMATIC, OTHER DEVICE INFECTIONS</v>
          </cell>
          <cell r="F1128" t="str">
            <v>Post-operative, post-traumatic, oth device infections</v>
          </cell>
          <cell r="G1128">
            <v>0.54115000000000002</v>
          </cell>
          <cell r="H1128">
            <v>3.24</v>
          </cell>
          <cell r="I1128" t="str">
            <v>18</v>
          </cell>
          <cell r="J1128" t="str">
            <v>INFECTIOUS &amp; PARASITIC DISEASES, SYSTEMIC OR UNSPECIFIED SITES</v>
          </cell>
          <cell r="K1128" t="str">
            <v>01</v>
          </cell>
          <cell r="L1128" t="str">
            <v>General Medicine</v>
          </cell>
          <cell r="M1128" t="str">
            <v>01.1</v>
          </cell>
          <cell r="N1128" t="str">
            <v>General Medicine</v>
          </cell>
        </row>
        <row r="1129">
          <cell r="D1129" t="str">
            <v>721-2</v>
          </cell>
          <cell r="E1129" t="str">
            <v>POST-OPERATIVE, POST-TRAUMATIC, OTHER DEVICE INFECTIONS</v>
          </cell>
          <cell r="F1129" t="str">
            <v>Post-operative, post-traumatic, oth device infections</v>
          </cell>
          <cell r="G1129">
            <v>0.71314999999999995</v>
          </cell>
          <cell r="H1129">
            <v>4.21</v>
          </cell>
          <cell r="I1129" t="str">
            <v>18</v>
          </cell>
          <cell r="J1129" t="str">
            <v>INFECTIOUS &amp; PARASITIC DISEASES, SYSTEMIC OR UNSPECIFIED SITES</v>
          </cell>
          <cell r="K1129" t="str">
            <v>01</v>
          </cell>
          <cell r="L1129" t="str">
            <v>General Medicine</v>
          </cell>
          <cell r="M1129" t="str">
            <v>01.1</v>
          </cell>
          <cell r="N1129" t="str">
            <v>General Medicine</v>
          </cell>
        </row>
        <row r="1130">
          <cell r="D1130" t="str">
            <v>721-3</v>
          </cell>
          <cell r="E1130" t="str">
            <v>POST-OPERATIVE, POST-TRAUMATIC, OTHER DEVICE INFECTIONS</v>
          </cell>
          <cell r="F1130" t="str">
            <v>Post-operative, post-traumatic, oth device infections</v>
          </cell>
          <cell r="G1130">
            <v>1.12469</v>
          </cell>
          <cell r="H1130">
            <v>6.29</v>
          </cell>
          <cell r="I1130" t="str">
            <v>18</v>
          </cell>
          <cell r="J1130" t="str">
            <v>INFECTIOUS &amp; PARASITIC DISEASES, SYSTEMIC OR UNSPECIFIED SITES</v>
          </cell>
          <cell r="K1130" t="str">
            <v>01</v>
          </cell>
          <cell r="L1130" t="str">
            <v>General Medicine</v>
          </cell>
          <cell r="M1130" t="str">
            <v>01.1</v>
          </cell>
          <cell r="N1130" t="str">
            <v>General Medicine</v>
          </cell>
        </row>
        <row r="1131">
          <cell r="D1131" t="str">
            <v>721-4</v>
          </cell>
          <cell r="E1131" t="str">
            <v>POST-OPERATIVE, POST-TRAUMATIC, OTHER DEVICE INFECTIONS</v>
          </cell>
          <cell r="F1131" t="str">
            <v>Post-operative, post-traumatic, oth device infections</v>
          </cell>
          <cell r="G1131">
            <v>2.01525</v>
          </cell>
          <cell r="H1131">
            <v>10.09</v>
          </cell>
          <cell r="I1131" t="str">
            <v>18</v>
          </cell>
          <cell r="J1131" t="str">
            <v>INFECTIOUS &amp; PARASITIC DISEASES, SYSTEMIC OR UNSPECIFIED SITES</v>
          </cell>
          <cell r="K1131" t="str">
            <v>01</v>
          </cell>
          <cell r="L1131" t="str">
            <v>General Medicine</v>
          </cell>
          <cell r="M1131" t="str">
            <v>01.1</v>
          </cell>
          <cell r="N1131" t="str">
            <v>General Medicine</v>
          </cell>
        </row>
        <row r="1132">
          <cell r="D1132" t="str">
            <v>722-1</v>
          </cell>
          <cell r="E1132" t="str">
            <v>FEVER AND INFLAMMATORY CONDITIONS</v>
          </cell>
          <cell r="F1132" t="str">
            <v>Fever &amp; inflammatory conditions</v>
          </cell>
          <cell r="G1132">
            <v>0.36909999999999998</v>
          </cell>
          <cell r="H1132">
            <v>2.1800000000000002</v>
          </cell>
          <cell r="I1132" t="str">
            <v>18</v>
          </cell>
          <cell r="J1132" t="str">
            <v>INFECTIOUS &amp; PARASITIC DISEASES, SYSTEMIC OR UNSPECIFIED SITES</v>
          </cell>
          <cell r="K1132" t="str">
            <v>01</v>
          </cell>
          <cell r="L1132" t="str">
            <v>General Medicine</v>
          </cell>
          <cell r="M1132" t="str">
            <v>01.5</v>
          </cell>
          <cell r="N1132" t="str">
            <v>Infectious Disease</v>
          </cell>
        </row>
        <row r="1133">
          <cell r="D1133" t="str">
            <v>722-2</v>
          </cell>
          <cell r="E1133" t="str">
            <v>FEVER AND INFLAMMATORY CONDITIONS</v>
          </cell>
          <cell r="F1133" t="str">
            <v>Fever &amp; inflammatory conditions</v>
          </cell>
          <cell r="G1133">
            <v>0.55384</v>
          </cell>
          <cell r="H1133">
            <v>2.84</v>
          </cell>
          <cell r="I1133" t="str">
            <v>18</v>
          </cell>
          <cell r="J1133" t="str">
            <v>INFECTIOUS &amp; PARASITIC DISEASES, SYSTEMIC OR UNSPECIFIED SITES</v>
          </cell>
          <cell r="K1133" t="str">
            <v>01</v>
          </cell>
          <cell r="L1133" t="str">
            <v>General Medicine</v>
          </cell>
          <cell r="M1133" t="str">
            <v>01.5</v>
          </cell>
          <cell r="N1133" t="str">
            <v>Infectious Disease</v>
          </cell>
        </row>
        <row r="1134">
          <cell r="D1134" t="str">
            <v>722-3</v>
          </cell>
          <cell r="E1134" t="str">
            <v>FEVER AND INFLAMMATORY CONDITIONS</v>
          </cell>
          <cell r="F1134" t="str">
            <v>Fever &amp; inflammatory conditions</v>
          </cell>
          <cell r="G1134">
            <v>0.75478000000000001</v>
          </cell>
          <cell r="H1134">
            <v>3.91</v>
          </cell>
          <cell r="I1134" t="str">
            <v>18</v>
          </cell>
          <cell r="J1134" t="str">
            <v>INFECTIOUS &amp; PARASITIC DISEASES, SYSTEMIC OR UNSPECIFIED SITES</v>
          </cell>
          <cell r="K1134" t="str">
            <v>01</v>
          </cell>
          <cell r="L1134" t="str">
            <v>General Medicine</v>
          </cell>
          <cell r="M1134" t="str">
            <v>01.5</v>
          </cell>
          <cell r="N1134" t="str">
            <v>Infectious Disease</v>
          </cell>
        </row>
        <row r="1135">
          <cell r="D1135" t="str">
            <v>722-4</v>
          </cell>
          <cell r="E1135" t="str">
            <v>FEVER AND INFLAMMATORY CONDITIONS</v>
          </cell>
          <cell r="F1135" t="str">
            <v>Fever &amp; inflammatory conditions</v>
          </cell>
          <cell r="G1135">
            <v>1.0954999999999999</v>
          </cell>
          <cell r="H1135">
            <v>5.7</v>
          </cell>
          <cell r="I1135" t="str">
            <v>18</v>
          </cell>
          <cell r="J1135" t="str">
            <v>INFECTIOUS &amp; PARASITIC DISEASES, SYSTEMIC OR UNSPECIFIED SITES</v>
          </cell>
          <cell r="K1135" t="str">
            <v>01</v>
          </cell>
          <cell r="L1135" t="str">
            <v>General Medicine</v>
          </cell>
          <cell r="M1135" t="str">
            <v>01.5</v>
          </cell>
          <cell r="N1135" t="str">
            <v>Infectious Disease</v>
          </cell>
        </row>
        <row r="1136">
          <cell r="D1136" t="str">
            <v>723-1</v>
          </cell>
          <cell r="E1136" t="str">
            <v>VIRAL ILLNESS</v>
          </cell>
          <cell r="F1136" t="str">
            <v>Viral illness</v>
          </cell>
          <cell r="G1136">
            <v>0.35413</v>
          </cell>
          <cell r="H1136">
            <v>2.0499999999999998</v>
          </cell>
          <cell r="I1136" t="str">
            <v>18</v>
          </cell>
          <cell r="J1136" t="str">
            <v>INFECTIOUS &amp; PARASITIC DISEASES, SYSTEMIC OR UNSPECIFIED SITES</v>
          </cell>
          <cell r="K1136" t="str">
            <v>01</v>
          </cell>
          <cell r="L1136" t="str">
            <v>General Medicine</v>
          </cell>
          <cell r="M1136" t="str">
            <v>01.5</v>
          </cell>
          <cell r="N1136" t="str">
            <v>Infectious Disease</v>
          </cell>
        </row>
        <row r="1137">
          <cell r="D1137" t="str">
            <v>723-2</v>
          </cell>
          <cell r="E1137" t="str">
            <v>VIRAL ILLNESS</v>
          </cell>
          <cell r="F1137" t="str">
            <v>Viral illness</v>
          </cell>
          <cell r="G1137">
            <v>0.50522</v>
          </cell>
          <cell r="H1137">
            <v>2.75</v>
          </cell>
          <cell r="I1137" t="str">
            <v>18</v>
          </cell>
          <cell r="J1137" t="str">
            <v>INFECTIOUS &amp; PARASITIC DISEASES, SYSTEMIC OR UNSPECIFIED SITES</v>
          </cell>
          <cell r="K1137" t="str">
            <v>01</v>
          </cell>
          <cell r="L1137" t="str">
            <v>General Medicine</v>
          </cell>
          <cell r="M1137" t="str">
            <v>01.5</v>
          </cell>
          <cell r="N1137" t="str">
            <v>Infectious Disease</v>
          </cell>
        </row>
        <row r="1138">
          <cell r="D1138" t="str">
            <v>723-3</v>
          </cell>
          <cell r="E1138" t="str">
            <v>VIRAL ILLNESS</v>
          </cell>
          <cell r="F1138" t="str">
            <v>Viral illness</v>
          </cell>
          <cell r="G1138">
            <v>0.75812999999999997</v>
          </cell>
          <cell r="H1138">
            <v>4.25</v>
          </cell>
          <cell r="I1138" t="str">
            <v>18</v>
          </cell>
          <cell r="J1138" t="str">
            <v>INFECTIOUS &amp; PARASITIC DISEASES, SYSTEMIC OR UNSPECIFIED SITES</v>
          </cell>
          <cell r="K1138" t="str">
            <v>01</v>
          </cell>
          <cell r="L1138" t="str">
            <v>General Medicine</v>
          </cell>
          <cell r="M1138" t="str">
            <v>01.5</v>
          </cell>
          <cell r="N1138" t="str">
            <v>Infectious Disease</v>
          </cell>
        </row>
        <row r="1139">
          <cell r="D1139" t="str">
            <v>723-4</v>
          </cell>
          <cell r="E1139" t="str">
            <v>VIRAL ILLNESS</v>
          </cell>
          <cell r="F1139" t="str">
            <v>Viral illness</v>
          </cell>
          <cell r="G1139">
            <v>1.49753</v>
          </cell>
          <cell r="H1139">
            <v>8.61</v>
          </cell>
          <cell r="I1139" t="str">
            <v>18</v>
          </cell>
          <cell r="J1139" t="str">
            <v>INFECTIOUS &amp; PARASITIC DISEASES, SYSTEMIC OR UNSPECIFIED SITES</v>
          </cell>
          <cell r="K1139" t="str">
            <v>01</v>
          </cell>
          <cell r="L1139" t="str">
            <v>General Medicine</v>
          </cell>
          <cell r="M1139" t="str">
            <v>01.5</v>
          </cell>
          <cell r="N1139" t="str">
            <v>Infectious Disease</v>
          </cell>
        </row>
        <row r="1140">
          <cell r="D1140" t="str">
            <v>724-1</v>
          </cell>
          <cell r="E1140" t="str">
            <v>OTHER INFECTIOUS AND PARASITIC DISEASES</v>
          </cell>
          <cell r="F1140" t="str">
            <v>Other infectious &amp; parasitic diseases</v>
          </cell>
          <cell r="G1140">
            <v>0.54427000000000003</v>
          </cell>
          <cell r="H1140">
            <v>3.61</v>
          </cell>
          <cell r="I1140" t="str">
            <v>18</v>
          </cell>
          <cell r="J1140" t="str">
            <v>INFECTIOUS &amp; PARASITIC DISEASES, SYSTEMIC OR UNSPECIFIED SITES</v>
          </cell>
          <cell r="K1140" t="str">
            <v>01</v>
          </cell>
          <cell r="L1140" t="str">
            <v>General Medicine</v>
          </cell>
          <cell r="M1140" t="str">
            <v>01.5</v>
          </cell>
          <cell r="N1140" t="str">
            <v>Infectious Disease</v>
          </cell>
        </row>
        <row r="1141">
          <cell r="D1141" t="str">
            <v>724-2</v>
          </cell>
          <cell r="E1141" t="str">
            <v>OTHER INFECTIOUS AND PARASITIC DISEASES</v>
          </cell>
          <cell r="F1141" t="str">
            <v>Other infectious &amp; parasitic diseases</v>
          </cell>
          <cell r="G1141">
            <v>0.65210000000000001</v>
          </cell>
          <cell r="H1141">
            <v>4.16</v>
          </cell>
          <cell r="I1141" t="str">
            <v>18</v>
          </cell>
          <cell r="J1141" t="str">
            <v>INFECTIOUS &amp; PARASITIC DISEASES, SYSTEMIC OR UNSPECIFIED SITES</v>
          </cell>
          <cell r="K1141" t="str">
            <v>01</v>
          </cell>
          <cell r="L1141" t="str">
            <v>General Medicine</v>
          </cell>
          <cell r="M1141" t="str">
            <v>01.5</v>
          </cell>
          <cell r="N1141" t="str">
            <v>Infectious Disease</v>
          </cell>
        </row>
        <row r="1142">
          <cell r="D1142" t="str">
            <v>724-3</v>
          </cell>
          <cell r="E1142" t="str">
            <v>OTHER INFECTIOUS AND PARASITIC DISEASES</v>
          </cell>
          <cell r="F1142" t="str">
            <v>Other infectious &amp; parasitic diseases</v>
          </cell>
          <cell r="G1142">
            <v>1.0879799999999999</v>
          </cell>
          <cell r="H1142">
            <v>6.38</v>
          </cell>
          <cell r="I1142" t="str">
            <v>18</v>
          </cell>
          <cell r="J1142" t="str">
            <v>INFECTIOUS &amp; PARASITIC DISEASES, SYSTEMIC OR UNSPECIFIED SITES</v>
          </cell>
          <cell r="K1142" t="str">
            <v>01</v>
          </cell>
          <cell r="L1142" t="str">
            <v>General Medicine</v>
          </cell>
          <cell r="M1142" t="str">
            <v>01.5</v>
          </cell>
          <cell r="N1142" t="str">
            <v>Infectious Disease</v>
          </cell>
        </row>
        <row r="1143">
          <cell r="D1143" t="str">
            <v>724-4</v>
          </cell>
          <cell r="E1143" t="str">
            <v>OTHER INFECTIOUS AND PARASITIC DISEASES</v>
          </cell>
          <cell r="F1143" t="str">
            <v>Other infectious &amp; parasitic diseases</v>
          </cell>
          <cell r="G1143">
            <v>2.19218</v>
          </cell>
          <cell r="H1143">
            <v>11.37</v>
          </cell>
          <cell r="I1143" t="str">
            <v>18</v>
          </cell>
          <cell r="J1143" t="str">
            <v>INFECTIOUS &amp; PARASITIC DISEASES, SYSTEMIC OR UNSPECIFIED SITES</v>
          </cell>
          <cell r="K1143" t="str">
            <v>01</v>
          </cell>
          <cell r="L1143" t="str">
            <v>General Medicine</v>
          </cell>
          <cell r="M1143" t="str">
            <v>01.5</v>
          </cell>
          <cell r="N1143" t="str">
            <v>Infectious Disease</v>
          </cell>
        </row>
        <row r="1144">
          <cell r="D1144" t="str">
            <v>740-1</v>
          </cell>
          <cell r="E1144" t="str">
            <v>MENTAL ILLNESS DIAGNOSIS WITH O.R. PROCEDURE</v>
          </cell>
          <cell r="F1144" t="str">
            <v>Mental illness diagnosis with o.r. proc</v>
          </cell>
          <cell r="G1144">
            <v>1.11724</v>
          </cell>
          <cell r="H1144">
            <v>3.59</v>
          </cell>
          <cell r="I1144" t="str">
            <v>19</v>
          </cell>
          <cell r="J1144" t="str">
            <v>MENTAL DISEASES &amp; DISORDERS</v>
          </cell>
          <cell r="K1144" t="str">
            <v>06</v>
          </cell>
          <cell r="L1144" t="str">
            <v>General Surgery</v>
          </cell>
          <cell r="M1144" t="str">
            <v>06.1</v>
          </cell>
          <cell r="N1144" t="str">
            <v>General Surgery</v>
          </cell>
        </row>
        <row r="1145">
          <cell r="D1145" t="str">
            <v>740-2</v>
          </cell>
          <cell r="E1145" t="str">
            <v>MENTAL ILLNESS DIAGNOSIS WITH O.R. PROCEDURE</v>
          </cell>
          <cell r="F1145" t="str">
            <v>Mental illness diagnosis with o.r. proc</v>
          </cell>
          <cell r="G1145">
            <v>1.71865</v>
          </cell>
          <cell r="H1145">
            <v>7.98</v>
          </cell>
          <cell r="I1145" t="str">
            <v>19</v>
          </cell>
          <cell r="J1145" t="str">
            <v>MENTAL DISEASES &amp; DISORDERS</v>
          </cell>
          <cell r="K1145" t="str">
            <v>06</v>
          </cell>
          <cell r="L1145" t="str">
            <v>General Surgery</v>
          </cell>
          <cell r="M1145" t="str">
            <v>06.1</v>
          </cell>
          <cell r="N1145" t="str">
            <v>General Surgery</v>
          </cell>
        </row>
        <row r="1146">
          <cell r="D1146" t="str">
            <v>740-3</v>
          </cell>
          <cell r="E1146" t="str">
            <v>MENTAL ILLNESS DIAGNOSIS WITH O.R. PROCEDURE</v>
          </cell>
          <cell r="F1146" t="str">
            <v>Mental illness diagnosis with o.r. proc</v>
          </cell>
          <cell r="G1146">
            <v>2.3200500000000002</v>
          </cell>
          <cell r="H1146">
            <v>19.079999999999998</v>
          </cell>
          <cell r="I1146" t="str">
            <v>19</v>
          </cell>
          <cell r="J1146" t="str">
            <v>MENTAL DISEASES &amp; DISORDERS</v>
          </cell>
          <cell r="K1146" t="str">
            <v>06</v>
          </cell>
          <cell r="L1146" t="str">
            <v>General Surgery</v>
          </cell>
          <cell r="M1146" t="str">
            <v>06.1</v>
          </cell>
          <cell r="N1146" t="str">
            <v>General Surgery</v>
          </cell>
        </row>
        <row r="1147">
          <cell r="D1147" t="str">
            <v>740-4</v>
          </cell>
          <cell r="E1147" t="str">
            <v>MENTAL ILLNESS DIAGNOSIS WITH O.R. PROCEDURE</v>
          </cell>
          <cell r="F1147" t="str">
            <v>Mental illness diagnosis with o.r. proc</v>
          </cell>
          <cell r="G1147">
            <v>5.5410399999999997</v>
          </cell>
          <cell r="H1147">
            <v>45.82</v>
          </cell>
          <cell r="I1147" t="str">
            <v>19</v>
          </cell>
          <cell r="J1147" t="str">
            <v>MENTAL DISEASES &amp; DISORDERS</v>
          </cell>
          <cell r="K1147" t="str">
            <v>06</v>
          </cell>
          <cell r="L1147" t="str">
            <v>General Surgery</v>
          </cell>
          <cell r="M1147" t="str">
            <v>06.1</v>
          </cell>
          <cell r="N1147" t="str">
            <v>General Surgery</v>
          </cell>
        </row>
        <row r="1148">
          <cell r="D1148" t="str">
            <v>750-1</v>
          </cell>
          <cell r="E1148" t="str">
            <v>SCHIZOPHRENIA</v>
          </cell>
          <cell r="F1148" t="str">
            <v>Schizophrenia</v>
          </cell>
          <cell r="G1148">
            <v>0.51571999999999996</v>
          </cell>
          <cell r="H1148">
            <v>8.0299999999999994</v>
          </cell>
          <cell r="I1148" t="str">
            <v>19</v>
          </cell>
          <cell r="J1148" t="str">
            <v>MENTAL DISEASES &amp; DISORDERS</v>
          </cell>
          <cell r="K1148" t="str">
            <v>22</v>
          </cell>
          <cell r="L1148" t="str">
            <v>Mental Health and Substance Abuse</v>
          </cell>
          <cell r="M1148" t="str">
            <v>22.1</v>
          </cell>
          <cell r="N1148" t="str">
            <v>Mental Health</v>
          </cell>
        </row>
        <row r="1149">
          <cell r="D1149" t="str">
            <v>750-2</v>
          </cell>
          <cell r="E1149" t="str">
            <v>SCHIZOPHRENIA</v>
          </cell>
          <cell r="F1149" t="str">
            <v>Schizophrenia</v>
          </cell>
          <cell r="G1149">
            <v>0.64280000000000004</v>
          </cell>
          <cell r="H1149">
            <v>10.119999999999999</v>
          </cell>
          <cell r="I1149" t="str">
            <v>19</v>
          </cell>
          <cell r="J1149" t="str">
            <v>MENTAL DISEASES &amp; DISORDERS</v>
          </cell>
          <cell r="K1149" t="str">
            <v>22</v>
          </cell>
          <cell r="L1149" t="str">
            <v>Mental Health and Substance Abuse</v>
          </cell>
          <cell r="M1149" t="str">
            <v>22.1</v>
          </cell>
          <cell r="N1149" t="str">
            <v>Mental Health</v>
          </cell>
        </row>
        <row r="1150">
          <cell r="D1150" t="str">
            <v>750-3</v>
          </cell>
          <cell r="E1150" t="str">
            <v>SCHIZOPHRENIA</v>
          </cell>
          <cell r="F1150" t="str">
            <v>Schizophrenia</v>
          </cell>
          <cell r="G1150">
            <v>1.0759700000000001</v>
          </cell>
          <cell r="H1150">
            <v>15.76</v>
          </cell>
          <cell r="I1150" t="str">
            <v>19</v>
          </cell>
          <cell r="J1150" t="str">
            <v>MENTAL DISEASES &amp; DISORDERS</v>
          </cell>
          <cell r="K1150" t="str">
            <v>22</v>
          </cell>
          <cell r="L1150" t="str">
            <v>Mental Health and Substance Abuse</v>
          </cell>
          <cell r="M1150" t="str">
            <v>22.1</v>
          </cell>
          <cell r="N1150" t="str">
            <v>Mental Health</v>
          </cell>
        </row>
        <row r="1151">
          <cell r="D1151" t="str">
            <v>750-4</v>
          </cell>
          <cell r="E1151" t="str">
            <v>SCHIZOPHRENIA</v>
          </cell>
          <cell r="F1151" t="str">
            <v>Schizophrenia</v>
          </cell>
          <cell r="G1151">
            <v>2.4331700000000001</v>
          </cell>
          <cell r="H1151">
            <v>31.32</v>
          </cell>
          <cell r="I1151" t="str">
            <v>19</v>
          </cell>
          <cell r="J1151" t="str">
            <v>MENTAL DISEASES &amp; DISORDERS</v>
          </cell>
          <cell r="K1151" t="str">
            <v>22</v>
          </cell>
          <cell r="L1151" t="str">
            <v>Mental Health and Substance Abuse</v>
          </cell>
          <cell r="M1151" t="str">
            <v>22.1</v>
          </cell>
          <cell r="N1151" t="str">
            <v>Mental Health</v>
          </cell>
        </row>
        <row r="1152">
          <cell r="D1152" t="str">
            <v>751-1</v>
          </cell>
          <cell r="E1152" t="str">
            <v>MAJOR DEPRESSIVE DISORDERS AND OTHER OR UNSPECIFIED PSYCHOSES</v>
          </cell>
          <cell r="F1152" t="str">
            <v>Major depressive disorders &amp; oth or unspecified psychoses</v>
          </cell>
          <cell r="G1152">
            <v>0.35487000000000002</v>
          </cell>
          <cell r="H1152">
            <v>4.82</v>
          </cell>
          <cell r="I1152" t="str">
            <v>19</v>
          </cell>
          <cell r="J1152" t="str">
            <v>MENTAL DISEASES &amp; DISORDERS</v>
          </cell>
          <cell r="K1152" t="str">
            <v>22</v>
          </cell>
          <cell r="L1152" t="str">
            <v>Mental Health and Substance Abuse</v>
          </cell>
          <cell r="M1152" t="str">
            <v>22.1</v>
          </cell>
          <cell r="N1152" t="str">
            <v>Mental Health</v>
          </cell>
        </row>
        <row r="1153">
          <cell r="D1153" t="str">
            <v>751-2</v>
          </cell>
          <cell r="E1153" t="str">
            <v>MAJOR DEPRESSIVE DISORDERS AND OTHER OR UNSPECIFIED PSYCHOSES</v>
          </cell>
          <cell r="F1153" t="str">
            <v>Major depressive disorders &amp; oth or unspecified psychoses</v>
          </cell>
          <cell r="G1153">
            <v>0.47793000000000002</v>
          </cell>
          <cell r="H1153">
            <v>6.54</v>
          </cell>
          <cell r="I1153" t="str">
            <v>19</v>
          </cell>
          <cell r="J1153" t="str">
            <v>MENTAL DISEASES &amp; DISORDERS</v>
          </cell>
          <cell r="K1153" t="str">
            <v>22</v>
          </cell>
          <cell r="L1153" t="str">
            <v>Mental Health and Substance Abuse</v>
          </cell>
          <cell r="M1153" t="str">
            <v>22.1</v>
          </cell>
          <cell r="N1153" t="str">
            <v>Mental Health</v>
          </cell>
        </row>
        <row r="1154">
          <cell r="D1154" t="str">
            <v>751-3</v>
          </cell>
          <cell r="E1154" t="str">
            <v>MAJOR DEPRESSIVE DISORDERS AND OTHER OR UNSPECIFIED PSYCHOSES</v>
          </cell>
          <cell r="F1154" t="str">
            <v>Major depressive disorders &amp; oth or unspecified psychoses</v>
          </cell>
          <cell r="G1154">
            <v>0.87890000000000001</v>
          </cell>
          <cell r="H1154">
            <v>10.86</v>
          </cell>
          <cell r="I1154" t="str">
            <v>19</v>
          </cell>
          <cell r="J1154" t="str">
            <v>MENTAL DISEASES &amp; DISORDERS</v>
          </cell>
          <cell r="K1154" t="str">
            <v>22</v>
          </cell>
          <cell r="L1154" t="str">
            <v>Mental Health and Substance Abuse</v>
          </cell>
          <cell r="M1154" t="str">
            <v>22.1</v>
          </cell>
          <cell r="N1154" t="str">
            <v>Mental Health</v>
          </cell>
        </row>
        <row r="1155">
          <cell r="D1155" t="str">
            <v>751-4</v>
          </cell>
          <cell r="E1155" t="str">
            <v>MAJOR DEPRESSIVE DISORDERS AND OTHER OR UNSPECIFIED PSYCHOSES</v>
          </cell>
          <cell r="F1155" t="str">
            <v>Major depressive disorders &amp; oth or unspecified psychoses</v>
          </cell>
          <cell r="G1155">
            <v>1.7875799999999999</v>
          </cell>
          <cell r="H1155">
            <v>21.21</v>
          </cell>
          <cell r="I1155" t="str">
            <v>19</v>
          </cell>
          <cell r="J1155" t="str">
            <v>MENTAL DISEASES &amp; DISORDERS</v>
          </cell>
          <cell r="K1155" t="str">
            <v>22</v>
          </cell>
          <cell r="L1155" t="str">
            <v>Mental Health and Substance Abuse</v>
          </cell>
          <cell r="M1155" t="str">
            <v>22.1</v>
          </cell>
          <cell r="N1155" t="str">
            <v>Mental Health</v>
          </cell>
        </row>
        <row r="1156">
          <cell r="D1156" t="str">
            <v>752-1</v>
          </cell>
          <cell r="E1156" t="str">
            <v>DISORDERS OF PERSONALITY AND IMPULSE CONTROL</v>
          </cell>
          <cell r="F1156" t="str">
            <v>Disorders of personality &amp; impulse control</v>
          </cell>
          <cell r="G1156">
            <v>0.28420000000000001</v>
          </cell>
          <cell r="H1156">
            <v>3.57</v>
          </cell>
          <cell r="I1156" t="str">
            <v>19</v>
          </cell>
          <cell r="J1156" t="str">
            <v>MENTAL DISEASES &amp; DISORDERS</v>
          </cell>
          <cell r="K1156" t="str">
            <v>22</v>
          </cell>
          <cell r="L1156" t="str">
            <v>Mental Health and Substance Abuse</v>
          </cell>
          <cell r="M1156" t="str">
            <v>22.1</v>
          </cell>
          <cell r="N1156" t="str">
            <v>Mental Health</v>
          </cell>
        </row>
        <row r="1157">
          <cell r="D1157" t="str">
            <v>752-2</v>
          </cell>
          <cell r="E1157" t="str">
            <v>DISORDERS OF PERSONALITY AND IMPULSE CONTROL</v>
          </cell>
          <cell r="F1157" t="str">
            <v>Disorders of personality &amp; impulse control</v>
          </cell>
          <cell r="G1157">
            <v>0.40034999999999998</v>
          </cell>
          <cell r="H1157">
            <v>5.0999999999999996</v>
          </cell>
          <cell r="I1157" t="str">
            <v>19</v>
          </cell>
          <cell r="J1157" t="str">
            <v>MENTAL DISEASES &amp; DISORDERS</v>
          </cell>
          <cell r="K1157" t="str">
            <v>22</v>
          </cell>
          <cell r="L1157" t="str">
            <v>Mental Health and Substance Abuse</v>
          </cell>
          <cell r="M1157" t="str">
            <v>22.1</v>
          </cell>
          <cell r="N1157" t="str">
            <v>Mental Health</v>
          </cell>
        </row>
        <row r="1158">
          <cell r="D1158" t="str">
            <v>752-3</v>
          </cell>
          <cell r="E1158" t="str">
            <v>DISORDERS OF PERSONALITY AND IMPULSE CONTROL</v>
          </cell>
          <cell r="F1158" t="str">
            <v>Disorders of personality &amp; impulse control</v>
          </cell>
          <cell r="G1158">
            <v>0.91783000000000003</v>
          </cell>
          <cell r="H1158">
            <v>10.26</v>
          </cell>
          <cell r="I1158" t="str">
            <v>19</v>
          </cell>
          <cell r="J1158" t="str">
            <v>MENTAL DISEASES &amp; DISORDERS</v>
          </cell>
          <cell r="K1158" t="str">
            <v>22</v>
          </cell>
          <cell r="L1158" t="str">
            <v>Mental Health and Substance Abuse</v>
          </cell>
          <cell r="M1158" t="str">
            <v>22.1</v>
          </cell>
          <cell r="N1158" t="str">
            <v>Mental Health</v>
          </cell>
        </row>
        <row r="1159">
          <cell r="D1159" t="str">
            <v>752-4</v>
          </cell>
          <cell r="E1159" t="str">
            <v>DISORDERS OF PERSONALITY AND IMPULSE CONTROL</v>
          </cell>
          <cell r="F1159" t="str">
            <v>Disorders of personality &amp; impulse control</v>
          </cell>
          <cell r="G1159">
            <v>3.6335899999999999</v>
          </cell>
          <cell r="I1159" t="str">
            <v>19</v>
          </cell>
          <cell r="J1159" t="str">
            <v>MENTAL DISEASES &amp; DISORDERS</v>
          </cell>
          <cell r="K1159" t="str">
            <v>22</v>
          </cell>
          <cell r="L1159" t="str">
            <v>Mental Health and Substance Abuse</v>
          </cell>
          <cell r="M1159" t="str">
            <v>22.1</v>
          </cell>
          <cell r="N1159" t="str">
            <v>Mental Health</v>
          </cell>
        </row>
        <row r="1160">
          <cell r="D1160" t="str">
            <v>753-1</v>
          </cell>
          <cell r="E1160" t="str">
            <v>BIPOLAR DISORDERS</v>
          </cell>
          <cell r="F1160" t="str">
            <v>Bipolar disorders</v>
          </cell>
          <cell r="G1160">
            <v>0.38779000000000002</v>
          </cell>
          <cell r="H1160">
            <v>5.37</v>
          </cell>
          <cell r="I1160" t="str">
            <v>19</v>
          </cell>
          <cell r="J1160" t="str">
            <v>MENTAL DISEASES &amp; DISORDERS</v>
          </cell>
          <cell r="K1160" t="str">
            <v>22</v>
          </cell>
          <cell r="L1160" t="str">
            <v>Mental Health and Substance Abuse</v>
          </cell>
          <cell r="M1160" t="str">
            <v>22.1</v>
          </cell>
          <cell r="N1160" t="str">
            <v>Mental Health</v>
          </cell>
        </row>
        <row r="1161">
          <cell r="D1161" t="str">
            <v>753-2</v>
          </cell>
          <cell r="E1161" t="str">
            <v>BIPOLAR DISORDERS</v>
          </cell>
          <cell r="F1161" t="str">
            <v>Bipolar disorders</v>
          </cell>
          <cell r="G1161">
            <v>0.52383999999999997</v>
          </cell>
          <cell r="H1161">
            <v>7.4</v>
          </cell>
          <cell r="I1161" t="str">
            <v>19</v>
          </cell>
          <cell r="J1161" t="str">
            <v>MENTAL DISEASES &amp; DISORDERS</v>
          </cell>
          <cell r="K1161" t="str">
            <v>22</v>
          </cell>
          <cell r="L1161" t="str">
            <v>Mental Health and Substance Abuse</v>
          </cell>
          <cell r="M1161" t="str">
            <v>22.1</v>
          </cell>
          <cell r="N1161" t="str">
            <v>Mental Health</v>
          </cell>
        </row>
        <row r="1162">
          <cell r="D1162" t="str">
            <v>753-3</v>
          </cell>
          <cell r="E1162" t="str">
            <v>BIPOLAR DISORDERS</v>
          </cell>
          <cell r="F1162" t="str">
            <v>Bipolar disorders</v>
          </cell>
          <cell r="G1162">
            <v>0.92784999999999995</v>
          </cell>
          <cell r="H1162">
            <v>12.04</v>
          </cell>
          <cell r="I1162" t="str">
            <v>19</v>
          </cell>
          <cell r="J1162" t="str">
            <v>MENTAL DISEASES &amp; DISORDERS</v>
          </cell>
          <cell r="K1162" t="str">
            <v>22</v>
          </cell>
          <cell r="L1162" t="str">
            <v>Mental Health and Substance Abuse</v>
          </cell>
          <cell r="M1162" t="str">
            <v>22.1</v>
          </cell>
          <cell r="N1162" t="str">
            <v>Mental Health</v>
          </cell>
        </row>
        <row r="1163">
          <cell r="D1163" t="str">
            <v>753-4</v>
          </cell>
          <cell r="E1163" t="str">
            <v>BIPOLAR DISORDERS</v>
          </cell>
          <cell r="F1163" t="str">
            <v>Bipolar disorders</v>
          </cell>
          <cell r="G1163">
            <v>1.7603500000000001</v>
          </cell>
          <cell r="H1163">
            <v>22.15</v>
          </cell>
          <cell r="I1163" t="str">
            <v>19</v>
          </cell>
          <cell r="J1163" t="str">
            <v>MENTAL DISEASES &amp; DISORDERS</v>
          </cell>
          <cell r="K1163" t="str">
            <v>22</v>
          </cell>
          <cell r="L1163" t="str">
            <v>Mental Health and Substance Abuse</v>
          </cell>
          <cell r="M1163" t="str">
            <v>22.1</v>
          </cell>
          <cell r="N1163" t="str">
            <v>Mental Health</v>
          </cell>
        </row>
        <row r="1164">
          <cell r="D1164" t="str">
            <v>754-1</v>
          </cell>
          <cell r="E1164" t="str">
            <v>DEPRESSION EXCEPT MAJOR DEPRESSIVE DISORDER</v>
          </cell>
          <cell r="F1164" t="str">
            <v>Depression except major depressive disorder</v>
          </cell>
          <cell r="G1164">
            <v>0.31520999999999999</v>
          </cell>
          <cell r="H1164">
            <v>4.09</v>
          </cell>
          <cell r="I1164" t="str">
            <v>19</v>
          </cell>
          <cell r="J1164" t="str">
            <v>MENTAL DISEASES &amp; DISORDERS</v>
          </cell>
          <cell r="K1164" t="str">
            <v>22</v>
          </cell>
          <cell r="L1164" t="str">
            <v>Mental Health and Substance Abuse</v>
          </cell>
          <cell r="M1164" t="str">
            <v>22.1</v>
          </cell>
          <cell r="N1164" t="str">
            <v>Mental Health</v>
          </cell>
        </row>
        <row r="1165">
          <cell r="D1165" t="str">
            <v>754-2</v>
          </cell>
          <cell r="E1165" t="str">
            <v>DEPRESSION EXCEPT MAJOR DEPRESSIVE DISORDER</v>
          </cell>
          <cell r="F1165" t="str">
            <v>Depression except major depressive disorder</v>
          </cell>
          <cell r="G1165">
            <v>0.42166999999999999</v>
          </cell>
          <cell r="H1165">
            <v>5.49</v>
          </cell>
          <cell r="I1165" t="str">
            <v>19</v>
          </cell>
          <cell r="J1165" t="str">
            <v>MENTAL DISEASES &amp; DISORDERS</v>
          </cell>
          <cell r="K1165" t="str">
            <v>22</v>
          </cell>
          <cell r="L1165" t="str">
            <v>Mental Health and Substance Abuse</v>
          </cell>
          <cell r="M1165" t="str">
            <v>22.1</v>
          </cell>
          <cell r="N1165" t="str">
            <v>Mental Health</v>
          </cell>
        </row>
        <row r="1166">
          <cell r="D1166" t="str">
            <v>754-3</v>
          </cell>
          <cell r="E1166" t="str">
            <v>DEPRESSION EXCEPT MAJOR DEPRESSIVE DISORDER</v>
          </cell>
          <cell r="F1166" t="str">
            <v>Depression except major depressive disorder</v>
          </cell>
          <cell r="G1166">
            <v>0.66901999999999995</v>
          </cell>
          <cell r="H1166">
            <v>8</v>
          </cell>
          <cell r="I1166" t="str">
            <v>19</v>
          </cell>
          <cell r="J1166" t="str">
            <v>MENTAL DISEASES &amp; DISORDERS</v>
          </cell>
          <cell r="K1166" t="str">
            <v>22</v>
          </cell>
          <cell r="L1166" t="str">
            <v>Mental Health and Substance Abuse</v>
          </cell>
          <cell r="M1166" t="str">
            <v>22.1</v>
          </cell>
          <cell r="N1166" t="str">
            <v>Mental Health</v>
          </cell>
        </row>
        <row r="1167">
          <cell r="D1167" t="str">
            <v>754-4</v>
          </cell>
          <cell r="E1167" t="str">
            <v>DEPRESSION EXCEPT MAJOR DEPRESSIVE DISORDER</v>
          </cell>
          <cell r="F1167" t="str">
            <v>Depression except major depressive disorder</v>
          </cell>
          <cell r="G1167">
            <v>1.4147700000000001</v>
          </cell>
          <cell r="H1167">
            <v>18.36</v>
          </cell>
          <cell r="I1167" t="str">
            <v>19</v>
          </cell>
          <cell r="J1167" t="str">
            <v>MENTAL DISEASES &amp; DISORDERS</v>
          </cell>
          <cell r="K1167" t="str">
            <v>22</v>
          </cell>
          <cell r="L1167" t="str">
            <v>Mental Health and Substance Abuse</v>
          </cell>
          <cell r="M1167" t="str">
            <v>22.1</v>
          </cell>
          <cell r="N1167" t="str">
            <v>Mental Health</v>
          </cell>
        </row>
        <row r="1168">
          <cell r="D1168" t="str">
            <v>755-1</v>
          </cell>
          <cell r="E1168" t="str">
            <v>ADJUSTMENT DISORDERS AND NEUROSES EXCEPT DEPRESSIVE DIAGNOSES</v>
          </cell>
          <cell r="F1168" t="str">
            <v>Adjustment disorders &amp; neuroses except depressive diagnoses</v>
          </cell>
          <cell r="G1168">
            <v>0.28669</v>
          </cell>
          <cell r="H1168">
            <v>3.45</v>
          </cell>
          <cell r="I1168" t="str">
            <v>19</v>
          </cell>
          <cell r="J1168" t="str">
            <v>MENTAL DISEASES &amp; DISORDERS</v>
          </cell>
          <cell r="K1168" t="str">
            <v>22</v>
          </cell>
          <cell r="L1168" t="str">
            <v>Mental Health and Substance Abuse</v>
          </cell>
          <cell r="M1168" t="str">
            <v>22.1</v>
          </cell>
          <cell r="N1168" t="str">
            <v>Mental Health</v>
          </cell>
        </row>
        <row r="1169">
          <cell r="D1169" t="str">
            <v>755-2</v>
          </cell>
          <cell r="E1169" t="str">
            <v>ADJUSTMENT DISORDERS AND NEUROSES EXCEPT DEPRESSIVE DIAGNOSES</v>
          </cell>
          <cell r="F1169" t="str">
            <v>Adjustment disorders &amp; neuroses except depressive diagnoses</v>
          </cell>
          <cell r="G1169">
            <v>0.42026999999999998</v>
          </cell>
          <cell r="H1169">
            <v>4.99</v>
          </cell>
          <cell r="I1169" t="str">
            <v>19</v>
          </cell>
          <cell r="J1169" t="str">
            <v>MENTAL DISEASES &amp; DISORDERS</v>
          </cell>
          <cell r="K1169" t="str">
            <v>22</v>
          </cell>
          <cell r="L1169" t="str">
            <v>Mental Health and Substance Abuse</v>
          </cell>
          <cell r="M1169" t="str">
            <v>22.1</v>
          </cell>
          <cell r="N1169" t="str">
            <v>Mental Health</v>
          </cell>
        </row>
        <row r="1170">
          <cell r="D1170" t="str">
            <v>755-3</v>
          </cell>
          <cell r="E1170" t="str">
            <v>ADJUSTMENT DISORDERS AND NEUROSES EXCEPT DEPRESSIVE DIAGNOSES</v>
          </cell>
          <cell r="F1170" t="str">
            <v>Adjustment disorders &amp; neuroses except depressive diagnoses</v>
          </cell>
          <cell r="G1170">
            <v>0.65888999999999998</v>
          </cell>
          <cell r="H1170">
            <v>8.1</v>
          </cell>
          <cell r="I1170" t="str">
            <v>19</v>
          </cell>
          <cell r="J1170" t="str">
            <v>MENTAL DISEASES &amp; DISORDERS</v>
          </cell>
          <cell r="K1170" t="str">
            <v>22</v>
          </cell>
          <cell r="L1170" t="str">
            <v>Mental Health and Substance Abuse</v>
          </cell>
          <cell r="M1170" t="str">
            <v>22.1</v>
          </cell>
          <cell r="N1170" t="str">
            <v>Mental Health</v>
          </cell>
        </row>
        <row r="1171">
          <cell r="D1171" t="str">
            <v>755-4</v>
          </cell>
          <cell r="E1171" t="str">
            <v>ADJUSTMENT DISORDERS AND NEUROSES EXCEPT DEPRESSIVE DIAGNOSES</v>
          </cell>
          <cell r="F1171" t="str">
            <v>Adjustment disorders &amp; neuroses except depressive diagnoses</v>
          </cell>
          <cell r="G1171">
            <v>1.1358200000000001</v>
          </cell>
          <cell r="H1171">
            <v>12.536478658536586</v>
          </cell>
          <cell r="I1171" t="str">
            <v>19</v>
          </cell>
          <cell r="J1171" t="str">
            <v>MENTAL DISEASES &amp; DISORDERS</v>
          </cell>
          <cell r="K1171" t="str">
            <v>22</v>
          </cell>
          <cell r="L1171" t="str">
            <v>Mental Health and Substance Abuse</v>
          </cell>
          <cell r="M1171" t="str">
            <v>22.1</v>
          </cell>
          <cell r="N1171" t="str">
            <v>Mental Health</v>
          </cell>
        </row>
        <row r="1172">
          <cell r="D1172" t="str">
            <v>756-1</v>
          </cell>
          <cell r="E1172" t="str">
            <v>ACUTE ANXIETY AND DELIRIUM STATES</v>
          </cell>
          <cell r="F1172" t="str">
            <v>Acute anxiety &amp; delirium states</v>
          </cell>
          <cell r="G1172">
            <v>0.42663000000000001</v>
          </cell>
          <cell r="H1172">
            <v>3.01</v>
          </cell>
          <cell r="I1172" t="str">
            <v>19</v>
          </cell>
          <cell r="J1172" t="str">
            <v>MENTAL DISEASES &amp; DISORDERS</v>
          </cell>
          <cell r="K1172" t="str">
            <v>22</v>
          </cell>
          <cell r="L1172" t="str">
            <v>Mental Health and Substance Abuse</v>
          </cell>
          <cell r="M1172" t="str">
            <v>22.1</v>
          </cell>
          <cell r="N1172" t="str">
            <v>Mental Health</v>
          </cell>
        </row>
        <row r="1173">
          <cell r="D1173" t="str">
            <v>756-2</v>
          </cell>
          <cell r="E1173" t="str">
            <v>ACUTE ANXIETY AND DELIRIUM STATES</v>
          </cell>
          <cell r="F1173" t="str">
            <v>Acute anxiety &amp; delirium states</v>
          </cell>
          <cell r="G1173">
            <v>0.55791999999999997</v>
          </cell>
          <cell r="H1173">
            <v>3.67</v>
          </cell>
          <cell r="I1173" t="str">
            <v>19</v>
          </cell>
          <cell r="J1173" t="str">
            <v>MENTAL DISEASES &amp; DISORDERS</v>
          </cell>
          <cell r="K1173" t="str">
            <v>22</v>
          </cell>
          <cell r="L1173" t="str">
            <v>Mental Health and Substance Abuse</v>
          </cell>
          <cell r="M1173" t="str">
            <v>22.1</v>
          </cell>
          <cell r="N1173" t="str">
            <v>Mental Health</v>
          </cell>
        </row>
        <row r="1174">
          <cell r="D1174" t="str">
            <v>756-3</v>
          </cell>
          <cell r="E1174" t="str">
            <v>ACUTE ANXIETY AND DELIRIUM STATES</v>
          </cell>
          <cell r="F1174" t="str">
            <v>Acute anxiety &amp; delirium states</v>
          </cell>
          <cell r="G1174">
            <v>0.57835000000000003</v>
          </cell>
          <cell r="H1174">
            <v>4.29</v>
          </cell>
          <cell r="I1174" t="str">
            <v>19</v>
          </cell>
          <cell r="J1174" t="str">
            <v>MENTAL DISEASES &amp; DISORDERS</v>
          </cell>
          <cell r="K1174" t="str">
            <v>22</v>
          </cell>
          <cell r="L1174" t="str">
            <v>Mental Health and Substance Abuse</v>
          </cell>
          <cell r="M1174" t="str">
            <v>22.1</v>
          </cell>
          <cell r="N1174" t="str">
            <v>Mental Health</v>
          </cell>
        </row>
        <row r="1175">
          <cell r="D1175" t="str">
            <v>756-4</v>
          </cell>
          <cell r="E1175" t="str">
            <v>ACUTE ANXIETY AND DELIRIUM STATES</v>
          </cell>
          <cell r="F1175" t="str">
            <v>Acute anxiety &amp; delirium states</v>
          </cell>
          <cell r="G1175">
            <v>1.19512</v>
          </cell>
          <cell r="H1175">
            <v>6.56</v>
          </cell>
          <cell r="I1175" t="str">
            <v>19</v>
          </cell>
          <cell r="J1175" t="str">
            <v>MENTAL DISEASES &amp; DISORDERS</v>
          </cell>
          <cell r="K1175" t="str">
            <v>22</v>
          </cell>
          <cell r="L1175" t="str">
            <v>Mental Health and Substance Abuse</v>
          </cell>
          <cell r="M1175" t="str">
            <v>22.1</v>
          </cell>
          <cell r="N1175" t="str">
            <v>Mental Health</v>
          </cell>
        </row>
        <row r="1176">
          <cell r="D1176" t="str">
            <v>757-1</v>
          </cell>
          <cell r="E1176" t="str">
            <v>ORGANIC MENTAL HEALTH DISTURBANCES</v>
          </cell>
          <cell r="F1176" t="str">
            <v>Organic mental health disturbances</v>
          </cell>
          <cell r="G1176">
            <v>0.43625999999999998</v>
          </cell>
          <cell r="H1176">
            <v>5.28</v>
          </cell>
          <cell r="I1176" t="str">
            <v>19</v>
          </cell>
          <cell r="J1176" t="str">
            <v>MENTAL DISEASES &amp; DISORDERS</v>
          </cell>
          <cell r="K1176" t="str">
            <v>22</v>
          </cell>
          <cell r="L1176" t="str">
            <v>Mental Health and Substance Abuse</v>
          </cell>
          <cell r="M1176" t="str">
            <v>22.1</v>
          </cell>
          <cell r="N1176" t="str">
            <v>Mental Health</v>
          </cell>
        </row>
        <row r="1177">
          <cell r="D1177" t="str">
            <v>757-2</v>
          </cell>
          <cell r="E1177" t="str">
            <v>ORGANIC MENTAL HEALTH DISTURBANCES</v>
          </cell>
          <cell r="F1177" t="str">
            <v>Organic mental health disturbances</v>
          </cell>
          <cell r="G1177">
            <v>0.59109999999999996</v>
          </cell>
          <cell r="H1177">
            <v>7.96</v>
          </cell>
          <cell r="I1177" t="str">
            <v>19</v>
          </cell>
          <cell r="J1177" t="str">
            <v>MENTAL DISEASES &amp; DISORDERS</v>
          </cell>
          <cell r="K1177" t="str">
            <v>22</v>
          </cell>
          <cell r="L1177" t="str">
            <v>Mental Health and Substance Abuse</v>
          </cell>
          <cell r="M1177" t="str">
            <v>22.1</v>
          </cell>
          <cell r="N1177" t="str">
            <v>Mental Health</v>
          </cell>
        </row>
        <row r="1178">
          <cell r="D1178" t="str">
            <v>757-3</v>
          </cell>
          <cell r="E1178" t="str">
            <v>ORGANIC MENTAL HEALTH DISTURBANCES</v>
          </cell>
          <cell r="F1178" t="str">
            <v>Organic mental health disturbances</v>
          </cell>
          <cell r="G1178">
            <v>0.90263000000000004</v>
          </cell>
          <cell r="H1178">
            <v>9.73</v>
          </cell>
          <cell r="I1178" t="str">
            <v>19</v>
          </cell>
          <cell r="J1178" t="str">
            <v>MENTAL DISEASES &amp; DISORDERS</v>
          </cell>
          <cell r="K1178" t="str">
            <v>22</v>
          </cell>
          <cell r="L1178" t="str">
            <v>Mental Health and Substance Abuse</v>
          </cell>
          <cell r="M1178" t="str">
            <v>22.1</v>
          </cell>
          <cell r="N1178" t="str">
            <v>Mental Health</v>
          </cell>
        </row>
        <row r="1179">
          <cell r="D1179" t="str">
            <v>757-4</v>
          </cell>
          <cell r="E1179" t="str">
            <v>ORGANIC MENTAL HEALTH DISTURBANCES</v>
          </cell>
          <cell r="F1179" t="str">
            <v>Organic mental health disturbances</v>
          </cell>
          <cell r="G1179">
            <v>2.08284</v>
          </cell>
          <cell r="H1179">
            <v>22.69</v>
          </cell>
          <cell r="I1179" t="str">
            <v>19</v>
          </cell>
          <cell r="J1179" t="str">
            <v>MENTAL DISEASES &amp; DISORDERS</v>
          </cell>
          <cell r="K1179" t="str">
            <v>22</v>
          </cell>
          <cell r="L1179" t="str">
            <v>Mental Health and Substance Abuse</v>
          </cell>
          <cell r="M1179" t="str">
            <v>22.1</v>
          </cell>
          <cell r="N1179" t="str">
            <v>Mental Health</v>
          </cell>
        </row>
        <row r="1180">
          <cell r="D1180" t="str">
            <v>758-1</v>
          </cell>
          <cell r="E1180" t="str">
            <v>BEHAVIORAL DISORDERS</v>
          </cell>
          <cell r="F1180" t="str">
            <v>Behavioral disorders</v>
          </cell>
          <cell r="G1180">
            <v>0.36320999999999998</v>
          </cell>
          <cell r="H1180">
            <v>4.99</v>
          </cell>
          <cell r="I1180" t="str">
            <v>19</v>
          </cell>
          <cell r="J1180" t="str">
            <v>MENTAL DISEASES &amp; DISORDERS</v>
          </cell>
          <cell r="K1180" t="str">
            <v>22</v>
          </cell>
          <cell r="L1180" t="str">
            <v>Mental Health and Substance Abuse</v>
          </cell>
          <cell r="M1180" t="str">
            <v>22.1</v>
          </cell>
          <cell r="N1180" t="str">
            <v>Mental Health</v>
          </cell>
        </row>
        <row r="1181">
          <cell r="D1181" t="str">
            <v>758-2</v>
          </cell>
          <cell r="E1181" t="str">
            <v>BEHAVIORAL DISORDERS</v>
          </cell>
          <cell r="F1181" t="str">
            <v>Behavioral disorders</v>
          </cell>
          <cell r="G1181">
            <v>0.44919999999999999</v>
          </cell>
          <cell r="H1181">
            <v>6.22</v>
          </cell>
          <cell r="I1181" t="str">
            <v>19</v>
          </cell>
          <cell r="J1181" t="str">
            <v>MENTAL DISEASES &amp; DISORDERS</v>
          </cell>
          <cell r="K1181" t="str">
            <v>22</v>
          </cell>
          <cell r="L1181" t="str">
            <v>Mental Health and Substance Abuse</v>
          </cell>
          <cell r="M1181" t="str">
            <v>22.1</v>
          </cell>
          <cell r="N1181" t="str">
            <v>Mental Health</v>
          </cell>
        </row>
        <row r="1182">
          <cell r="D1182" t="str">
            <v>758-3</v>
          </cell>
          <cell r="E1182" t="str">
            <v>BEHAVIORAL DISORDERS</v>
          </cell>
          <cell r="F1182" t="str">
            <v>Behavioral disorders</v>
          </cell>
          <cell r="G1182">
            <v>0.78339000000000003</v>
          </cell>
          <cell r="H1182">
            <v>12.3</v>
          </cell>
          <cell r="I1182" t="str">
            <v>19</v>
          </cell>
          <cell r="J1182" t="str">
            <v>MENTAL DISEASES &amp; DISORDERS</v>
          </cell>
          <cell r="K1182" t="str">
            <v>22</v>
          </cell>
          <cell r="L1182" t="str">
            <v>Mental Health and Substance Abuse</v>
          </cell>
          <cell r="M1182" t="str">
            <v>22.1</v>
          </cell>
          <cell r="N1182" t="str">
            <v>Mental Health</v>
          </cell>
        </row>
        <row r="1183">
          <cell r="D1183" t="str">
            <v>758-4</v>
          </cell>
          <cell r="E1183" t="str">
            <v>BEHAVIORAL DISORDERS</v>
          </cell>
          <cell r="F1183" t="str">
            <v>Behavioral disorders</v>
          </cell>
          <cell r="G1183">
            <v>1.0338700000000001</v>
          </cell>
          <cell r="I1183" t="str">
            <v>19</v>
          </cell>
          <cell r="J1183" t="str">
            <v>MENTAL DISEASES &amp; DISORDERS</v>
          </cell>
          <cell r="K1183" t="str">
            <v>22</v>
          </cell>
          <cell r="L1183" t="str">
            <v>Mental Health and Substance Abuse</v>
          </cell>
          <cell r="M1183" t="str">
            <v>22.1</v>
          </cell>
          <cell r="N1183" t="str">
            <v>Mental Health</v>
          </cell>
        </row>
        <row r="1184">
          <cell r="D1184" t="str">
            <v>759-1</v>
          </cell>
          <cell r="E1184" t="str">
            <v>EATING DISORDERS</v>
          </cell>
          <cell r="F1184" t="str">
            <v>Eating disorders</v>
          </cell>
          <cell r="G1184">
            <v>0.57967999999999997</v>
          </cell>
          <cell r="H1184">
            <v>7.39</v>
          </cell>
          <cell r="I1184" t="str">
            <v>19</v>
          </cell>
          <cell r="J1184" t="str">
            <v>MENTAL DISEASES &amp; DISORDERS</v>
          </cell>
          <cell r="K1184" t="str">
            <v>22</v>
          </cell>
          <cell r="L1184" t="str">
            <v>Mental Health and Substance Abuse</v>
          </cell>
          <cell r="M1184" t="str">
            <v>22.1</v>
          </cell>
          <cell r="N1184" t="str">
            <v>Mental Health</v>
          </cell>
        </row>
        <row r="1185">
          <cell r="D1185" t="str">
            <v>759-2</v>
          </cell>
          <cell r="E1185" t="str">
            <v>EATING DISORDERS</v>
          </cell>
          <cell r="F1185" t="str">
            <v>Eating disorders</v>
          </cell>
          <cell r="G1185">
            <v>0.90715999999999997</v>
          </cell>
          <cell r="H1185">
            <v>10.84</v>
          </cell>
          <cell r="I1185" t="str">
            <v>19</v>
          </cell>
          <cell r="J1185" t="str">
            <v>MENTAL DISEASES &amp; DISORDERS</v>
          </cell>
          <cell r="K1185" t="str">
            <v>22</v>
          </cell>
          <cell r="L1185" t="str">
            <v>Mental Health and Substance Abuse</v>
          </cell>
          <cell r="M1185" t="str">
            <v>22.1</v>
          </cell>
          <cell r="N1185" t="str">
            <v>Mental Health</v>
          </cell>
        </row>
        <row r="1186">
          <cell r="D1186" t="str">
            <v>759-3</v>
          </cell>
          <cell r="E1186" t="str">
            <v>EATING DISORDERS</v>
          </cell>
          <cell r="F1186" t="str">
            <v>Eating disorders</v>
          </cell>
          <cell r="G1186">
            <v>1.2551000000000001</v>
          </cell>
          <cell r="H1186">
            <v>12.75</v>
          </cell>
          <cell r="I1186" t="str">
            <v>19</v>
          </cell>
          <cell r="J1186" t="str">
            <v>MENTAL DISEASES &amp; DISORDERS</v>
          </cell>
          <cell r="K1186" t="str">
            <v>22</v>
          </cell>
          <cell r="L1186" t="str">
            <v>Mental Health and Substance Abuse</v>
          </cell>
          <cell r="M1186" t="str">
            <v>22.1</v>
          </cell>
          <cell r="N1186" t="str">
            <v>Mental Health</v>
          </cell>
        </row>
        <row r="1187">
          <cell r="D1187" t="str">
            <v>759-4</v>
          </cell>
          <cell r="E1187" t="str">
            <v>EATING DISORDERS</v>
          </cell>
          <cell r="F1187" t="str">
            <v>Eating disorders</v>
          </cell>
          <cell r="G1187">
            <v>5.1849499999999997</v>
          </cell>
          <cell r="H1187">
            <v>39.94</v>
          </cell>
          <cell r="I1187" t="str">
            <v>19</v>
          </cell>
          <cell r="J1187" t="str">
            <v>MENTAL DISEASES &amp; DISORDERS</v>
          </cell>
          <cell r="K1187" t="str">
            <v>22</v>
          </cell>
          <cell r="L1187" t="str">
            <v>Mental Health and Substance Abuse</v>
          </cell>
          <cell r="M1187" t="str">
            <v>22.1</v>
          </cell>
          <cell r="N1187" t="str">
            <v>Mental Health</v>
          </cell>
        </row>
        <row r="1188">
          <cell r="D1188" t="str">
            <v>760-1</v>
          </cell>
          <cell r="E1188" t="str">
            <v>OTHER MENTAL HEALTH DISORDERS</v>
          </cell>
          <cell r="F1188" t="str">
            <v>Other mental health disorders</v>
          </cell>
          <cell r="G1188">
            <v>0.50405999999999995</v>
          </cell>
          <cell r="H1188">
            <v>5.07</v>
          </cell>
          <cell r="I1188" t="str">
            <v>19</v>
          </cell>
          <cell r="J1188" t="str">
            <v>MENTAL DISEASES &amp; DISORDERS</v>
          </cell>
          <cell r="K1188" t="str">
            <v>22</v>
          </cell>
          <cell r="L1188" t="str">
            <v>Mental Health and Substance Abuse</v>
          </cell>
          <cell r="M1188" t="str">
            <v>22.1</v>
          </cell>
          <cell r="N1188" t="str">
            <v>Mental Health</v>
          </cell>
        </row>
        <row r="1189">
          <cell r="D1189" t="str">
            <v>760-2</v>
          </cell>
          <cell r="E1189" t="str">
            <v>OTHER MENTAL HEALTH DISORDERS</v>
          </cell>
          <cell r="F1189" t="str">
            <v>Other mental health disorders</v>
          </cell>
          <cell r="G1189">
            <v>0.61955000000000005</v>
          </cell>
          <cell r="H1189">
            <v>6.6</v>
          </cell>
          <cell r="I1189" t="str">
            <v>19</v>
          </cell>
          <cell r="J1189" t="str">
            <v>MENTAL DISEASES &amp; DISORDERS</v>
          </cell>
          <cell r="K1189" t="str">
            <v>22</v>
          </cell>
          <cell r="L1189" t="str">
            <v>Mental Health and Substance Abuse</v>
          </cell>
          <cell r="M1189" t="str">
            <v>22.1</v>
          </cell>
          <cell r="N1189" t="str">
            <v>Mental Health</v>
          </cell>
        </row>
        <row r="1190">
          <cell r="D1190" t="str">
            <v>760-3</v>
          </cell>
          <cell r="E1190" t="str">
            <v>OTHER MENTAL HEALTH DISORDERS</v>
          </cell>
          <cell r="F1190" t="str">
            <v>Other mental health disorders</v>
          </cell>
          <cell r="G1190">
            <v>0.86687000000000003</v>
          </cell>
          <cell r="H1190">
            <v>7.28</v>
          </cell>
          <cell r="I1190" t="str">
            <v>19</v>
          </cell>
          <cell r="J1190" t="str">
            <v>MENTAL DISEASES &amp; DISORDERS</v>
          </cell>
          <cell r="K1190" t="str">
            <v>22</v>
          </cell>
          <cell r="L1190" t="str">
            <v>Mental Health and Substance Abuse</v>
          </cell>
          <cell r="M1190" t="str">
            <v>22.1</v>
          </cell>
          <cell r="N1190" t="str">
            <v>Mental Health</v>
          </cell>
        </row>
        <row r="1191">
          <cell r="D1191" t="str">
            <v>760-4</v>
          </cell>
          <cell r="E1191" t="str">
            <v>OTHER MENTAL HEALTH DISORDERS</v>
          </cell>
          <cell r="F1191" t="str">
            <v>Other mental health disorders</v>
          </cell>
          <cell r="G1191">
            <v>1.45387</v>
          </cell>
          <cell r="H1191">
            <v>14.88</v>
          </cell>
          <cell r="I1191" t="str">
            <v>19</v>
          </cell>
          <cell r="J1191" t="str">
            <v>MENTAL DISEASES &amp; DISORDERS</v>
          </cell>
          <cell r="K1191" t="str">
            <v>22</v>
          </cell>
          <cell r="L1191" t="str">
            <v>Mental Health and Substance Abuse</v>
          </cell>
          <cell r="M1191" t="str">
            <v>22.1</v>
          </cell>
          <cell r="N1191" t="str">
            <v>Mental Health</v>
          </cell>
        </row>
        <row r="1192">
          <cell r="D1192" t="str">
            <v>770-1</v>
          </cell>
          <cell r="E1192" t="str">
            <v>DRUG AND ALCOHOL ABUSE OR DEPENDENCE, LEFT AGAINST MEDICAL ADVICE</v>
          </cell>
          <cell r="F1192" t="str">
            <v>Drug &amp; alcohol abuse or dependence, left against medical advice</v>
          </cell>
          <cell r="G1192">
            <v>0.24629000000000001</v>
          </cell>
          <cell r="H1192">
            <v>1.95</v>
          </cell>
          <cell r="I1192" t="str">
            <v>20</v>
          </cell>
          <cell r="J1192" t="str">
            <v>ALCOHOL/DRUG USE &amp; ALCOHOL/DRUG INDUCED ORGANIC MENTAL DISORDERS</v>
          </cell>
          <cell r="K1192" t="str">
            <v>22</v>
          </cell>
          <cell r="L1192" t="str">
            <v>Mental Health and Substance Abuse</v>
          </cell>
          <cell r="M1192" t="str">
            <v>22.2</v>
          </cell>
          <cell r="N1192" t="str">
            <v>Substance Abuse</v>
          </cell>
        </row>
        <row r="1193">
          <cell r="D1193" t="str">
            <v>770-2</v>
          </cell>
          <cell r="E1193" t="str">
            <v>DRUG AND ALCOHOL ABUSE OR DEPENDENCE, LEFT AGAINST MEDICAL ADVICE</v>
          </cell>
          <cell r="F1193" t="str">
            <v>Drug &amp; alcohol abuse or dependence, left against medical advice</v>
          </cell>
          <cell r="G1193">
            <v>0.37679000000000001</v>
          </cell>
          <cell r="H1193">
            <v>2.1800000000000002</v>
          </cell>
          <cell r="I1193" t="str">
            <v>20</v>
          </cell>
          <cell r="J1193" t="str">
            <v>ALCOHOL/DRUG USE &amp; ALCOHOL/DRUG INDUCED ORGANIC MENTAL DISORDERS</v>
          </cell>
          <cell r="K1193" t="str">
            <v>22</v>
          </cell>
          <cell r="L1193" t="str">
            <v>Mental Health and Substance Abuse</v>
          </cell>
          <cell r="M1193" t="str">
            <v>22.2</v>
          </cell>
          <cell r="N1193" t="str">
            <v>Substance Abuse</v>
          </cell>
        </row>
        <row r="1194">
          <cell r="D1194" t="str">
            <v>770-3</v>
          </cell>
          <cell r="E1194" t="str">
            <v>DRUG AND ALCOHOL ABUSE OR DEPENDENCE, LEFT AGAINST MEDICAL ADVICE</v>
          </cell>
          <cell r="F1194" t="str">
            <v>Drug &amp; alcohol abuse or dependence, left against medical advice</v>
          </cell>
          <cell r="G1194">
            <v>0.59687000000000001</v>
          </cell>
          <cell r="H1194">
            <v>2.85</v>
          </cell>
          <cell r="I1194" t="str">
            <v>20</v>
          </cell>
          <cell r="J1194" t="str">
            <v>ALCOHOL/DRUG USE &amp; ALCOHOL/DRUG INDUCED ORGANIC MENTAL DISORDERS</v>
          </cell>
          <cell r="K1194" t="str">
            <v>22</v>
          </cell>
          <cell r="L1194" t="str">
            <v>Mental Health and Substance Abuse</v>
          </cell>
          <cell r="M1194" t="str">
            <v>22.2</v>
          </cell>
          <cell r="N1194" t="str">
            <v>Substance Abuse</v>
          </cell>
        </row>
        <row r="1195">
          <cell r="D1195" t="str">
            <v>770-4</v>
          </cell>
          <cell r="E1195" t="str">
            <v>DRUG AND ALCOHOL ABUSE OR DEPENDENCE, LEFT AGAINST MEDICAL ADVICE</v>
          </cell>
          <cell r="F1195" t="str">
            <v>Drug &amp; alcohol abuse or dependence, left against medical advice</v>
          </cell>
          <cell r="G1195">
            <v>1.2153499999999999</v>
          </cell>
          <cell r="H1195">
            <v>5.26</v>
          </cell>
          <cell r="I1195" t="str">
            <v>20</v>
          </cell>
          <cell r="J1195" t="str">
            <v>ALCOHOL/DRUG USE &amp; ALCOHOL/DRUG INDUCED ORGANIC MENTAL DISORDERS</v>
          </cell>
          <cell r="K1195" t="str">
            <v>22</v>
          </cell>
          <cell r="L1195" t="str">
            <v>Mental Health and Substance Abuse</v>
          </cell>
          <cell r="M1195" t="str">
            <v>22.2</v>
          </cell>
          <cell r="N1195" t="str">
            <v>Substance Abuse</v>
          </cell>
        </row>
        <row r="1196">
          <cell r="D1196" t="str">
            <v>772-1</v>
          </cell>
          <cell r="E1196" t="str">
            <v>ALCOHOL AND DRUG DEPENDENCE WITH REHABILITATION AND/OR DETOXIFICATION THERAPY</v>
          </cell>
          <cell r="F1196" t="str">
            <v>Alcohol &amp; drug dependence with rehabilitation and/or detoxification therapy</v>
          </cell>
          <cell r="G1196">
            <v>0.44812999999999997</v>
          </cell>
          <cell r="H1196">
            <v>8.82</v>
          </cell>
          <cell r="I1196" t="str">
            <v>20</v>
          </cell>
          <cell r="J1196" t="str">
            <v>ALCOHOL/DRUG USE &amp; ALCOHOL/DRUG INDUCED ORGANIC MENTAL DISORDERS</v>
          </cell>
          <cell r="K1196" t="str">
            <v>22</v>
          </cell>
          <cell r="L1196" t="str">
            <v>Mental Health and Substance Abuse</v>
          </cell>
          <cell r="M1196" t="str">
            <v>22.2</v>
          </cell>
          <cell r="N1196" t="str">
            <v>Substance Abuse</v>
          </cell>
        </row>
        <row r="1197">
          <cell r="D1197" t="str">
            <v>772-2</v>
          </cell>
          <cell r="E1197" t="str">
            <v>ALCOHOL AND DRUG DEPENDENCE WITH REHABILITATION AND/OR DETOXIFICATION THERAPY</v>
          </cell>
          <cell r="F1197" t="str">
            <v>Alcohol &amp; drug dependence with rehabilitation and/or detoxification therapy</v>
          </cell>
          <cell r="G1197">
            <v>0.55101999999999995</v>
          </cell>
          <cell r="H1197">
            <v>10.029999999999999</v>
          </cell>
          <cell r="I1197" t="str">
            <v>20</v>
          </cell>
          <cell r="J1197" t="str">
            <v>ALCOHOL/DRUG USE &amp; ALCOHOL/DRUG INDUCED ORGANIC MENTAL DISORDERS</v>
          </cell>
          <cell r="K1197" t="str">
            <v>22</v>
          </cell>
          <cell r="L1197" t="str">
            <v>Mental Health and Substance Abuse</v>
          </cell>
          <cell r="M1197" t="str">
            <v>22.2</v>
          </cell>
          <cell r="N1197" t="str">
            <v>Substance Abuse</v>
          </cell>
        </row>
        <row r="1198">
          <cell r="D1198" t="str">
            <v>772-3</v>
          </cell>
          <cell r="E1198" t="str">
            <v>ALCOHOL AND DRUG DEPENDENCE WITH REHABILITATION AND/OR DETOXIFICATION THERAPY</v>
          </cell>
          <cell r="F1198" t="str">
            <v>Alcohol &amp; drug dependence with rehabilitation and/or detoxification therapy</v>
          </cell>
          <cell r="G1198">
            <v>0.67473000000000005</v>
          </cell>
          <cell r="H1198">
            <v>12.655268260070198</v>
          </cell>
          <cell r="I1198" t="str">
            <v>20</v>
          </cell>
          <cell r="J1198" t="str">
            <v>ALCOHOL/DRUG USE &amp; ALCOHOL/DRUG INDUCED ORGANIC MENTAL DISORDERS</v>
          </cell>
          <cell r="K1198" t="str">
            <v>22</v>
          </cell>
          <cell r="L1198" t="str">
            <v>Mental Health and Substance Abuse</v>
          </cell>
          <cell r="M1198" t="str">
            <v>22.2</v>
          </cell>
          <cell r="N1198" t="str">
            <v>Substance Abuse</v>
          </cell>
        </row>
        <row r="1199">
          <cell r="D1199" t="str">
            <v>772-4</v>
          </cell>
          <cell r="E1199" t="str">
            <v>ALCOHOL AND DRUG DEPENDENCE WITH REHABILITATION AND/OR DETOXIFICATION THERAPY</v>
          </cell>
          <cell r="F1199" t="str">
            <v>Alcohol &amp; drug dependence with rehabilitation and/or detoxification therapy</v>
          </cell>
          <cell r="G1199">
            <v>1.7813699999999999</v>
          </cell>
          <cell r="H1199">
            <v>13.850290858725765</v>
          </cell>
          <cell r="I1199" t="str">
            <v>20</v>
          </cell>
          <cell r="J1199" t="str">
            <v>ALCOHOL/DRUG USE &amp; ALCOHOL/DRUG INDUCED ORGANIC MENTAL DISORDERS</v>
          </cell>
          <cell r="K1199" t="str">
            <v>22</v>
          </cell>
          <cell r="L1199" t="str">
            <v>Mental Health and Substance Abuse</v>
          </cell>
          <cell r="M1199" t="str">
            <v>22.2</v>
          </cell>
          <cell r="N1199" t="str">
            <v>Substance Abuse</v>
          </cell>
        </row>
        <row r="1200">
          <cell r="D1200" t="str">
            <v>773-1</v>
          </cell>
          <cell r="E1200" t="str">
            <v>OPIOID ABUSE AND DEPENDENCE</v>
          </cell>
          <cell r="F1200" t="str">
            <v>Opioid abuse &amp; dependence</v>
          </cell>
          <cell r="G1200">
            <v>0.27889000000000003</v>
          </cell>
          <cell r="H1200">
            <v>3.32</v>
          </cell>
          <cell r="I1200" t="str">
            <v>20</v>
          </cell>
          <cell r="J1200" t="str">
            <v>ALCOHOL/DRUG USE &amp; ALCOHOL/DRUG INDUCED ORGANIC MENTAL DISORDERS</v>
          </cell>
          <cell r="K1200" t="str">
            <v>22</v>
          </cell>
          <cell r="L1200" t="str">
            <v>Mental Health and Substance Abuse</v>
          </cell>
          <cell r="M1200" t="str">
            <v>22.2</v>
          </cell>
          <cell r="N1200" t="str">
            <v>Substance Abuse</v>
          </cell>
        </row>
        <row r="1201">
          <cell r="D1201" t="str">
            <v>773-2</v>
          </cell>
          <cell r="E1201" t="str">
            <v>OPIOID ABUSE AND DEPENDENCE</v>
          </cell>
          <cell r="F1201" t="str">
            <v>Opioid abuse &amp; dependence</v>
          </cell>
          <cell r="G1201">
            <v>0.3982</v>
          </cell>
          <cell r="H1201">
            <v>4.03</v>
          </cell>
          <cell r="I1201" t="str">
            <v>20</v>
          </cell>
          <cell r="J1201" t="str">
            <v>ALCOHOL/DRUG USE &amp; ALCOHOL/DRUG INDUCED ORGANIC MENTAL DISORDERS</v>
          </cell>
          <cell r="K1201" t="str">
            <v>22</v>
          </cell>
          <cell r="L1201" t="str">
            <v>Mental Health and Substance Abuse</v>
          </cell>
          <cell r="M1201" t="str">
            <v>22.2</v>
          </cell>
          <cell r="N1201" t="str">
            <v>Substance Abuse</v>
          </cell>
        </row>
        <row r="1202">
          <cell r="D1202" t="str">
            <v>773-3</v>
          </cell>
          <cell r="E1202" t="str">
            <v>OPIOID ABUSE AND DEPENDENCE</v>
          </cell>
          <cell r="F1202" t="str">
            <v>Opioid abuse &amp; dependence</v>
          </cell>
          <cell r="G1202">
            <v>0.73892999999999998</v>
          </cell>
          <cell r="H1202">
            <v>4.7300000000000004</v>
          </cell>
          <cell r="I1202" t="str">
            <v>20</v>
          </cell>
          <cell r="J1202" t="str">
            <v>ALCOHOL/DRUG USE &amp; ALCOHOL/DRUG INDUCED ORGANIC MENTAL DISORDERS</v>
          </cell>
          <cell r="K1202" t="str">
            <v>22</v>
          </cell>
          <cell r="L1202" t="str">
            <v>Mental Health and Substance Abuse</v>
          </cell>
          <cell r="M1202" t="str">
            <v>22.2</v>
          </cell>
          <cell r="N1202" t="str">
            <v>Substance Abuse</v>
          </cell>
        </row>
        <row r="1203">
          <cell r="D1203" t="str">
            <v>773-4</v>
          </cell>
          <cell r="E1203" t="str">
            <v>OPIOID ABUSE AND DEPENDENCE</v>
          </cell>
          <cell r="F1203" t="str">
            <v>Opioid abuse &amp; dependence</v>
          </cell>
          <cell r="G1203">
            <v>1.63209</v>
          </cell>
          <cell r="H1203">
            <v>8.25</v>
          </cell>
          <cell r="I1203" t="str">
            <v>20</v>
          </cell>
          <cell r="J1203" t="str">
            <v>ALCOHOL/DRUG USE &amp; ALCOHOL/DRUG INDUCED ORGANIC MENTAL DISORDERS</v>
          </cell>
          <cell r="K1203" t="str">
            <v>22</v>
          </cell>
          <cell r="L1203" t="str">
            <v>Mental Health and Substance Abuse</v>
          </cell>
          <cell r="M1203" t="str">
            <v>22.2</v>
          </cell>
          <cell r="N1203" t="str">
            <v>Substance Abuse</v>
          </cell>
        </row>
        <row r="1204">
          <cell r="D1204" t="str">
            <v>774-1</v>
          </cell>
          <cell r="E1204" t="str">
            <v>COCAINE ABUSE AND DEPENDENCE</v>
          </cell>
          <cell r="F1204" t="str">
            <v>Cocaine abuse &amp; dependence</v>
          </cell>
          <cell r="G1204">
            <v>0.31468000000000002</v>
          </cell>
          <cell r="H1204">
            <v>3.4</v>
          </cell>
          <cell r="I1204" t="str">
            <v>20</v>
          </cell>
          <cell r="J1204" t="str">
            <v>ALCOHOL/DRUG USE &amp; ALCOHOL/DRUG INDUCED ORGANIC MENTAL DISORDERS</v>
          </cell>
          <cell r="K1204" t="str">
            <v>22</v>
          </cell>
          <cell r="L1204" t="str">
            <v>Mental Health and Substance Abuse</v>
          </cell>
          <cell r="M1204" t="str">
            <v>22.2</v>
          </cell>
          <cell r="N1204" t="str">
            <v>Substance Abuse</v>
          </cell>
        </row>
        <row r="1205">
          <cell r="D1205" t="str">
            <v>774-2</v>
          </cell>
          <cell r="E1205" t="str">
            <v>COCAINE ABUSE AND DEPENDENCE</v>
          </cell>
          <cell r="F1205" t="str">
            <v>Cocaine abuse &amp; dependence</v>
          </cell>
          <cell r="G1205">
            <v>0.38144</v>
          </cell>
          <cell r="H1205">
            <v>3.91</v>
          </cell>
          <cell r="I1205" t="str">
            <v>20</v>
          </cell>
          <cell r="J1205" t="str">
            <v>ALCOHOL/DRUG USE &amp; ALCOHOL/DRUG INDUCED ORGANIC MENTAL DISORDERS</v>
          </cell>
          <cell r="K1205" t="str">
            <v>22</v>
          </cell>
          <cell r="L1205" t="str">
            <v>Mental Health and Substance Abuse</v>
          </cell>
          <cell r="M1205" t="str">
            <v>22.2</v>
          </cell>
          <cell r="N1205" t="str">
            <v>Substance Abuse</v>
          </cell>
        </row>
        <row r="1206">
          <cell r="D1206" t="str">
            <v>774-3</v>
          </cell>
          <cell r="E1206" t="str">
            <v>COCAINE ABUSE AND DEPENDENCE</v>
          </cell>
          <cell r="F1206" t="str">
            <v>Cocaine abuse &amp; dependence</v>
          </cell>
          <cell r="G1206">
            <v>0.69403000000000004</v>
          </cell>
          <cell r="H1206">
            <v>4.3899999999999997</v>
          </cell>
          <cell r="I1206" t="str">
            <v>20</v>
          </cell>
          <cell r="J1206" t="str">
            <v>ALCOHOL/DRUG USE &amp; ALCOHOL/DRUG INDUCED ORGANIC MENTAL DISORDERS</v>
          </cell>
          <cell r="K1206" t="str">
            <v>22</v>
          </cell>
          <cell r="L1206" t="str">
            <v>Mental Health and Substance Abuse</v>
          </cell>
          <cell r="M1206" t="str">
            <v>22.2</v>
          </cell>
          <cell r="N1206" t="str">
            <v>Substance Abuse</v>
          </cell>
        </row>
        <row r="1207">
          <cell r="D1207" t="str">
            <v>774-4</v>
          </cell>
          <cell r="E1207" t="str">
            <v>COCAINE ABUSE AND DEPENDENCE</v>
          </cell>
          <cell r="F1207" t="str">
            <v>Cocaine abuse &amp; dependence</v>
          </cell>
          <cell r="G1207">
            <v>1.6255999999999999</v>
          </cell>
          <cell r="H1207">
            <v>7.83</v>
          </cell>
          <cell r="I1207" t="str">
            <v>20</v>
          </cell>
          <cell r="J1207" t="str">
            <v>ALCOHOL/DRUG USE &amp; ALCOHOL/DRUG INDUCED ORGANIC MENTAL DISORDERS</v>
          </cell>
          <cell r="K1207" t="str">
            <v>22</v>
          </cell>
          <cell r="L1207" t="str">
            <v>Mental Health and Substance Abuse</v>
          </cell>
          <cell r="M1207" t="str">
            <v>22.2</v>
          </cell>
          <cell r="N1207" t="str">
            <v>Substance Abuse</v>
          </cell>
        </row>
        <row r="1208">
          <cell r="D1208" t="str">
            <v>775-1</v>
          </cell>
          <cell r="E1208" t="str">
            <v>ALCOHOL ABUSE AND DEPENDENCE</v>
          </cell>
          <cell r="F1208" t="str">
            <v>Alcohol abuse &amp; dependence</v>
          </cell>
          <cell r="G1208">
            <v>0.36798999999999998</v>
          </cell>
          <cell r="H1208">
            <v>2.89</v>
          </cell>
          <cell r="I1208" t="str">
            <v>20</v>
          </cell>
          <cell r="J1208" t="str">
            <v>ALCOHOL/DRUG USE &amp; ALCOHOL/DRUG INDUCED ORGANIC MENTAL DISORDERS</v>
          </cell>
          <cell r="K1208" t="str">
            <v>22</v>
          </cell>
          <cell r="L1208" t="str">
            <v>Mental Health and Substance Abuse</v>
          </cell>
          <cell r="M1208" t="str">
            <v>22.2</v>
          </cell>
          <cell r="N1208" t="str">
            <v>Substance Abuse</v>
          </cell>
        </row>
        <row r="1209">
          <cell r="D1209" t="str">
            <v>775-2</v>
          </cell>
          <cell r="E1209" t="str">
            <v>ALCOHOL ABUSE AND DEPENDENCE</v>
          </cell>
          <cell r="F1209" t="str">
            <v>Alcohol abuse &amp; dependence</v>
          </cell>
          <cell r="G1209">
            <v>0.50407000000000002</v>
          </cell>
          <cell r="H1209">
            <v>3.52</v>
          </cell>
          <cell r="I1209" t="str">
            <v>20</v>
          </cell>
          <cell r="J1209" t="str">
            <v>ALCOHOL/DRUG USE &amp; ALCOHOL/DRUG INDUCED ORGANIC MENTAL DISORDERS</v>
          </cell>
          <cell r="K1209" t="str">
            <v>22</v>
          </cell>
          <cell r="L1209" t="str">
            <v>Mental Health and Substance Abuse</v>
          </cell>
          <cell r="M1209" t="str">
            <v>22.2</v>
          </cell>
          <cell r="N1209" t="str">
            <v>Substance Abuse</v>
          </cell>
        </row>
        <row r="1210">
          <cell r="D1210" t="str">
            <v>775-3</v>
          </cell>
          <cell r="E1210" t="str">
            <v>ALCOHOL ABUSE AND DEPENDENCE</v>
          </cell>
          <cell r="F1210" t="str">
            <v>Alcohol abuse &amp; dependence</v>
          </cell>
          <cell r="G1210">
            <v>0.85785</v>
          </cell>
          <cell r="H1210">
            <v>5.07</v>
          </cell>
          <cell r="I1210" t="str">
            <v>20</v>
          </cell>
          <cell r="J1210" t="str">
            <v>ALCOHOL/DRUG USE &amp; ALCOHOL/DRUG INDUCED ORGANIC MENTAL DISORDERS</v>
          </cell>
          <cell r="K1210" t="str">
            <v>22</v>
          </cell>
          <cell r="L1210" t="str">
            <v>Mental Health and Substance Abuse</v>
          </cell>
          <cell r="M1210" t="str">
            <v>22.2</v>
          </cell>
          <cell r="N1210" t="str">
            <v>Substance Abuse</v>
          </cell>
        </row>
        <row r="1211">
          <cell r="D1211" t="str">
            <v>775-4</v>
          </cell>
          <cell r="E1211" t="str">
            <v>ALCOHOL ABUSE AND DEPENDENCE</v>
          </cell>
          <cell r="F1211" t="str">
            <v>Alcohol abuse &amp; dependence</v>
          </cell>
          <cell r="G1211">
            <v>1.9002600000000001</v>
          </cell>
          <cell r="H1211">
            <v>9.56</v>
          </cell>
          <cell r="I1211" t="str">
            <v>20</v>
          </cell>
          <cell r="J1211" t="str">
            <v>ALCOHOL/DRUG USE &amp; ALCOHOL/DRUG INDUCED ORGANIC MENTAL DISORDERS</v>
          </cell>
          <cell r="K1211" t="str">
            <v>22</v>
          </cell>
          <cell r="L1211" t="str">
            <v>Mental Health and Substance Abuse</v>
          </cell>
          <cell r="M1211" t="str">
            <v>22.2</v>
          </cell>
          <cell r="N1211" t="str">
            <v>Substance Abuse</v>
          </cell>
        </row>
        <row r="1212">
          <cell r="D1212" t="str">
            <v>776-1</v>
          </cell>
          <cell r="E1212" t="str">
            <v>OTHER DRUG ABUSE AND DEPENDENCE</v>
          </cell>
          <cell r="F1212" t="str">
            <v>Other drug abuse &amp; dependence</v>
          </cell>
          <cell r="G1212">
            <v>0.38575999999999999</v>
          </cell>
          <cell r="H1212">
            <v>4.37</v>
          </cell>
          <cell r="I1212" t="str">
            <v>20</v>
          </cell>
          <cell r="J1212" t="str">
            <v>ALCOHOL/DRUG USE &amp; ALCOHOL/DRUG INDUCED ORGANIC MENTAL DISORDERS</v>
          </cell>
          <cell r="K1212" t="str">
            <v>22</v>
          </cell>
          <cell r="L1212" t="str">
            <v>Mental Health and Substance Abuse</v>
          </cell>
          <cell r="M1212" t="str">
            <v>22.2</v>
          </cell>
          <cell r="N1212" t="str">
            <v>Substance Abuse</v>
          </cell>
        </row>
        <row r="1213">
          <cell r="D1213" t="str">
            <v>776-2</v>
          </cell>
          <cell r="E1213" t="str">
            <v>OTHER DRUG ABUSE AND DEPENDENCE</v>
          </cell>
          <cell r="F1213" t="str">
            <v>Other drug abuse &amp; dependence</v>
          </cell>
          <cell r="G1213">
            <v>0.42279</v>
          </cell>
          <cell r="H1213">
            <v>4.4000000000000004</v>
          </cell>
          <cell r="I1213" t="str">
            <v>20</v>
          </cell>
          <cell r="J1213" t="str">
            <v>ALCOHOL/DRUG USE &amp; ALCOHOL/DRUG INDUCED ORGANIC MENTAL DISORDERS</v>
          </cell>
          <cell r="K1213" t="str">
            <v>22</v>
          </cell>
          <cell r="L1213" t="str">
            <v>Mental Health and Substance Abuse</v>
          </cell>
          <cell r="M1213" t="str">
            <v>22.2</v>
          </cell>
          <cell r="N1213" t="str">
            <v>Substance Abuse</v>
          </cell>
        </row>
        <row r="1214">
          <cell r="D1214" t="str">
            <v>776-3</v>
          </cell>
          <cell r="E1214" t="str">
            <v>OTHER DRUG ABUSE AND DEPENDENCE</v>
          </cell>
          <cell r="F1214" t="str">
            <v>Other drug abuse &amp; dependence</v>
          </cell>
          <cell r="G1214">
            <v>0.73928000000000005</v>
          </cell>
          <cell r="H1214">
            <v>4.47</v>
          </cell>
          <cell r="I1214" t="str">
            <v>20</v>
          </cell>
          <cell r="J1214" t="str">
            <v>ALCOHOL/DRUG USE &amp; ALCOHOL/DRUG INDUCED ORGANIC MENTAL DISORDERS</v>
          </cell>
          <cell r="K1214" t="str">
            <v>22</v>
          </cell>
          <cell r="L1214" t="str">
            <v>Mental Health and Substance Abuse</v>
          </cell>
          <cell r="M1214" t="str">
            <v>22.2</v>
          </cell>
          <cell r="N1214" t="str">
            <v>Substance Abuse</v>
          </cell>
        </row>
        <row r="1215">
          <cell r="D1215" t="str">
            <v>776-4</v>
          </cell>
          <cell r="E1215" t="str">
            <v>OTHER DRUG ABUSE AND DEPENDENCE</v>
          </cell>
          <cell r="F1215" t="str">
            <v>Other drug abuse &amp; dependence</v>
          </cell>
          <cell r="G1215">
            <v>1.27837</v>
          </cell>
          <cell r="H1215">
            <v>5.8</v>
          </cell>
          <cell r="I1215" t="str">
            <v>20</v>
          </cell>
          <cell r="J1215" t="str">
            <v>ALCOHOL/DRUG USE &amp; ALCOHOL/DRUG INDUCED ORGANIC MENTAL DISORDERS</v>
          </cell>
          <cell r="K1215" t="str">
            <v>22</v>
          </cell>
          <cell r="L1215" t="str">
            <v>Mental Health and Substance Abuse</v>
          </cell>
          <cell r="M1215" t="str">
            <v>22.2</v>
          </cell>
          <cell r="N1215" t="str">
            <v>Substance Abuse</v>
          </cell>
        </row>
        <row r="1216">
          <cell r="D1216" t="str">
            <v>792-1</v>
          </cell>
          <cell r="E1216" t="str">
            <v>EXTENSIVE O.R. PROCEDURES FOR OTHER COMPLICATIONS OF TREATMENT</v>
          </cell>
          <cell r="F1216" t="str">
            <v>Extensive o.r. procs for oth complications of treatment</v>
          </cell>
          <cell r="G1216">
            <v>1.3389</v>
          </cell>
          <cell r="H1216">
            <v>3.23</v>
          </cell>
          <cell r="I1216" t="str">
            <v>21</v>
          </cell>
          <cell r="J1216" t="str">
            <v>INJURIES, POISONINGS &amp; TOXIC EFFECTS OF DRUGS</v>
          </cell>
          <cell r="K1216" t="str">
            <v>06</v>
          </cell>
          <cell r="L1216" t="str">
            <v>General Surgery</v>
          </cell>
          <cell r="M1216" t="str">
            <v>06.1</v>
          </cell>
          <cell r="N1216" t="str">
            <v>General Surgery</v>
          </cell>
        </row>
        <row r="1217">
          <cell r="D1217" t="str">
            <v>792-2</v>
          </cell>
          <cell r="E1217" t="str">
            <v>EXTENSIVE O.R. PROCEDURES FOR OTHER COMPLICATIONS OF TREATMENT</v>
          </cell>
          <cell r="F1217" t="str">
            <v>Extensive o.r. procs for oth complications of treatment</v>
          </cell>
          <cell r="G1217">
            <v>1.69356</v>
          </cell>
          <cell r="H1217">
            <v>5.08</v>
          </cell>
          <cell r="I1217" t="str">
            <v>21</v>
          </cell>
          <cell r="J1217" t="str">
            <v>INJURIES, POISONINGS &amp; TOXIC EFFECTS OF DRUGS</v>
          </cell>
          <cell r="K1217" t="str">
            <v>06</v>
          </cell>
          <cell r="L1217" t="str">
            <v>General Surgery</v>
          </cell>
          <cell r="M1217" t="str">
            <v>06.1</v>
          </cell>
          <cell r="N1217" t="str">
            <v>General Surgery</v>
          </cell>
        </row>
        <row r="1218">
          <cell r="D1218" t="str">
            <v>792-3</v>
          </cell>
          <cell r="E1218" t="str">
            <v>EXTENSIVE O.R. PROCEDURES FOR OTHER COMPLICATIONS OF TREATMENT</v>
          </cell>
          <cell r="F1218" t="str">
            <v>Extensive o.r. procs for oth complications of treatment</v>
          </cell>
          <cell r="G1218">
            <v>2.52332</v>
          </cell>
          <cell r="H1218">
            <v>8.5500000000000007</v>
          </cell>
          <cell r="I1218" t="str">
            <v>21</v>
          </cell>
          <cell r="J1218" t="str">
            <v>INJURIES, POISONINGS &amp; TOXIC EFFECTS OF DRUGS</v>
          </cell>
          <cell r="K1218" t="str">
            <v>06</v>
          </cell>
          <cell r="L1218" t="str">
            <v>General Surgery</v>
          </cell>
          <cell r="M1218" t="str">
            <v>06.1</v>
          </cell>
          <cell r="N1218" t="str">
            <v>General Surgery</v>
          </cell>
        </row>
        <row r="1219">
          <cell r="D1219" t="str">
            <v>792-4</v>
          </cell>
          <cell r="E1219" t="str">
            <v>EXTENSIVE O.R. PROCEDURES FOR OTHER COMPLICATIONS OF TREATMENT</v>
          </cell>
          <cell r="F1219" t="str">
            <v>Extensive o.r. procs for oth complications of treatment</v>
          </cell>
          <cell r="G1219">
            <v>4.73672</v>
          </cell>
          <cell r="H1219">
            <v>16.29</v>
          </cell>
          <cell r="I1219" t="str">
            <v>21</v>
          </cell>
          <cell r="J1219" t="str">
            <v>INJURIES, POISONINGS &amp; TOXIC EFFECTS OF DRUGS</v>
          </cell>
          <cell r="K1219" t="str">
            <v>06</v>
          </cell>
          <cell r="L1219" t="str">
            <v>General Surgery</v>
          </cell>
          <cell r="M1219" t="str">
            <v>06.1</v>
          </cell>
          <cell r="N1219" t="str">
            <v>General Surgery</v>
          </cell>
        </row>
        <row r="1220">
          <cell r="D1220" t="str">
            <v>793-1</v>
          </cell>
          <cell r="E1220" t="str">
            <v>MODERATELY EXTENSIVE O.R. PROCEDURES FOR OTHER COMPLICATIONS OF TREATMENT</v>
          </cell>
          <cell r="F1220" t="str">
            <v>Moderately extensive o.r. procs for oth complications of treatment</v>
          </cell>
          <cell r="G1220">
            <v>0.97255000000000003</v>
          </cell>
          <cell r="H1220">
            <v>3.13</v>
          </cell>
          <cell r="I1220" t="str">
            <v>21</v>
          </cell>
          <cell r="J1220" t="str">
            <v>INJURIES, POISONINGS &amp; TOXIC EFFECTS OF DRUGS</v>
          </cell>
          <cell r="K1220" t="str">
            <v>06</v>
          </cell>
          <cell r="L1220" t="str">
            <v>General Surgery</v>
          </cell>
          <cell r="M1220" t="str">
            <v>06.1</v>
          </cell>
          <cell r="N1220" t="str">
            <v>General Surgery</v>
          </cell>
        </row>
        <row r="1221">
          <cell r="D1221" t="str">
            <v>793-2</v>
          </cell>
          <cell r="E1221" t="str">
            <v>MODERATELY EXTENSIVE O.R. PROCEDURES FOR OTHER COMPLICATIONS OF TREATMENT</v>
          </cell>
          <cell r="F1221" t="str">
            <v>Moderately extensive o.r. procs for oth complications of treatment</v>
          </cell>
          <cell r="G1221">
            <v>1.2899099999999999</v>
          </cell>
          <cell r="H1221">
            <v>4.8099999999999996</v>
          </cell>
          <cell r="I1221" t="str">
            <v>21</v>
          </cell>
          <cell r="J1221" t="str">
            <v>INJURIES, POISONINGS &amp; TOXIC EFFECTS OF DRUGS</v>
          </cell>
          <cell r="K1221" t="str">
            <v>06</v>
          </cell>
          <cell r="L1221" t="str">
            <v>General Surgery</v>
          </cell>
          <cell r="M1221" t="str">
            <v>06.1</v>
          </cell>
          <cell r="N1221" t="str">
            <v>General Surgery</v>
          </cell>
        </row>
        <row r="1222">
          <cell r="D1222" t="str">
            <v>793-3</v>
          </cell>
          <cell r="E1222" t="str">
            <v>MODERATELY EXTENSIVE O.R. PROCEDURES FOR OTHER COMPLICATIONS OF TREATMENT</v>
          </cell>
          <cell r="F1222" t="str">
            <v>Moderately extensive o.r. procs for oth complications of treatment</v>
          </cell>
          <cell r="G1222">
            <v>1.9114599999999999</v>
          </cell>
          <cell r="H1222">
            <v>8.0399999999999991</v>
          </cell>
          <cell r="I1222" t="str">
            <v>21</v>
          </cell>
          <cell r="J1222" t="str">
            <v>INJURIES, POISONINGS &amp; TOXIC EFFECTS OF DRUGS</v>
          </cell>
          <cell r="K1222" t="str">
            <v>06</v>
          </cell>
          <cell r="L1222" t="str">
            <v>General Surgery</v>
          </cell>
          <cell r="M1222" t="str">
            <v>06.1</v>
          </cell>
          <cell r="N1222" t="str">
            <v>General Surgery</v>
          </cell>
        </row>
        <row r="1223">
          <cell r="D1223" t="str">
            <v>793-4</v>
          </cell>
          <cell r="E1223" t="str">
            <v>MODERATELY EXTENSIVE O.R. PROCEDURES FOR OTHER COMPLICATIONS OF TREATMENT</v>
          </cell>
          <cell r="F1223" t="str">
            <v>Moderately extensive o.r. procs for oth complications of treatment</v>
          </cell>
          <cell r="G1223">
            <v>3.7297199999999999</v>
          </cell>
          <cell r="H1223">
            <v>13.74</v>
          </cell>
          <cell r="I1223" t="str">
            <v>21</v>
          </cell>
          <cell r="J1223" t="str">
            <v>INJURIES, POISONINGS &amp; TOXIC EFFECTS OF DRUGS</v>
          </cell>
          <cell r="K1223" t="str">
            <v>06</v>
          </cell>
          <cell r="L1223" t="str">
            <v>General Surgery</v>
          </cell>
          <cell r="M1223" t="str">
            <v>06.1</v>
          </cell>
          <cell r="N1223" t="str">
            <v>General Surgery</v>
          </cell>
        </row>
        <row r="1224">
          <cell r="D1224" t="str">
            <v>794-1</v>
          </cell>
          <cell r="E1224" t="str">
            <v>NON-EXTENSIVE O.R. PROCEDURES FOR OTHER COMPLICATIONS OF TREATMENT</v>
          </cell>
          <cell r="F1224" t="str">
            <v>Non-extensive o.r. procs for oth complications of treatment</v>
          </cell>
          <cell r="G1224">
            <v>0.83092999999999995</v>
          </cell>
          <cell r="H1224">
            <v>2.64</v>
          </cell>
          <cell r="I1224" t="str">
            <v>21</v>
          </cell>
          <cell r="J1224" t="str">
            <v>INJURIES, POISONINGS &amp; TOXIC EFFECTS OF DRUGS</v>
          </cell>
          <cell r="K1224" t="str">
            <v>06</v>
          </cell>
          <cell r="L1224" t="str">
            <v>General Surgery</v>
          </cell>
          <cell r="M1224" t="str">
            <v>06.1</v>
          </cell>
          <cell r="N1224" t="str">
            <v>General Surgery</v>
          </cell>
        </row>
        <row r="1225">
          <cell r="D1225" t="str">
            <v>794-2</v>
          </cell>
          <cell r="E1225" t="str">
            <v>NON-EXTENSIVE O.R. PROCEDURES FOR OTHER COMPLICATIONS OF TREATMENT</v>
          </cell>
          <cell r="F1225" t="str">
            <v>Non-extensive o.r. procs for oth complications of treatment</v>
          </cell>
          <cell r="G1225">
            <v>1.0679799999999999</v>
          </cell>
          <cell r="H1225">
            <v>3.87</v>
          </cell>
          <cell r="I1225" t="str">
            <v>21</v>
          </cell>
          <cell r="J1225" t="str">
            <v>INJURIES, POISONINGS &amp; TOXIC EFFECTS OF DRUGS</v>
          </cell>
          <cell r="K1225" t="str">
            <v>06</v>
          </cell>
          <cell r="L1225" t="str">
            <v>General Surgery</v>
          </cell>
          <cell r="M1225" t="str">
            <v>06.1</v>
          </cell>
          <cell r="N1225" t="str">
            <v>General Surgery</v>
          </cell>
        </row>
        <row r="1226">
          <cell r="D1226" t="str">
            <v>794-3</v>
          </cell>
          <cell r="E1226" t="str">
            <v>NON-EXTENSIVE O.R. PROCEDURES FOR OTHER COMPLICATIONS OF TREATMENT</v>
          </cell>
          <cell r="F1226" t="str">
            <v>Non-extensive o.r. procs for oth complications of treatment</v>
          </cell>
          <cell r="G1226">
            <v>1.5538799999999999</v>
          </cell>
          <cell r="H1226">
            <v>6.39</v>
          </cell>
          <cell r="I1226" t="str">
            <v>21</v>
          </cell>
          <cell r="J1226" t="str">
            <v>INJURIES, POISONINGS &amp; TOXIC EFFECTS OF DRUGS</v>
          </cell>
          <cell r="K1226" t="str">
            <v>06</v>
          </cell>
          <cell r="L1226" t="str">
            <v>General Surgery</v>
          </cell>
          <cell r="M1226" t="str">
            <v>06.1</v>
          </cell>
          <cell r="N1226" t="str">
            <v>General Surgery</v>
          </cell>
        </row>
        <row r="1227">
          <cell r="D1227" t="str">
            <v>794-4</v>
          </cell>
          <cell r="E1227" t="str">
            <v>NON-EXTENSIVE O.R. PROCEDURES FOR OTHER COMPLICATIONS OF TREATMENT</v>
          </cell>
          <cell r="F1227" t="str">
            <v>Non-extensive o.r. procs for oth complications of treatment</v>
          </cell>
          <cell r="G1227">
            <v>2.7810800000000002</v>
          </cell>
          <cell r="H1227">
            <v>10.119999999999999</v>
          </cell>
          <cell r="I1227" t="str">
            <v>21</v>
          </cell>
          <cell r="J1227" t="str">
            <v>INJURIES, POISONINGS &amp; TOXIC EFFECTS OF DRUGS</v>
          </cell>
          <cell r="K1227" t="str">
            <v>06</v>
          </cell>
          <cell r="L1227" t="str">
            <v>General Surgery</v>
          </cell>
          <cell r="M1227" t="str">
            <v>06.1</v>
          </cell>
          <cell r="N1227" t="str">
            <v>General Surgery</v>
          </cell>
        </row>
        <row r="1228">
          <cell r="D1228" t="str">
            <v>810-1</v>
          </cell>
          <cell r="E1228" t="str">
            <v>HEMORRHAGE OR HEMATOMA DUE TO COMPLICATION</v>
          </cell>
          <cell r="F1228" t="str">
            <v>Hemorrhage or hematoma due to complication</v>
          </cell>
          <cell r="G1228">
            <v>0.44211</v>
          </cell>
          <cell r="H1228">
            <v>1.88</v>
          </cell>
          <cell r="I1228" t="str">
            <v>21</v>
          </cell>
          <cell r="J1228" t="str">
            <v>INJURIES, POISONINGS &amp; TOXIC EFFECTS OF DRUGS</v>
          </cell>
          <cell r="K1228" t="str">
            <v>01</v>
          </cell>
          <cell r="L1228" t="str">
            <v>General Medicine</v>
          </cell>
          <cell r="M1228" t="str">
            <v>01.1</v>
          </cell>
          <cell r="N1228" t="str">
            <v>General Medicine</v>
          </cell>
        </row>
        <row r="1229">
          <cell r="D1229" t="str">
            <v>810-2</v>
          </cell>
          <cell r="E1229" t="str">
            <v>HEMORRHAGE OR HEMATOMA DUE TO COMPLICATION</v>
          </cell>
          <cell r="F1229" t="str">
            <v>Hemorrhage or hematoma due to complication</v>
          </cell>
          <cell r="G1229">
            <v>0.61687000000000003</v>
          </cell>
          <cell r="H1229">
            <v>2.69</v>
          </cell>
          <cell r="I1229" t="str">
            <v>21</v>
          </cell>
          <cell r="J1229" t="str">
            <v>INJURIES, POISONINGS &amp; TOXIC EFFECTS OF DRUGS</v>
          </cell>
          <cell r="K1229" t="str">
            <v>01</v>
          </cell>
          <cell r="L1229" t="str">
            <v>General Medicine</v>
          </cell>
          <cell r="M1229" t="str">
            <v>01.1</v>
          </cell>
          <cell r="N1229" t="str">
            <v>General Medicine</v>
          </cell>
        </row>
        <row r="1230">
          <cell r="D1230" t="str">
            <v>810-3</v>
          </cell>
          <cell r="E1230" t="str">
            <v>HEMORRHAGE OR HEMATOMA DUE TO COMPLICATION</v>
          </cell>
          <cell r="F1230" t="str">
            <v>Hemorrhage or hematoma due to complication</v>
          </cell>
          <cell r="G1230">
            <v>0.96952000000000005</v>
          </cell>
          <cell r="H1230">
            <v>4.03</v>
          </cell>
          <cell r="I1230" t="str">
            <v>21</v>
          </cell>
          <cell r="J1230" t="str">
            <v>INJURIES, POISONINGS &amp; TOXIC EFFECTS OF DRUGS</v>
          </cell>
          <cell r="K1230" t="str">
            <v>01</v>
          </cell>
          <cell r="L1230" t="str">
            <v>General Medicine</v>
          </cell>
          <cell r="M1230" t="str">
            <v>01.1</v>
          </cell>
          <cell r="N1230" t="str">
            <v>General Medicine</v>
          </cell>
        </row>
        <row r="1231">
          <cell r="D1231" t="str">
            <v>810-4</v>
          </cell>
          <cell r="E1231" t="str">
            <v>HEMORRHAGE OR HEMATOMA DUE TO COMPLICATION</v>
          </cell>
          <cell r="F1231" t="str">
            <v>Hemorrhage or hematoma due to complication</v>
          </cell>
          <cell r="G1231">
            <v>1.99491</v>
          </cell>
          <cell r="H1231">
            <v>7.82</v>
          </cell>
          <cell r="I1231" t="str">
            <v>21</v>
          </cell>
          <cell r="J1231" t="str">
            <v>INJURIES, POISONINGS &amp; TOXIC EFFECTS OF DRUGS</v>
          </cell>
          <cell r="K1231" t="str">
            <v>01</v>
          </cell>
          <cell r="L1231" t="str">
            <v>General Medicine</v>
          </cell>
          <cell r="M1231" t="str">
            <v>01.1</v>
          </cell>
          <cell r="N1231" t="str">
            <v>General Medicine</v>
          </cell>
        </row>
        <row r="1232">
          <cell r="D1232" t="str">
            <v>811-1</v>
          </cell>
          <cell r="E1232" t="str">
            <v>ALLERGIC REACTIONS</v>
          </cell>
          <cell r="F1232" t="str">
            <v>Allergic reactions</v>
          </cell>
          <cell r="G1232">
            <v>0.31263999999999997</v>
          </cell>
          <cell r="H1232">
            <v>1.52</v>
          </cell>
          <cell r="I1232" t="str">
            <v>21</v>
          </cell>
          <cell r="J1232" t="str">
            <v>INJURIES, POISONINGS &amp; TOXIC EFFECTS OF DRUGS</v>
          </cell>
          <cell r="K1232" t="str">
            <v>01</v>
          </cell>
          <cell r="L1232" t="str">
            <v>General Medicine</v>
          </cell>
          <cell r="M1232" t="str">
            <v>01.1</v>
          </cell>
          <cell r="N1232" t="str">
            <v>General Medicine</v>
          </cell>
        </row>
        <row r="1233">
          <cell r="D1233" t="str">
            <v>811-2</v>
          </cell>
          <cell r="E1233" t="str">
            <v>ALLERGIC REACTIONS</v>
          </cell>
          <cell r="F1233" t="str">
            <v>Allergic reactions</v>
          </cell>
          <cell r="G1233">
            <v>0.46503</v>
          </cell>
          <cell r="H1233">
            <v>2.16</v>
          </cell>
          <cell r="I1233" t="str">
            <v>21</v>
          </cell>
          <cell r="J1233" t="str">
            <v>INJURIES, POISONINGS &amp; TOXIC EFFECTS OF DRUGS</v>
          </cell>
          <cell r="K1233" t="str">
            <v>01</v>
          </cell>
          <cell r="L1233" t="str">
            <v>General Medicine</v>
          </cell>
          <cell r="M1233" t="str">
            <v>01.1</v>
          </cell>
          <cell r="N1233" t="str">
            <v>General Medicine</v>
          </cell>
        </row>
        <row r="1234">
          <cell r="D1234" t="str">
            <v>811-3</v>
          </cell>
          <cell r="E1234" t="str">
            <v>ALLERGIC REACTIONS</v>
          </cell>
          <cell r="F1234" t="str">
            <v>Allergic reactions</v>
          </cell>
          <cell r="G1234">
            <v>0.89419999999999999</v>
          </cell>
          <cell r="H1234">
            <v>3.56</v>
          </cell>
          <cell r="I1234" t="str">
            <v>21</v>
          </cell>
          <cell r="J1234" t="str">
            <v>INJURIES, POISONINGS &amp; TOXIC EFFECTS OF DRUGS</v>
          </cell>
          <cell r="K1234" t="str">
            <v>01</v>
          </cell>
          <cell r="L1234" t="str">
            <v>General Medicine</v>
          </cell>
          <cell r="M1234" t="str">
            <v>01.1</v>
          </cell>
          <cell r="N1234" t="str">
            <v>General Medicine</v>
          </cell>
        </row>
        <row r="1235">
          <cell r="D1235" t="str">
            <v>811-4</v>
          </cell>
          <cell r="E1235" t="str">
            <v>ALLERGIC REACTIONS</v>
          </cell>
          <cell r="F1235" t="str">
            <v>Allergic reactions</v>
          </cell>
          <cell r="G1235">
            <v>1.7472799999999999</v>
          </cell>
          <cell r="H1235">
            <v>6.85</v>
          </cell>
          <cell r="I1235" t="str">
            <v>21</v>
          </cell>
          <cell r="J1235" t="str">
            <v>INJURIES, POISONINGS &amp; TOXIC EFFECTS OF DRUGS</v>
          </cell>
          <cell r="K1235" t="str">
            <v>01</v>
          </cell>
          <cell r="L1235" t="str">
            <v>General Medicine</v>
          </cell>
          <cell r="M1235" t="str">
            <v>01.1</v>
          </cell>
          <cell r="N1235" t="str">
            <v>General Medicine</v>
          </cell>
        </row>
        <row r="1236">
          <cell r="D1236" t="str">
            <v>812-1</v>
          </cell>
          <cell r="E1236" t="str">
            <v>POISONING OF MEDICINAL AGENTS</v>
          </cell>
          <cell r="F1236" t="str">
            <v>Poisoning of medicinal agents</v>
          </cell>
          <cell r="G1236">
            <v>0.34510000000000002</v>
          </cell>
          <cell r="H1236">
            <v>1.7</v>
          </cell>
          <cell r="I1236" t="str">
            <v>21</v>
          </cell>
          <cell r="J1236" t="str">
            <v>INJURIES, POISONINGS &amp; TOXIC EFFECTS OF DRUGS</v>
          </cell>
          <cell r="K1236" t="str">
            <v>01</v>
          </cell>
          <cell r="L1236" t="str">
            <v>General Medicine</v>
          </cell>
          <cell r="M1236" t="str">
            <v>01.1</v>
          </cell>
          <cell r="N1236" t="str">
            <v>General Medicine</v>
          </cell>
        </row>
        <row r="1237">
          <cell r="D1237" t="str">
            <v>812-2</v>
          </cell>
          <cell r="E1237" t="str">
            <v>POISONING OF MEDICINAL AGENTS</v>
          </cell>
          <cell r="F1237" t="str">
            <v>Poisoning of medicinal agents</v>
          </cell>
          <cell r="G1237">
            <v>0.49243999999999999</v>
          </cell>
          <cell r="H1237">
            <v>2.42</v>
          </cell>
          <cell r="I1237" t="str">
            <v>21</v>
          </cell>
          <cell r="J1237" t="str">
            <v>INJURIES, POISONINGS &amp; TOXIC EFFECTS OF DRUGS</v>
          </cell>
          <cell r="K1237" t="str">
            <v>01</v>
          </cell>
          <cell r="L1237" t="str">
            <v>General Medicine</v>
          </cell>
          <cell r="M1237" t="str">
            <v>01.1</v>
          </cell>
          <cell r="N1237" t="str">
            <v>General Medicine</v>
          </cell>
        </row>
        <row r="1238">
          <cell r="D1238" t="str">
            <v>812-3</v>
          </cell>
          <cell r="E1238" t="str">
            <v>POISONING OF MEDICINAL AGENTS</v>
          </cell>
          <cell r="F1238" t="str">
            <v>Poisoning of medicinal agents</v>
          </cell>
          <cell r="G1238">
            <v>0.72136999999999996</v>
          </cell>
          <cell r="H1238">
            <v>3.41</v>
          </cell>
          <cell r="I1238" t="str">
            <v>21</v>
          </cell>
          <cell r="J1238" t="str">
            <v>INJURIES, POISONINGS &amp; TOXIC EFFECTS OF DRUGS</v>
          </cell>
          <cell r="K1238" t="str">
            <v>01</v>
          </cell>
          <cell r="L1238" t="str">
            <v>General Medicine</v>
          </cell>
          <cell r="M1238" t="str">
            <v>01.1</v>
          </cell>
          <cell r="N1238" t="str">
            <v>General Medicine</v>
          </cell>
        </row>
        <row r="1239">
          <cell r="D1239" t="str">
            <v>812-4</v>
          </cell>
          <cell r="E1239" t="str">
            <v>POISONING OF MEDICINAL AGENTS</v>
          </cell>
          <cell r="F1239" t="str">
            <v>Poisoning of medicinal agents</v>
          </cell>
          <cell r="G1239">
            <v>1.2833300000000001</v>
          </cell>
          <cell r="H1239">
            <v>5.09</v>
          </cell>
          <cell r="I1239" t="str">
            <v>21</v>
          </cell>
          <cell r="J1239" t="str">
            <v>INJURIES, POISONINGS &amp; TOXIC EFFECTS OF DRUGS</v>
          </cell>
          <cell r="K1239" t="str">
            <v>01</v>
          </cell>
          <cell r="L1239" t="str">
            <v>General Medicine</v>
          </cell>
          <cell r="M1239" t="str">
            <v>01.1</v>
          </cell>
          <cell r="N1239" t="str">
            <v>General Medicine</v>
          </cell>
        </row>
        <row r="1240">
          <cell r="D1240" t="str">
            <v>813-1</v>
          </cell>
          <cell r="E1240" t="str">
            <v>OTHER COMPLICATIONS OF TREATMENT</v>
          </cell>
          <cell r="F1240" t="str">
            <v>Other complications of treatment</v>
          </cell>
          <cell r="G1240">
            <v>0.53659999999999997</v>
          </cell>
          <cell r="H1240">
            <v>2.74</v>
          </cell>
          <cell r="I1240" t="str">
            <v>21</v>
          </cell>
          <cell r="J1240" t="str">
            <v>INJURIES, POISONINGS &amp; TOXIC EFFECTS OF DRUGS</v>
          </cell>
          <cell r="K1240" t="str">
            <v>01</v>
          </cell>
          <cell r="L1240" t="str">
            <v>General Medicine</v>
          </cell>
          <cell r="M1240" t="str">
            <v>01.1</v>
          </cell>
          <cell r="N1240" t="str">
            <v>General Medicine</v>
          </cell>
        </row>
        <row r="1241">
          <cell r="D1241" t="str">
            <v>813-2</v>
          </cell>
          <cell r="E1241" t="str">
            <v>OTHER COMPLICATIONS OF TREATMENT</v>
          </cell>
          <cell r="F1241" t="str">
            <v>Other complications of treatment</v>
          </cell>
          <cell r="G1241">
            <v>0.66098000000000001</v>
          </cell>
          <cell r="H1241">
            <v>3.46</v>
          </cell>
          <cell r="I1241" t="str">
            <v>21</v>
          </cell>
          <cell r="J1241" t="str">
            <v>INJURIES, POISONINGS &amp; TOXIC EFFECTS OF DRUGS</v>
          </cell>
          <cell r="K1241" t="str">
            <v>01</v>
          </cell>
          <cell r="L1241" t="str">
            <v>General Medicine</v>
          </cell>
          <cell r="M1241" t="str">
            <v>01.1</v>
          </cell>
          <cell r="N1241" t="str">
            <v>General Medicine</v>
          </cell>
        </row>
        <row r="1242">
          <cell r="D1242" t="str">
            <v>813-3</v>
          </cell>
          <cell r="E1242" t="str">
            <v>OTHER COMPLICATIONS OF TREATMENT</v>
          </cell>
          <cell r="F1242" t="str">
            <v>Other complications of treatment</v>
          </cell>
          <cell r="G1242">
            <v>0.95862000000000003</v>
          </cell>
          <cell r="H1242">
            <v>5.08</v>
          </cell>
          <cell r="I1242" t="str">
            <v>21</v>
          </cell>
          <cell r="J1242" t="str">
            <v>INJURIES, POISONINGS &amp; TOXIC EFFECTS OF DRUGS</v>
          </cell>
          <cell r="K1242" t="str">
            <v>01</v>
          </cell>
          <cell r="L1242" t="str">
            <v>General Medicine</v>
          </cell>
          <cell r="M1242" t="str">
            <v>01.1</v>
          </cell>
          <cell r="N1242" t="str">
            <v>General Medicine</v>
          </cell>
        </row>
        <row r="1243">
          <cell r="D1243" t="str">
            <v>813-4</v>
          </cell>
          <cell r="E1243" t="str">
            <v>OTHER COMPLICATIONS OF TREATMENT</v>
          </cell>
          <cell r="F1243" t="str">
            <v>Other complications of treatment</v>
          </cell>
          <cell r="G1243">
            <v>1.7182299999999999</v>
          </cell>
          <cell r="H1243">
            <v>8.4700000000000006</v>
          </cell>
          <cell r="I1243" t="str">
            <v>21</v>
          </cell>
          <cell r="J1243" t="str">
            <v>INJURIES, POISONINGS &amp; TOXIC EFFECTS OF DRUGS</v>
          </cell>
          <cell r="K1243" t="str">
            <v>01</v>
          </cell>
          <cell r="L1243" t="str">
            <v>General Medicine</v>
          </cell>
          <cell r="M1243" t="str">
            <v>01.1</v>
          </cell>
          <cell r="N1243" t="str">
            <v>General Medicine</v>
          </cell>
        </row>
        <row r="1244">
          <cell r="D1244" t="str">
            <v>815-1</v>
          </cell>
          <cell r="E1244" t="str">
            <v>OTHER INJURY, POISONING AND TOXIC EFFECT DIAGNOSES</v>
          </cell>
          <cell r="F1244" t="str">
            <v>Other injury, poisoning &amp; toxic effect diagnoses</v>
          </cell>
          <cell r="G1244">
            <v>0.37522</v>
          </cell>
          <cell r="H1244">
            <v>2.1800000000000002</v>
          </cell>
          <cell r="I1244" t="str">
            <v>21</v>
          </cell>
          <cell r="J1244" t="str">
            <v>INJURIES, POISONINGS &amp; TOXIC EFFECTS OF DRUGS</v>
          </cell>
          <cell r="K1244" t="str">
            <v>01</v>
          </cell>
          <cell r="L1244" t="str">
            <v>General Medicine</v>
          </cell>
          <cell r="M1244" t="str">
            <v>01.1</v>
          </cell>
          <cell r="N1244" t="str">
            <v>General Medicine</v>
          </cell>
        </row>
        <row r="1245">
          <cell r="D1245" t="str">
            <v>815-2</v>
          </cell>
          <cell r="E1245" t="str">
            <v>OTHER INJURY, POISONING AND TOXIC EFFECT DIAGNOSES</v>
          </cell>
          <cell r="F1245" t="str">
            <v>Other injury, poisoning &amp; toxic effect diagnoses</v>
          </cell>
          <cell r="G1245">
            <v>0.53417999999999999</v>
          </cell>
          <cell r="H1245">
            <v>3.08</v>
          </cell>
          <cell r="I1245" t="str">
            <v>21</v>
          </cell>
          <cell r="J1245" t="str">
            <v>INJURIES, POISONINGS &amp; TOXIC EFFECTS OF DRUGS</v>
          </cell>
          <cell r="K1245" t="str">
            <v>01</v>
          </cell>
          <cell r="L1245" t="str">
            <v>General Medicine</v>
          </cell>
          <cell r="M1245" t="str">
            <v>01.1</v>
          </cell>
          <cell r="N1245" t="str">
            <v>General Medicine</v>
          </cell>
        </row>
        <row r="1246">
          <cell r="D1246" t="str">
            <v>815-3</v>
          </cell>
          <cell r="E1246" t="str">
            <v>OTHER INJURY, POISONING AND TOXIC EFFECT DIAGNOSES</v>
          </cell>
          <cell r="F1246" t="str">
            <v>Other injury, poisoning &amp; toxic effect diagnoses</v>
          </cell>
          <cell r="G1246">
            <v>0.87529999999999997</v>
          </cell>
          <cell r="H1246">
            <v>5.42</v>
          </cell>
          <cell r="I1246" t="str">
            <v>21</v>
          </cell>
          <cell r="J1246" t="str">
            <v>INJURIES, POISONINGS &amp; TOXIC EFFECTS OF DRUGS</v>
          </cell>
          <cell r="K1246" t="str">
            <v>01</v>
          </cell>
          <cell r="L1246" t="str">
            <v>General Medicine</v>
          </cell>
          <cell r="M1246" t="str">
            <v>01.1</v>
          </cell>
          <cell r="N1246" t="str">
            <v>General Medicine</v>
          </cell>
        </row>
        <row r="1247">
          <cell r="D1247" t="str">
            <v>815-4</v>
          </cell>
          <cell r="E1247" t="str">
            <v>OTHER INJURY, POISONING AND TOXIC EFFECT DIAGNOSES</v>
          </cell>
          <cell r="F1247" t="str">
            <v>Other injury, poisoning &amp; toxic effect diagnoses</v>
          </cell>
          <cell r="G1247">
            <v>1.83823</v>
          </cell>
          <cell r="H1247">
            <v>7.92</v>
          </cell>
          <cell r="I1247" t="str">
            <v>21</v>
          </cell>
          <cell r="J1247" t="str">
            <v>INJURIES, POISONINGS &amp; TOXIC EFFECTS OF DRUGS</v>
          </cell>
          <cell r="K1247" t="str">
            <v>01</v>
          </cell>
          <cell r="L1247" t="str">
            <v>General Medicine</v>
          </cell>
          <cell r="M1247" t="str">
            <v>01.1</v>
          </cell>
          <cell r="N1247" t="str">
            <v>General Medicine</v>
          </cell>
        </row>
        <row r="1248">
          <cell r="D1248" t="str">
            <v>816-1</v>
          </cell>
          <cell r="E1248" t="str">
            <v>TOXIC EFFECTS OF NON-MEDICINAL SUBSTANCES</v>
          </cell>
          <cell r="F1248" t="str">
            <v>Toxic effects of non-medicinal substances</v>
          </cell>
          <cell r="G1248">
            <v>0.50753000000000004</v>
          </cell>
          <cell r="H1248">
            <v>1.71</v>
          </cell>
          <cell r="I1248" t="str">
            <v>21</v>
          </cell>
          <cell r="J1248" t="str">
            <v>INJURIES, POISONINGS &amp; TOXIC EFFECTS OF DRUGS</v>
          </cell>
          <cell r="K1248" t="str">
            <v>01</v>
          </cell>
          <cell r="L1248" t="str">
            <v>General Medicine</v>
          </cell>
          <cell r="M1248" t="str">
            <v>01.1</v>
          </cell>
          <cell r="N1248" t="str">
            <v>General Medicine</v>
          </cell>
        </row>
        <row r="1249">
          <cell r="D1249" t="str">
            <v>816-2</v>
          </cell>
          <cell r="E1249" t="str">
            <v>TOXIC EFFECTS OF NON-MEDICINAL SUBSTANCES</v>
          </cell>
          <cell r="F1249" t="str">
            <v>Toxic effects of non-medicinal substances</v>
          </cell>
          <cell r="G1249">
            <v>0.53734999999999999</v>
          </cell>
          <cell r="H1249">
            <v>2.3199999999999998</v>
          </cell>
          <cell r="I1249" t="str">
            <v>21</v>
          </cell>
          <cell r="J1249" t="str">
            <v>INJURIES, POISONINGS &amp; TOXIC EFFECTS OF DRUGS</v>
          </cell>
          <cell r="K1249" t="str">
            <v>01</v>
          </cell>
          <cell r="L1249" t="str">
            <v>General Medicine</v>
          </cell>
          <cell r="M1249" t="str">
            <v>01.1</v>
          </cell>
          <cell r="N1249" t="str">
            <v>General Medicine</v>
          </cell>
        </row>
        <row r="1250">
          <cell r="D1250" t="str">
            <v>816-3</v>
          </cell>
          <cell r="E1250" t="str">
            <v>TOXIC EFFECTS OF NON-MEDICINAL SUBSTANCES</v>
          </cell>
          <cell r="F1250" t="str">
            <v>Toxic effects of non-medicinal substances</v>
          </cell>
          <cell r="G1250">
            <v>0.71009999999999995</v>
          </cell>
          <cell r="H1250">
            <v>3.17</v>
          </cell>
          <cell r="I1250" t="str">
            <v>21</v>
          </cell>
          <cell r="J1250" t="str">
            <v>INJURIES, POISONINGS &amp; TOXIC EFFECTS OF DRUGS</v>
          </cell>
          <cell r="K1250" t="str">
            <v>01</v>
          </cell>
          <cell r="L1250" t="str">
            <v>General Medicine</v>
          </cell>
          <cell r="M1250" t="str">
            <v>01.1</v>
          </cell>
          <cell r="N1250" t="str">
            <v>General Medicine</v>
          </cell>
        </row>
        <row r="1251">
          <cell r="D1251" t="str">
            <v>816-4</v>
          </cell>
          <cell r="E1251" t="str">
            <v>TOXIC EFFECTS OF NON-MEDICINAL SUBSTANCES</v>
          </cell>
          <cell r="F1251" t="str">
            <v>Toxic effects of non-medicinal substances</v>
          </cell>
          <cell r="G1251">
            <v>1.2816000000000001</v>
          </cell>
          <cell r="H1251">
            <v>4.9400000000000004</v>
          </cell>
          <cell r="I1251" t="str">
            <v>21</v>
          </cell>
          <cell r="J1251" t="str">
            <v>INJURIES, POISONINGS &amp; TOXIC EFFECTS OF DRUGS</v>
          </cell>
          <cell r="K1251" t="str">
            <v>01</v>
          </cell>
          <cell r="L1251" t="str">
            <v>General Medicine</v>
          </cell>
          <cell r="M1251" t="str">
            <v>01.1</v>
          </cell>
          <cell r="N1251" t="str">
            <v>General Medicine</v>
          </cell>
        </row>
        <row r="1252">
          <cell r="D1252" t="str">
            <v>817-1</v>
          </cell>
          <cell r="E1252" t="str">
            <v>INTENTIONAL SELF-HARM AND ATTEMPTED SUICIDE</v>
          </cell>
          <cell r="F1252" t="str">
            <v>Intentional self-harm &amp; attempted suicide</v>
          </cell>
          <cell r="G1252">
            <v>0.37553999999999998</v>
          </cell>
          <cell r="H1252">
            <v>2.1800000000000002</v>
          </cell>
          <cell r="I1252" t="str">
            <v>21</v>
          </cell>
          <cell r="J1252" t="str">
            <v>INJURIES, POISONINGS &amp; TOXIC EFFECTS OF DRUGS</v>
          </cell>
          <cell r="K1252" t="str">
            <v>01</v>
          </cell>
          <cell r="L1252" t="str">
            <v>General Medicine</v>
          </cell>
          <cell r="M1252" t="str">
            <v>01.1</v>
          </cell>
          <cell r="N1252" t="str">
            <v>General Medicine</v>
          </cell>
        </row>
        <row r="1253">
          <cell r="D1253" t="str">
            <v>817-2</v>
          </cell>
          <cell r="E1253" t="str">
            <v>INTENTIONAL SELF-HARM AND ATTEMPTED SUICIDE</v>
          </cell>
          <cell r="F1253" t="str">
            <v>Intentional self-harm &amp; attempted suicide</v>
          </cell>
          <cell r="G1253">
            <v>0.47338000000000002</v>
          </cell>
          <cell r="H1253">
            <v>2.92</v>
          </cell>
          <cell r="I1253" t="str">
            <v>21</v>
          </cell>
          <cell r="J1253" t="str">
            <v>INJURIES, POISONINGS &amp; TOXIC EFFECTS OF DRUGS</v>
          </cell>
          <cell r="K1253" t="str">
            <v>01</v>
          </cell>
          <cell r="L1253" t="str">
            <v>General Medicine</v>
          </cell>
          <cell r="M1253" t="str">
            <v>01.1</v>
          </cell>
          <cell r="N1253" t="str">
            <v>General Medicine</v>
          </cell>
        </row>
        <row r="1254">
          <cell r="D1254" t="str">
            <v>817-3</v>
          </cell>
          <cell r="E1254" t="str">
            <v>INTENTIONAL SELF-HARM AND ATTEMPTED SUICIDE</v>
          </cell>
          <cell r="F1254" t="str">
            <v>Intentional self-harm &amp; attempted suicide</v>
          </cell>
          <cell r="G1254">
            <v>0.76920999999999995</v>
          </cell>
          <cell r="H1254">
            <v>3.93</v>
          </cell>
          <cell r="I1254" t="str">
            <v>21</v>
          </cell>
          <cell r="J1254" t="str">
            <v>INJURIES, POISONINGS &amp; TOXIC EFFECTS OF DRUGS</v>
          </cell>
          <cell r="K1254" t="str">
            <v>01</v>
          </cell>
          <cell r="L1254" t="str">
            <v>General Medicine</v>
          </cell>
          <cell r="M1254" t="str">
            <v>01.1</v>
          </cell>
          <cell r="N1254" t="str">
            <v>General Medicine</v>
          </cell>
        </row>
        <row r="1255">
          <cell r="D1255" t="str">
            <v>817-4</v>
          </cell>
          <cell r="E1255" t="str">
            <v>INTENTIONAL SELF-HARM AND ATTEMPTED SUICIDE</v>
          </cell>
          <cell r="F1255" t="str">
            <v>Intentional self-harm &amp; attempted suicide</v>
          </cell>
          <cell r="G1255">
            <v>1.39645</v>
          </cell>
          <cell r="H1255">
            <v>5.68</v>
          </cell>
          <cell r="I1255" t="str">
            <v>21</v>
          </cell>
          <cell r="J1255" t="str">
            <v>INJURIES, POISONINGS &amp; TOXIC EFFECTS OF DRUGS</v>
          </cell>
          <cell r="K1255" t="str">
            <v>01</v>
          </cell>
          <cell r="L1255" t="str">
            <v>General Medicine</v>
          </cell>
          <cell r="M1255" t="str">
            <v>01.1</v>
          </cell>
          <cell r="N1255" t="str">
            <v>General Medicine</v>
          </cell>
        </row>
        <row r="1256">
          <cell r="D1256" t="str">
            <v>841-1</v>
          </cell>
          <cell r="E1256" t="str">
            <v>EXTENSIVE THIRD DEGREE BURNS WITH SKIN GRAFT</v>
          </cell>
          <cell r="F1256" t="str">
            <v>Extensive third degree burns with skin graft</v>
          </cell>
          <cell r="G1256">
            <v>1.5487299999999999</v>
          </cell>
          <cell r="I1256" t="str">
            <v>22</v>
          </cell>
          <cell r="J1256" t="str">
            <v>BURNS</v>
          </cell>
          <cell r="K1256" t="str">
            <v>12</v>
          </cell>
          <cell r="L1256" t="str">
            <v>Plastic Surgery</v>
          </cell>
          <cell r="M1256" t="str">
            <v>12.2</v>
          </cell>
          <cell r="N1256" t="str">
            <v>Burns</v>
          </cell>
        </row>
        <row r="1257">
          <cell r="D1257" t="str">
            <v>841-2</v>
          </cell>
          <cell r="E1257" t="str">
            <v>EXTENSIVE THIRD DEGREE BURNS WITH SKIN GRAFT</v>
          </cell>
          <cell r="F1257" t="str">
            <v>Extensive third degree burns with skin graft</v>
          </cell>
          <cell r="G1257">
            <v>1.7628999999999999</v>
          </cell>
          <cell r="I1257" t="str">
            <v>22</v>
          </cell>
          <cell r="J1257" t="str">
            <v>BURNS</v>
          </cell>
          <cell r="K1257" t="str">
            <v>12</v>
          </cell>
          <cell r="L1257" t="str">
            <v>Plastic Surgery</v>
          </cell>
          <cell r="M1257" t="str">
            <v>12.2</v>
          </cell>
          <cell r="N1257" t="str">
            <v>Burns</v>
          </cell>
        </row>
        <row r="1258">
          <cell r="D1258" t="str">
            <v>841-3</v>
          </cell>
          <cell r="E1258" t="str">
            <v>EXTENSIVE THIRD DEGREE BURNS WITH SKIN GRAFT</v>
          </cell>
          <cell r="F1258" t="str">
            <v>Extensive third degree burns with skin graft</v>
          </cell>
          <cell r="G1258">
            <v>6.0217999999999998</v>
          </cell>
          <cell r="H1258">
            <v>24.14</v>
          </cell>
          <cell r="I1258" t="str">
            <v>22</v>
          </cell>
          <cell r="J1258" t="str">
            <v>BURNS</v>
          </cell>
          <cell r="K1258" t="str">
            <v>12</v>
          </cell>
          <cell r="L1258" t="str">
            <v>Plastic Surgery</v>
          </cell>
          <cell r="M1258" t="str">
            <v>12.2</v>
          </cell>
          <cell r="N1258" t="str">
            <v>Burns</v>
          </cell>
        </row>
        <row r="1259">
          <cell r="D1259" t="str">
            <v>841-4</v>
          </cell>
          <cell r="E1259" t="str">
            <v>EXTENSIVE THIRD DEGREE BURNS WITH SKIN GRAFT</v>
          </cell>
          <cell r="F1259" t="str">
            <v>Extensive third degree burns with skin graft</v>
          </cell>
          <cell r="G1259">
            <v>16.408670000000001</v>
          </cell>
          <cell r="H1259">
            <v>41.33</v>
          </cell>
          <cell r="I1259" t="str">
            <v>22</v>
          </cell>
          <cell r="J1259" t="str">
            <v>BURNS</v>
          </cell>
          <cell r="K1259" t="str">
            <v>12</v>
          </cell>
          <cell r="L1259" t="str">
            <v>Plastic Surgery</v>
          </cell>
          <cell r="M1259" t="str">
            <v>12.2</v>
          </cell>
          <cell r="N1259" t="str">
            <v>Burns</v>
          </cell>
        </row>
        <row r="1260">
          <cell r="D1260" t="str">
            <v>842-1</v>
          </cell>
          <cell r="E1260" t="str">
            <v>BURNS WITH SKIN GRAFT EXCEPT EXTENSIVE THIRD DEGREE BURNS</v>
          </cell>
          <cell r="F1260" t="str">
            <v>Burns with skin graft except extensive third degree burns</v>
          </cell>
          <cell r="G1260">
            <v>1.1687799999999999</v>
          </cell>
          <cell r="H1260">
            <v>4.13</v>
          </cell>
          <cell r="I1260" t="str">
            <v>22</v>
          </cell>
          <cell r="J1260" t="str">
            <v>BURNS</v>
          </cell>
          <cell r="K1260" t="str">
            <v>12</v>
          </cell>
          <cell r="L1260" t="str">
            <v>Plastic Surgery</v>
          </cell>
          <cell r="M1260" t="str">
            <v>12.2</v>
          </cell>
          <cell r="N1260" t="str">
            <v>Burns</v>
          </cell>
        </row>
        <row r="1261">
          <cell r="D1261" t="str">
            <v>842-2</v>
          </cell>
          <cell r="E1261" t="str">
            <v>BURNS WITH SKIN GRAFT EXCEPT EXTENSIVE THIRD DEGREE BURNS</v>
          </cell>
          <cell r="F1261" t="str">
            <v>Burns with skin graft except extensive third degree burns</v>
          </cell>
          <cell r="G1261">
            <v>1.8128599999999999</v>
          </cell>
          <cell r="H1261">
            <v>7.8</v>
          </cell>
          <cell r="I1261" t="str">
            <v>22</v>
          </cell>
          <cell r="J1261" t="str">
            <v>BURNS</v>
          </cell>
          <cell r="K1261" t="str">
            <v>12</v>
          </cell>
          <cell r="L1261" t="str">
            <v>Plastic Surgery</v>
          </cell>
          <cell r="M1261" t="str">
            <v>12.2</v>
          </cell>
          <cell r="N1261" t="str">
            <v>Burns</v>
          </cell>
        </row>
        <row r="1262">
          <cell r="D1262" t="str">
            <v>842-3</v>
          </cell>
          <cell r="E1262" t="str">
            <v>BURNS WITH SKIN GRAFT EXCEPT EXTENSIVE THIRD DEGREE BURNS</v>
          </cell>
          <cell r="F1262" t="str">
            <v>Burns with skin graft except extensive third degree burns</v>
          </cell>
          <cell r="G1262">
            <v>3.4197799999999998</v>
          </cell>
          <cell r="H1262">
            <v>14.53</v>
          </cell>
          <cell r="I1262" t="str">
            <v>22</v>
          </cell>
          <cell r="J1262" t="str">
            <v>BURNS</v>
          </cell>
          <cell r="K1262" t="str">
            <v>12</v>
          </cell>
          <cell r="L1262" t="str">
            <v>Plastic Surgery</v>
          </cell>
          <cell r="M1262" t="str">
            <v>12.2</v>
          </cell>
          <cell r="N1262" t="str">
            <v>Burns</v>
          </cell>
        </row>
        <row r="1263">
          <cell r="D1263" t="str">
            <v>842-4</v>
          </cell>
          <cell r="E1263" t="str">
            <v>BURNS WITH SKIN GRAFT EXCEPT EXTENSIVE THIRD DEGREE BURNS</v>
          </cell>
          <cell r="F1263" t="str">
            <v>Burns with skin graft except extensive third degree burns</v>
          </cell>
          <cell r="G1263">
            <v>8.2924600000000002</v>
          </cell>
          <cell r="H1263">
            <v>27.41</v>
          </cell>
          <cell r="I1263" t="str">
            <v>22</v>
          </cell>
          <cell r="J1263" t="str">
            <v>BURNS</v>
          </cell>
          <cell r="K1263" t="str">
            <v>12</v>
          </cell>
          <cell r="L1263" t="str">
            <v>Plastic Surgery</v>
          </cell>
          <cell r="M1263" t="str">
            <v>12.2</v>
          </cell>
          <cell r="N1263" t="str">
            <v>Burns</v>
          </cell>
        </row>
        <row r="1264">
          <cell r="D1264" t="str">
            <v>843-1</v>
          </cell>
          <cell r="E1264" t="str">
            <v>EXTENSIVE THIRD DEGREE BURNS WITHOUT SKIN GRAFT</v>
          </cell>
          <cell r="F1264" t="str">
            <v>Extensive third degree burns w/o skin graft</v>
          </cell>
          <cell r="G1264">
            <v>0.45017000000000001</v>
          </cell>
          <cell r="H1264">
            <v>2.9</v>
          </cell>
          <cell r="I1264" t="str">
            <v>22</v>
          </cell>
          <cell r="J1264" t="str">
            <v>BURNS</v>
          </cell>
          <cell r="K1264" t="str">
            <v>12</v>
          </cell>
          <cell r="L1264" t="str">
            <v>Plastic Surgery</v>
          </cell>
          <cell r="M1264" t="str">
            <v>12.2</v>
          </cell>
          <cell r="N1264" t="str">
            <v>Burns</v>
          </cell>
        </row>
        <row r="1265">
          <cell r="D1265" t="str">
            <v>843-2</v>
          </cell>
          <cell r="E1265" t="str">
            <v>EXTENSIVE THIRD DEGREE BURNS WITHOUT SKIN GRAFT</v>
          </cell>
          <cell r="F1265" t="str">
            <v>Extensive third degree burns w/o skin graft</v>
          </cell>
          <cell r="G1265">
            <v>0.69093000000000004</v>
          </cell>
          <cell r="H1265">
            <v>4.45</v>
          </cell>
          <cell r="I1265" t="str">
            <v>22</v>
          </cell>
          <cell r="J1265" t="str">
            <v>BURNS</v>
          </cell>
          <cell r="K1265" t="str">
            <v>12</v>
          </cell>
          <cell r="L1265" t="str">
            <v>Plastic Surgery</v>
          </cell>
          <cell r="M1265" t="str">
            <v>12.2</v>
          </cell>
          <cell r="N1265" t="str">
            <v>Burns</v>
          </cell>
        </row>
        <row r="1266">
          <cell r="D1266" t="str">
            <v>843-3</v>
          </cell>
          <cell r="E1266" t="str">
            <v>EXTENSIVE THIRD DEGREE BURNS WITHOUT SKIN GRAFT</v>
          </cell>
          <cell r="F1266" t="str">
            <v>Extensive third degree burns w/o skin graft</v>
          </cell>
          <cell r="G1266">
            <v>0.93620999999999999</v>
          </cell>
          <cell r="H1266">
            <v>5.86</v>
          </cell>
          <cell r="I1266" t="str">
            <v>22</v>
          </cell>
          <cell r="J1266" t="str">
            <v>BURNS</v>
          </cell>
          <cell r="K1266" t="str">
            <v>12</v>
          </cell>
          <cell r="L1266" t="str">
            <v>Plastic Surgery</v>
          </cell>
          <cell r="M1266" t="str">
            <v>12.2</v>
          </cell>
          <cell r="N1266" t="str">
            <v>Burns</v>
          </cell>
        </row>
        <row r="1267">
          <cell r="D1267" t="str">
            <v>843-4</v>
          </cell>
          <cell r="E1267" t="str">
            <v>EXTENSIVE THIRD DEGREE BURNS WITHOUT SKIN GRAFT</v>
          </cell>
          <cell r="F1267" t="str">
            <v>Extensive third degree burns w/o skin graft</v>
          </cell>
          <cell r="G1267">
            <v>1.9279200000000001</v>
          </cell>
          <cell r="H1267">
            <v>7.4</v>
          </cell>
          <cell r="I1267" t="str">
            <v>22</v>
          </cell>
          <cell r="J1267" t="str">
            <v>BURNS</v>
          </cell>
          <cell r="K1267" t="str">
            <v>12</v>
          </cell>
          <cell r="L1267" t="str">
            <v>Plastic Surgery</v>
          </cell>
          <cell r="M1267" t="str">
            <v>12.2</v>
          </cell>
          <cell r="N1267" t="str">
            <v>Burns</v>
          </cell>
        </row>
        <row r="1268">
          <cell r="D1268" t="str">
            <v>844-1</v>
          </cell>
          <cell r="E1268" t="str">
            <v>PARTIAL THICKNESS BURNS WITHOUT SKIN GRAFT</v>
          </cell>
          <cell r="F1268" t="str">
            <v>Partial thickness burns w/o skin graft</v>
          </cell>
          <cell r="G1268">
            <v>0.35414000000000001</v>
          </cell>
          <cell r="H1268">
            <v>2.2999999999999998</v>
          </cell>
          <cell r="I1268" t="str">
            <v>22</v>
          </cell>
          <cell r="J1268" t="str">
            <v>BURNS</v>
          </cell>
          <cell r="K1268" t="str">
            <v>12</v>
          </cell>
          <cell r="L1268" t="str">
            <v>Plastic Surgery</v>
          </cell>
          <cell r="M1268" t="str">
            <v>12.2</v>
          </cell>
          <cell r="N1268" t="str">
            <v>Burns</v>
          </cell>
        </row>
        <row r="1269">
          <cell r="D1269" t="str">
            <v>844-2</v>
          </cell>
          <cell r="E1269" t="str">
            <v>PARTIAL THICKNESS BURNS WITHOUT SKIN GRAFT</v>
          </cell>
          <cell r="F1269" t="str">
            <v>Partial thickness burns w/o skin graft</v>
          </cell>
          <cell r="G1269">
            <v>0.57379999999999998</v>
          </cell>
          <cell r="H1269">
            <v>3.59</v>
          </cell>
          <cell r="I1269" t="str">
            <v>22</v>
          </cell>
          <cell r="J1269" t="str">
            <v>BURNS</v>
          </cell>
          <cell r="K1269" t="str">
            <v>12</v>
          </cell>
          <cell r="L1269" t="str">
            <v>Plastic Surgery</v>
          </cell>
          <cell r="M1269" t="str">
            <v>12.2</v>
          </cell>
          <cell r="N1269" t="str">
            <v>Burns</v>
          </cell>
        </row>
        <row r="1270">
          <cell r="D1270" t="str">
            <v>844-3</v>
          </cell>
          <cell r="E1270" t="str">
            <v>PARTIAL THICKNESS BURNS WITHOUT SKIN GRAFT</v>
          </cell>
          <cell r="F1270" t="str">
            <v>Partial thickness burns w/o skin graft</v>
          </cell>
          <cell r="G1270">
            <v>0.98617999999999995</v>
          </cell>
          <cell r="H1270">
            <v>5.67</v>
          </cell>
          <cell r="I1270" t="str">
            <v>22</v>
          </cell>
          <cell r="J1270" t="str">
            <v>BURNS</v>
          </cell>
          <cell r="K1270" t="str">
            <v>12</v>
          </cell>
          <cell r="L1270" t="str">
            <v>Plastic Surgery</v>
          </cell>
          <cell r="M1270" t="str">
            <v>12.2</v>
          </cell>
          <cell r="N1270" t="str">
            <v>Burns</v>
          </cell>
        </row>
        <row r="1271">
          <cell r="D1271" t="str">
            <v>844-4</v>
          </cell>
          <cell r="E1271" t="str">
            <v>PARTIAL THICKNESS BURNS WITHOUT SKIN GRAFT</v>
          </cell>
          <cell r="F1271" t="str">
            <v>Partial thickness burns w/o skin graft</v>
          </cell>
          <cell r="G1271">
            <v>2.2774299999999998</v>
          </cell>
          <cell r="H1271">
            <v>10.77</v>
          </cell>
          <cell r="I1271" t="str">
            <v>22</v>
          </cell>
          <cell r="J1271" t="str">
            <v>BURNS</v>
          </cell>
          <cell r="K1271" t="str">
            <v>12</v>
          </cell>
          <cell r="L1271" t="str">
            <v>Plastic Surgery</v>
          </cell>
          <cell r="M1271" t="str">
            <v>12.2</v>
          </cell>
          <cell r="N1271" t="str">
            <v>Burns</v>
          </cell>
        </row>
        <row r="1272">
          <cell r="D1272" t="str">
            <v>850-1</v>
          </cell>
          <cell r="E1272" t="str">
            <v>PROCEDURE WITH DIAGNOSIS OF REHABILITATION, AFTERCARE OR OTHER CONTACT WITH HEALTH SERVICES</v>
          </cell>
          <cell r="F1272" t="str">
            <v>Procedure with diagnosis of rehabilitation, aftercare or oth contact with health services</v>
          </cell>
          <cell r="G1272">
            <v>1.6360399999999999</v>
          </cell>
          <cell r="H1272">
            <v>2.59</v>
          </cell>
          <cell r="I1272" t="str">
            <v>23</v>
          </cell>
          <cell r="J1272" t="str">
            <v>FACTORS INFLUENCING HLTH STAT &amp; OTHR CONTACTS WITH HLTH SERVCS</v>
          </cell>
          <cell r="K1272" t="str">
            <v>06</v>
          </cell>
          <cell r="L1272" t="str">
            <v>General Surgery</v>
          </cell>
          <cell r="M1272" t="str">
            <v>06.1</v>
          </cell>
          <cell r="N1272" t="str">
            <v>General Surgery</v>
          </cell>
        </row>
        <row r="1273">
          <cell r="D1273" t="str">
            <v>850-2</v>
          </cell>
          <cell r="E1273" t="str">
            <v>PROCEDURE WITH DIAGNOSIS OF REHABILITATION, AFTERCARE OR OTHER CONTACT WITH HEALTH SERVICES</v>
          </cell>
          <cell r="F1273" t="str">
            <v>Procedure with diagnosis of rehabilitation, aftercare or oth contact with health services</v>
          </cell>
          <cell r="G1273">
            <v>2.2188500000000002</v>
          </cell>
          <cell r="H1273">
            <v>4.37</v>
          </cell>
          <cell r="I1273" t="str">
            <v>23</v>
          </cell>
          <cell r="J1273" t="str">
            <v>FACTORS INFLUENCING HLTH STAT &amp; OTHR CONTACTS WITH HLTH SERVCS</v>
          </cell>
          <cell r="K1273" t="str">
            <v>06</v>
          </cell>
          <cell r="L1273" t="str">
            <v>General Surgery</v>
          </cell>
          <cell r="M1273" t="str">
            <v>06.1</v>
          </cell>
          <cell r="N1273" t="str">
            <v>General Surgery</v>
          </cell>
        </row>
        <row r="1274">
          <cell r="D1274" t="str">
            <v>850-3</v>
          </cell>
          <cell r="E1274" t="str">
            <v>PROCEDURE WITH DIAGNOSIS OF REHABILITATION, AFTERCARE OR OTHER CONTACT WITH HEALTH SERVICES</v>
          </cell>
          <cell r="F1274" t="str">
            <v>Procedure with diagnosis of rehabilitation, aftercare or oth contact with health services</v>
          </cell>
          <cell r="G1274">
            <v>2.7201</v>
          </cell>
          <cell r="H1274">
            <v>10.51</v>
          </cell>
          <cell r="I1274" t="str">
            <v>23</v>
          </cell>
          <cell r="J1274" t="str">
            <v>FACTORS INFLUENCING HLTH STAT &amp; OTHR CONTACTS WITH HLTH SERVCS</v>
          </cell>
          <cell r="K1274" t="str">
            <v>06</v>
          </cell>
          <cell r="L1274" t="str">
            <v>General Surgery</v>
          </cell>
          <cell r="M1274" t="str">
            <v>06.1</v>
          </cell>
          <cell r="N1274" t="str">
            <v>General Surgery</v>
          </cell>
        </row>
        <row r="1275">
          <cell r="D1275" t="str">
            <v>850-4</v>
          </cell>
          <cell r="E1275" t="str">
            <v>PROCEDURE WITH DIAGNOSIS OF REHABILITATION, AFTERCARE OR OTHER CONTACT WITH HEALTH SERVICES</v>
          </cell>
          <cell r="F1275" t="str">
            <v>Procedure with diagnosis of rehabilitation, aftercare or oth contact with health services</v>
          </cell>
          <cell r="G1275">
            <v>5.7789599999999997</v>
          </cell>
          <cell r="H1275">
            <v>26.97</v>
          </cell>
          <cell r="I1275" t="str">
            <v>23</v>
          </cell>
          <cell r="J1275" t="str">
            <v>FACTORS INFLUENCING HLTH STAT &amp; OTHR CONTACTS WITH HLTH SERVCS</v>
          </cell>
          <cell r="K1275" t="str">
            <v>06</v>
          </cell>
          <cell r="L1275" t="str">
            <v>General Surgery</v>
          </cell>
          <cell r="M1275" t="str">
            <v>06.1</v>
          </cell>
          <cell r="N1275" t="str">
            <v>General Surgery</v>
          </cell>
        </row>
        <row r="1276">
          <cell r="D1276" t="str">
            <v>860-1</v>
          </cell>
          <cell r="E1276" t="str">
            <v>REHABILITATION</v>
          </cell>
          <cell r="F1276" t="str">
            <v>Rehabilitation</v>
          </cell>
          <cell r="G1276">
            <v>0.95250999999999997</v>
          </cell>
          <cell r="H1276">
            <v>10.11</v>
          </cell>
          <cell r="I1276" t="str">
            <v>23</v>
          </cell>
          <cell r="J1276" t="str">
            <v>FACTORS INFLUENCING HLTH STAT &amp; OTHR CONTACTS WITH HLTH SERVCS</v>
          </cell>
          <cell r="K1276" t="str">
            <v>24</v>
          </cell>
          <cell r="L1276" t="str">
            <v>Rehabilitation</v>
          </cell>
          <cell r="M1276" t="str">
            <v>24.1</v>
          </cell>
          <cell r="N1276" t="str">
            <v>Rehabilitation</v>
          </cell>
        </row>
        <row r="1277">
          <cell r="D1277" t="str">
            <v>860-2</v>
          </cell>
          <cell r="E1277" t="str">
            <v>REHABILITATION</v>
          </cell>
          <cell r="F1277" t="str">
            <v>Rehabilitation</v>
          </cell>
          <cell r="G1277">
            <v>1.1675800000000001</v>
          </cell>
          <cell r="H1277">
            <v>12.03</v>
          </cell>
          <cell r="I1277" t="str">
            <v>23</v>
          </cell>
          <cell r="J1277" t="str">
            <v>FACTORS INFLUENCING HLTH STAT &amp; OTHR CONTACTS WITH HLTH SERVCS</v>
          </cell>
          <cell r="K1277" t="str">
            <v>24</v>
          </cell>
          <cell r="L1277" t="str">
            <v>Rehabilitation</v>
          </cell>
          <cell r="M1277" t="str">
            <v>24.1</v>
          </cell>
          <cell r="N1277" t="str">
            <v>Rehabilitation</v>
          </cell>
        </row>
        <row r="1278">
          <cell r="D1278" t="str">
            <v>860-3</v>
          </cell>
          <cell r="E1278" t="str">
            <v>REHABILITATION</v>
          </cell>
          <cell r="F1278" t="str">
            <v>Rehabilitation</v>
          </cell>
          <cell r="G1278">
            <v>1.4871399999999999</v>
          </cell>
          <cell r="H1278">
            <v>14.12</v>
          </cell>
          <cell r="I1278" t="str">
            <v>23</v>
          </cell>
          <cell r="J1278" t="str">
            <v>FACTORS INFLUENCING HLTH STAT &amp; OTHR CONTACTS WITH HLTH SERVCS</v>
          </cell>
          <cell r="K1278" t="str">
            <v>24</v>
          </cell>
          <cell r="L1278" t="str">
            <v>Rehabilitation</v>
          </cell>
          <cell r="M1278" t="str">
            <v>24.1</v>
          </cell>
          <cell r="N1278" t="str">
            <v>Rehabilitation</v>
          </cell>
        </row>
        <row r="1279">
          <cell r="D1279" t="str">
            <v>860-4</v>
          </cell>
          <cell r="E1279" t="str">
            <v>REHABILITATION</v>
          </cell>
          <cell r="F1279" t="str">
            <v>Rehabilitation</v>
          </cell>
          <cell r="G1279">
            <v>1.8217399999999999</v>
          </cell>
          <cell r="H1279">
            <v>16.2</v>
          </cell>
          <cell r="I1279" t="str">
            <v>23</v>
          </cell>
          <cell r="J1279" t="str">
            <v>FACTORS INFLUENCING HLTH STAT &amp; OTHR CONTACTS WITH HLTH SERVCS</v>
          </cell>
          <cell r="K1279" t="str">
            <v>24</v>
          </cell>
          <cell r="L1279" t="str">
            <v>Rehabilitation</v>
          </cell>
          <cell r="M1279" t="str">
            <v>24.1</v>
          </cell>
          <cell r="N1279" t="str">
            <v>Rehabilitation</v>
          </cell>
        </row>
        <row r="1280">
          <cell r="D1280" t="str">
            <v>861-1</v>
          </cell>
          <cell r="E1280" t="str">
            <v>SIGNS, SYMPTOMS AND OTHER FACTORS INFLUENCING HEALTH STATUS</v>
          </cell>
          <cell r="F1280" t="str">
            <v>Signs, symptoms &amp; oth factors influencing health status</v>
          </cell>
          <cell r="G1280">
            <v>0.33879999999999999</v>
          </cell>
          <cell r="H1280">
            <v>2.7</v>
          </cell>
          <cell r="I1280" t="str">
            <v>23</v>
          </cell>
          <cell r="J1280" t="str">
            <v>FACTORS INFLUENCING HLTH STAT &amp; OTHR CONTACTS WITH HLTH SERVCS</v>
          </cell>
          <cell r="K1280" t="str">
            <v>01</v>
          </cell>
          <cell r="L1280" t="str">
            <v>General Medicine</v>
          </cell>
          <cell r="M1280" t="str">
            <v>01.1</v>
          </cell>
          <cell r="N1280" t="str">
            <v>General Medicine</v>
          </cell>
        </row>
        <row r="1281">
          <cell r="D1281" t="str">
            <v>861-2</v>
          </cell>
          <cell r="E1281" t="str">
            <v>SIGNS, SYMPTOMS AND OTHER FACTORS INFLUENCING HEALTH STATUS</v>
          </cell>
          <cell r="F1281" t="str">
            <v>Signs, symptoms &amp; oth factors influencing health status</v>
          </cell>
          <cell r="G1281">
            <v>0.58723000000000003</v>
          </cell>
          <cell r="H1281">
            <v>4.16</v>
          </cell>
          <cell r="I1281" t="str">
            <v>23</v>
          </cell>
          <cell r="J1281" t="str">
            <v>FACTORS INFLUENCING HLTH STAT &amp; OTHR CONTACTS WITH HLTH SERVCS</v>
          </cell>
          <cell r="K1281" t="str">
            <v>01</v>
          </cell>
          <cell r="L1281" t="str">
            <v>General Medicine</v>
          </cell>
          <cell r="M1281" t="str">
            <v>01.1</v>
          </cell>
          <cell r="N1281" t="str">
            <v>General Medicine</v>
          </cell>
        </row>
        <row r="1282">
          <cell r="D1282" t="str">
            <v>861-3</v>
          </cell>
          <cell r="E1282" t="str">
            <v>SIGNS, SYMPTOMS AND OTHER FACTORS INFLUENCING HEALTH STATUS</v>
          </cell>
          <cell r="F1282" t="str">
            <v>Signs, symptoms &amp; oth factors influencing health status</v>
          </cell>
          <cell r="G1282">
            <v>0.82145999999999997</v>
          </cell>
          <cell r="H1282">
            <v>6.19</v>
          </cell>
          <cell r="I1282" t="str">
            <v>23</v>
          </cell>
          <cell r="J1282" t="str">
            <v>FACTORS INFLUENCING HLTH STAT &amp; OTHR CONTACTS WITH HLTH SERVCS</v>
          </cell>
          <cell r="K1282" t="str">
            <v>01</v>
          </cell>
          <cell r="L1282" t="str">
            <v>General Medicine</v>
          </cell>
          <cell r="M1282" t="str">
            <v>01.1</v>
          </cell>
          <cell r="N1282" t="str">
            <v>General Medicine</v>
          </cell>
        </row>
        <row r="1283">
          <cell r="D1283" t="str">
            <v>861-4</v>
          </cell>
          <cell r="E1283" t="str">
            <v>SIGNS, SYMPTOMS AND OTHER FACTORS INFLUENCING HEALTH STATUS</v>
          </cell>
          <cell r="F1283" t="str">
            <v>Signs, symptoms &amp; oth factors influencing health status</v>
          </cell>
          <cell r="G1283">
            <v>0.88724999999999998</v>
          </cell>
          <cell r="H1283">
            <v>8.08</v>
          </cell>
          <cell r="I1283" t="str">
            <v>23</v>
          </cell>
          <cell r="J1283" t="str">
            <v>FACTORS INFLUENCING HLTH STAT &amp; OTHR CONTACTS WITH HLTH SERVCS</v>
          </cell>
          <cell r="K1283" t="str">
            <v>01</v>
          </cell>
          <cell r="L1283" t="str">
            <v>General Medicine</v>
          </cell>
          <cell r="M1283" t="str">
            <v>01.1</v>
          </cell>
          <cell r="N1283" t="str">
            <v>General Medicine</v>
          </cell>
        </row>
        <row r="1284">
          <cell r="D1284" t="str">
            <v>862-1</v>
          </cell>
          <cell r="E1284" t="str">
            <v>OTHER AFTERCARE AND CONVALESCENCE</v>
          </cell>
          <cell r="F1284" t="str">
            <v>Other aftercare &amp; convalescence</v>
          </cell>
          <cell r="G1284">
            <v>0.45906000000000002</v>
          </cell>
          <cell r="H1284">
            <v>7.47</v>
          </cell>
          <cell r="I1284" t="str">
            <v>23</v>
          </cell>
          <cell r="J1284" t="str">
            <v>FACTORS INFLUENCING HLTH STAT &amp; OTHR CONTACTS WITH HLTH SERVCS</v>
          </cell>
          <cell r="K1284" t="str">
            <v>01</v>
          </cell>
          <cell r="L1284" t="str">
            <v>General Medicine</v>
          </cell>
          <cell r="M1284" t="str">
            <v>01.1</v>
          </cell>
          <cell r="N1284" t="str">
            <v>General Medicine</v>
          </cell>
        </row>
        <row r="1285">
          <cell r="D1285" t="str">
            <v>862-2</v>
          </cell>
          <cell r="E1285" t="str">
            <v>OTHER AFTERCARE AND CONVALESCENCE</v>
          </cell>
          <cell r="F1285" t="str">
            <v>Other aftercare &amp; convalescence</v>
          </cell>
          <cell r="G1285">
            <v>0.66898999999999997</v>
          </cell>
          <cell r="H1285">
            <v>10.28</v>
          </cell>
          <cell r="I1285" t="str">
            <v>23</v>
          </cell>
          <cell r="J1285" t="str">
            <v>FACTORS INFLUENCING HLTH STAT &amp; OTHR CONTACTS WITH HLTH SERVCS</v>
          </cell>
          <cell r="K1285" t="str">
            <v>01</v>
          </cell>
          <cell r="L1285" t="str">
            <v>General Medicine</v>
          </cell>
          <cell r="M1285" t="str">
            <v>01.1</v>
          </cell>
          <cell r="N1285" t="str">
            <v>General Medicine</v>
          </cell>
        </row>
        <row r="1286">
          <cell r="D1286" t="str">
            <v>862-3</v>
          </cell>
          <cell r="E1286" t="str">
            <v>OTHER AFTERCARE AND CONVALESCENCE</v>
          </cell>
          <cell r="F1286" t="str">
            <v>Other aftercare &amp; convalescence</v>
          </cell>
          <cell r="G1286">
            <v>0.74748000000000003</v>
          </cell>
          <cell r="H1286">
            <v>11.738898203592814</v>
          </cell>
          <cell r="I1286" t="str">
            <v>23</v>
          </cell>
          <cell r="J1286" t="str">
            <v>FACTORS INFLUENCING HLTH STAT &amp; OTHR CONTACTS WITH HLTH SERVCS</v>
          </cell>
          <cell r="K1286" t="str">
            <v>01</v>
          </cell>
          <cell r="L1286" t="str">
            <v>General Medicine</v>
          </cell>
          <cell r="M1286" t="str">
            <v>01.1</v>
          </cell>
          <cell r="N1286" t="str">
            <v>General Medicine</v>
          </cell>
        </row>
        <row r="1287">
          <cell r="D1287" t="str">
            <v>862-4</v>
          </cell>
          <cell r="E1287" t="str">
            <v>OTHER AFTERCARE AND CONVALESCENCE</v>
          </cell>
          <cell r="F1287" t="str">
            <v>Other aftercare &amp; convalescence</v>
          </cell>
          <cell r="G1287">
            <v>0.78485000000000005</v>
          </cell>
          <cell r="H1287">
            <v>11.999899401197606</v>
          </cell>
          <cell r="I1287" t="str">
            <v>23</v>
          </cell>
          <cell r="J1287" t="str">
            <v>FACTORS INFLUENCING HLTH STAT &amp; OTHR CONTACTS WITH HLTH SERVCS</v>
          </cell>
          <cell r="K1287" t="str">
            <v>01</v>
          </cell>
          <cell r="L1287" t="str">
            <v>General Medicine</v>
          </cell>
          <cell r="M1287" t="str">
            <v>01.1</v>
          </cell>
          <cell r="N1287" t="str">
            <v>General Medicine</v>
          </cell>
        </row>
        <row r="1288">
          <cell r="D1288" t="str">
            <v>863-1</v>
          </cell>
          <cell r="E1288" t="str">
            <v>NEONATAL AFTERCARE</v>
          </cell>
          <cell r="F1288" t="str">
            <v>Neonatal aftercare</v>
          </cell>
          <cell r="G1288">
            <v>0.84250000000000003</v>
          </cell>
          <cell r="H1288">
            <v>8.9600000000000009</v>
          </cell>
          <cell r="I1288" t="str">
            <v>23</v>
          </cell>
          <cell r="J1288" t="str">
            <v>FACTORS INFLUENCING HLTH STAT &amp; OTHR CONTACTS WITH HLTH SERVCS</v>
          </cell>
          <cell r="K1288" t="str">
            <v>05</v>
          </cell>
          <cell r="L1288" t="str">
            <v>Pediatrics</v>
          </cell>
          <cell r="M1288" t="str">
            <v>05.1</v>
          </cell>
          <cell r="N1288" t="str">
            <v>Neonatology</v>
          </cell>
        </row>
        <row r="1289">
          <cell r="D1289" t="str">
            <v>863-2</v>
          </cell>
          <cell r="E1289" t="str">
            <v>NEONATAL AFTERCARE</v>
          </cell>
          <cell r="F1289" t="str">
            <v>Neonatal aftercare</v>
          </cell>
          <cell r="G1289">
            <v>2.1432199999999999</v>
          </cell>
          <cell r="H1289">
            <v>18.04</v>
          </cell>
          <cell r="I1289" t="str">
            <v>23</v>
          </cell>
          <cell r="J1289" t="str">
            <v>FACTORS INFLUENCING HLTH STAT &amp; OTHR CONTACTS WITH HLTH SERVCS</v>
          </cell>
          <cell r="K1289" t="str">
            <v>05</v>
          </cell>
          <cell r="L1289" t="str">
            <v>Pediatrics</v>
          </cell>
          <cell r="M1289" t="str">
            <v>05.1</v>
          </cell>
          <cell r="N1289" t="str">
            <v>Neonatology</v>
          </cell>
        </row>
        <row r="1290">
          <cell r="D1290" t="str">
            <v>863-3</v>
          </cell>
          <cell r="E1290" t="str">
            <v>NEONATAL AFTERCARE</v>
          </cell>
          <cell r="F1290" t="str">
            <v>Neonatal aftercare</v>
          </cell>
          <cell r="G1290">
            <v>4.1770699999999996</v>
          </cell>
          <cell r="H1290">
            <v>31.58</v>
          </cell>
          <cell r="I1290" t="str">
            <v>23</v>
          </cell>
          <cell r="J1290" t="str">
            <v>FACTORS INFLUENCING HLTH STAT &amp; OTHR CONTACTS WITH HLTH SERVCS</v>
          </cell>
          <cell r="K1290" t="str">
            <v>05</v>
          </cell>
          <cell r="L1290" t="str">
            <v>Pediatrics</v>
          </cell>
          <cell r="M1290" t="str">
            <v>05.1</v>
          </cell>
          <cell r="N1290" t="str">
            <v>Neonatology</v>
          </cell>
        </row>
        <row r="1291">
          <cell r="D1291" t="str">
            <v>863-4</v>
          </cell>
          <cell r="E1291" t="str">
            <v>NEONATAL AFTERCARE</v>
          </cell>
          <cell r="F1291" t="str">
            <v>Neonatal aftercare</v>
          </cell>
          <cell r="G1291">
            <v>6.5101300000000002</v>
          </cell>
          <cell r="H1291">
            <v>43.94</v>
          </cell>
          <cell r="I1291" t="str">
            <v>23</v>
          </cell>
          <cell r="J1291" t="str">
            <v>FACTORS INFLUENCING HLTH STAT &amp; OTHR CONTACTS WITH HLTH SERVCS</v>
          </cell>
          <cell r="K1291" t="str">
            <v>05</v>
          </cell>
          <cell r="L1291" t="str">
            <v>Pediatrics</v>
          </cell>
          <cell r="M1291" t="str">
            <v>05.1</v>
          </cell>
          <cell r="N1291" t="str">
            <v>Neonatology</v>
          </cell>
        </row>
        <row r="1292">
          <cell r="D1292" t="str">
            <v>890-1</v>
          </cell>
          <cell r="E1292" t="str">
            <v>HIV WITH MULTIPLE MAJOR HIV RELATED CONDITIONS</v>
          </cell>
          <cell r="F1292" t="str">
            <v>HIV with multi major HIV related conditions</v>
          </cell>
          <cell r="G1292">
            <v>0.79988000000000004</v>
          </cell>
          <cell r="I1292" t="str">
            <v>24</v>
          </cell>
          <cell r="J1292" t="str">
            <v>HUMAN IMMUNODEFICIENCY VIRUS INFECTIONS</v>
          </cell>
          <cell r="K1292" t="str">
            <v>01</v>
          </cell>
          <cell r="L1292" t="str">
            <v>General Medicine</v>
          </cell>
          <cell r="M1292" t="str">
            <v>01.5</v>
          </cell>
          <cell r="N1292" t="str">
            <v>Infectious Disease</v>
          </cell>
        </row>
        <row r="1293">
          <cell r="D1293" t="str">
            <v>890-2</v>
          </cell>
          <cell r="E1293" t="str">
            <v>HIV WITH MULTIPLE MAJOR HIV RELATED CONDITIONS</v>
          </cell>
          <cell r="F1293" t="str">
            <v>HIV with multi major HIV related conditions</v>
          </cell>
          <cell r="G1293">
            <v>0.84197999999999995</v>
          </cell>
          <cell r="H1293">
            <v>4.58</v>
          </cell>
          <cell r="I1293" t="str">
            <v>24</v>
          </cell>
          <cell r="J1293" t="str">
            <v>HUMAN IMMUNODEFICIENCY VIRUS INFECTIONS</v>
          </cell>
          <cell r="K1293" t="str">
            <v>01</v>
          </cell>
          <cell r="L1293" t="str">
            <v>General Medicine</v>
          </cell>
          <cell r="M1293" t="str">
            <v>01.5</v>
          </cell>
          <cell r="N1293" t="str">
            <v>Infectious Disease</v>
          </cell>
        </row>
        <row r="1294">
          <cell r="D1294" t="str">
            <v>890-3</v>
          </cell>
          <cell r="E1294" t="str">
            <v>HIV WITH MULTIPLE MAJOR HIV RELATED CONDITIONS</v>
          </cell>
          <cell r="F1294" t="str">
            <v>HIV with multi major HIV related conditions</v>
          </cell>
          <cell r="G1294">
            <v>1.25613</v>
          </cell>
          <cell r="H1294">
            <v>7.3</v>
          </cell>
          <cell r="I1294" t="str">
            <v>24</v>
          </cell>
          <cell r="J1294" t="str">
            <v>HUMAN IMMUNODEFICIENCY VIRUS INFECTIONS</v>
          </cell>
          <cell r="K1294" t="str">
            <v>01</v>
          </cell>
          <cell r="L1294" t="str">
            <v>General Medicine</v>
          </cell>
          <cell r="M1294" t="str">
            <v>01.5</v>
          </cell>
          <cell r="N1294" t="str">
            <v>Infectious Disease</v>
          </cell>
        </row>
        <row r="1295">
          <cell r="D1295" t="str">
            <v>890-4</v>
          </cell>
          <cell r="E1295" t="str">
            <v>HIV WITH MULTIPLE MAJOR HIV RELATED CONDITIONS</v>
          </cell>
          <cell r="F1295" t="str">
            <v>HIV with multi major HIV related conditions</v>
          </cell>
          <cell r="G1295">
            <v>2.4002300000000001</v>
          </cell>
          <cell r="H1295">
            <v>11.78</v>
          </cell>
          <cell r="I1295" t="str">
            <v>24</v>
          </cell>
          <cell r="J1295" t="str">
            <v>HUMAN IMMUNODEFICIENCY VIRUS INFECTIONS</v>
          </cell>
          <cell r="K1295" t="str">
            <v>01</v>
          </cell>
          <cell r="L1295" t="str">
            <v>General Medicine</v>
          </cell>
          <cell r="M1295" t="str">
            <v>01.5</v>
          </cell>
          <cell r="N1295" t="str">
            <v>Infectious Disease</v>
          </cell>
        </row>
        <row r="1296">
          <cell r="D1296" t="str">
            <v>892-1</v>
          </cell>
          <cell r="E1296" t="str">
            <v>HIV WITH MAJOR HIV RELATED CONDITION</v>
          </cell>
          <cell r="F1296" t="str">
            <v>HIV with major HIV related condition</v>
          </cell>
          <cell r="G1296">
            <v>0.67088000000000003</v>
          </cell>
          <cell r="H1296">
            <v>3.96</v>
          </cell>
          <cell r="I1296" t="str">
            <v>24</v>
          </cell>
          <cell r="J1296" t="str">
            <v>HUMAN IMMUNODEFICIENCY VIRUS INFECTIONS</v>
          </cell>
          <cell r="K1296" t="str">
            <v>01</v>
          </cell>
          <cell r="L1296" t="str">
            <v>General Medicine</v>
          </cell>
          <cell r="M1296" t="str">
            <v>01.5</v>
          </cell>
          <cell r="N1296" t="str">
            <v>Infectious Disease</v>
          </cell>
        </row>
        <row r="1297">
          <cell r="D1297" t="str">
            <v>892-2</v>
          </cell>
          <cell r="E1297" t="str">
            <v>HIV WITH MAJOR HIV RELATED CONDITION</v>
          </cell>
          <cell r="F1297" t="str">
            <v>HIV with major HIV related condition</v>
          </cell>
          <cell r="G1297">
            <v>0.7127</v>
          </cell>
          <cell r="H1297">
            <v>4.07</v>
          </cell>
          <cell r="I1297" t="str">
            <v>24</v>
          </cell>
          <cell r="J1297" t="str">
            <v>HUMAN IMMUNODEFICIENCY VIRUS INFECTIONS</v>
          </cell>
          <cell r="K1297" t="str">
            <v>01</v>
          </cell>
          <cell r="L1297" t="str">
            <v>General Medicine</v>
          </cell>
          <cell r="M1297" t="str">
            <v>01.5</v>
          </cell>
          <cell r="N1297" t="str">
            <v>Infectious Disease</v>
          </cell>
        </row>
        <row r="1298">
          <cell r="D1298" t="str">
            <v>892-3</v>
          </cell>
          <cell r="E1298" t="str">
            <v>HIV WITH MAJOR HIV RELATED CONDITION</v>
          </cell>
          <cell r="F1298" t="str">
            <v>HIV with major HIV related condition</v>
          </cell>
          <cell r="G1298">
            <v>0.98736000000000002</v>
          </cell>
          <cell r="H1298">
            <v>5.6</v>
          </cell>
          <cell r="I1298" t="str">
            <v>24</v>
          </cell>
          <cell r="J1298" t="str">
            <v>HUMAN IMMUNODEFICIENCY VIRUS INFECTIONS</v>
          </cell>
          <cell r="K1298" t="str">
            <v>01</v>
          </cell>
          <cell r="L1298" t="str">
            <v>General Medicine</v>
          </cell>
          <cell r="M1298" t="str">
            <v>01.5</v>
          </cell>
          <cell r="N1298" t="str">
            <v>Infectious Disease</v>
          </cell>
        </row>
        <row r="1299">
          <cell r="D1299" t="str">
            <v>892-4</v>
          </cell>
          <cell r="E1299" t="str">
            <v>HIV WITH MAJOR HIV RELATED CONDITION</v>
          </cell>
          <cell r="F1299" t="str">
            <v>HIV with major HIV related condition</v>
          </cell>
          <cell r="G1299">
            <v>1.53576</v>
          </cell>
          <cell r="H1299">
            <v>8.4600000000000009</v>
          </cell>
          <cell r="I1299" t="str">
            <v>24</v>
          </cell>
          <cell r="J1299" t="str">
            <v>HUMAN IMMUNODEFICIENCY VIRUS INFECTIONS</v>
          </cell>
          <cell r="K1299" t="str">
            <v>01</v>
          </cell>
          <cell r="L1299" t="str">
            <v>General Medicine</v>
          </cell>
          <cell r="M1299" t="str">
            <v>01.5</v>
          </cell>
          <cell r="N1299" t="str">
            <v>Infectious Disease</v>
          </cell>
        </row>
        <row r="1300">
          <cell r="D1300" t="str">
            <v>893-1</v>
          </cell>
          <cell r="E1300" t="str">
            <v>HIV WITH MULTIPLE SIGNIFICANT HIV RELATED CONDITIONS</v>
          </cell>
          <cell r="F1300" t="str">
            <v>HIV with multi significant HIV related conditions</v>
          </cell>
          <cell r="G1300">
            <v>0.73895999999999995</v>
          </cell>
          <cell r="H1300">
            <v>4.25</v>
          </cell>
          <cell r="I1300" t="str">
            <v>24</v>
          </cell>
          <cell r="J1300" t="str">
            <v>HUMAN IMMUNODEFICIENCY VIRUS INFECTIONS</v>
          </cell>
          <cell r="K1300" t="str">
            <v>01</v>
          </cell>
          <cell r="L1300" t="str">
            <v>General Medicine</v>
          </cell>
          <cell r="M1300" t="str">
            <v>01.5</v>
          </cell>
          <cell r="N1300" t="str">
            <v>Infectious Disease</v>
          </cell>
        </row>
        <row r="1301">
          <cell r="D1301" t="str">
            <v>893-2</v>
          </cell>
          <cell r="E1301" t="str">
            <v>HIV WITH MULTIPLE SIGNIFICANT HIV RELATED CONDITIONS</v>
          </cell>
          <cell r="F1301" t="str">
            <v>HIV with multi significant HIV related conditions</v>
          </cell>
          <cell r="G1301">
            <v>0.80047000000000001</v>
          </cell>
          <cell r="H1301">
            <v>4.58</v>
          </cell>
          <cell r="I1301" t="str">
            <v>24</v>
          </cell>
          <cell r="J1301" t="str">
            <v>HUMAN IMMUNODEFICIENCY VIRUS INFECTIONS</v>
          </cell>
          <cell r="K1301" t="str">
            <v>01</v>
          </cell>
          <cell r="L1301" t="str">
            <v>General Medicine</v>
          </cell>
          <cell r="M1301" t="str">
            <v>01.5</v>
          </cell>
          <cell r="N1301" t="str">
            <v>Infectious Disease</v>
          </cell>
        </row>
        <row r="1302">
          <cell r="D1302" t="str">
            <v>893-3</v>
          </cell>
          <cell r="E1302" t="str">
            <v>HIV WITH MULTIPLE SIGNIFICANT HIV RELATED CONDITIONS</v>
          </cell>
          <cell r="F1302" t="str">
            <v>HIV with multi significant HIV related conditions</v>
          </cell>
          <cell r="G1302">
            <v>1.1173</v>
          </cell>
          <cell r="H1302">
            <v>6.61</v>
          </cell>
          <cell r="I1302" t="str">
            <v>24</v>
          </cell>
          <cell r="J1302" t="str">
            <v>HUMAN IMMUNODEFICIENCY VIRUS INFECTIONS</v>
          </cell>
          <cell r="K1302" t="str">
            <v>01</v>
          </cell>
          <cell r="L1302" t="str">
            <v>General Medicine</v>
          </cell>
          <cell r="M1302" t="str">
            <v>01.5</v>
          </cell>
          <cell r="N1302" t="str">
            <v>Infectious Disease</v>
          </cell>
        </row>
        <row r="1303">
          <cell r="D1303" t="str">
            <v>893-4</v>
          </cell>
          <cell r="E1303" t="str">
            <v>HIV WITH MULTIPLE SIGNIFICANT HIV RELATED CONDITIONS</v>
          </cell>
          <cell r="F1303" t="str">
            <v>HIV with multi significant HIV related conditions</v>
          </cell>
          <cell r="G1303">
            <v>1.7056800000000001</v>
          </cell>
          <cell r="H1303">
            <v>9.2899999999999991</v>
          </cell>
          <cell r="I1303" t="str">
            <v>24</v>
          </cell>
          <cell r="J1303" t="str">
            <v>HUMAN IMMUNODEFICIENCY VIRUS INFECTIONS</v>
          </cell>
          <cell r="K1303" t="str">
            <v>01</v>
          </cell>
          <cell r="L1303" t="str">
            <v>General Medicine</v>
          </cell>
          <cell r="M1303" t="str">
            <v>01.5</v>
          </cell>
          <cell r="N1303" t="str">
            <v>Infectious Disease</v>
          </cell>
        </row>
        <row r="1304">
          <cell r="D1304" t="str">
            <v>894-1</v>
          </cell>
          <cell r="E1304" t="str">
            <v>HIV WITH ONE SIGNIFICANT HIV CONDITION OR WITHOUT SIGNIFICANT RELATED CONDITIONS</v>
          </cell>
          <cell r="F1304" t="str">
            <v>HIV with one significant HIV condition or w/o significant related conditions</v>
          </cell>
          <cell r="G1304">
            <v>0.54481999999999997</v>
          </cell>
          <cell r="H1304">
            <v>2.85</v>
          </cell>
          <cell r="I1304" t="str">
            <v>24</v>
          </cell>
          <cell r="J1304" t="str">
            <v>HUMAN IMMUNODEFICIENCY VIRUS INFECTIONS</v>
          </cell>
          <cell r="K1304" t="str">
            <v>01</v>
          </cell>
          <cell r="L1304" t="str">
            <v>General Medicine</v>
          </cell>
          <cell r="M1304" t="str">
            <v>01.5</v>
          </cell>
          <cell r="N1304" t="str">
            <v>Infectious Disease</v>
          </cell>
        </row>
        <row r="1305">
          <cell r="D1305" t="str">
            <v>894-2</v>
          </cell>
          <cell r="E1305" t="str">
            <v>HIV WITH ONE SIGNIFICANT HIV CONDITION OR WITHOUT SIGNIFICANT RELATED CONDITIONS</v>
          </cell>
          <cell r="F1305" t="str">
            <v>HIV with one significant HIV condition or w/o significant related conditions</v>
          </cell>
          <cell r="G1305">
            <v>0.68181999999999998</v>
          </cell>
          <cell r="H1305">
            <v>3.71</v>
          </cell>
          <cell r="I1305" t="str">
            <v>24</v>
          </cell>
          <cell r="J1305" t="str">
            <v>HUMAN IMMUNODEFICIENCY VIRUS INFECTIONS</v>
          </cell>
          <cell r="K1305" t="str">
            <v>01</v>
          </cell>
          <cell r="L1305" t="str">
            <v>General Medicine</v>
          </cell>
          <cell r="M1305" t="str">
            <v>01.5</v>
          </cell>
          <cell r="N1305" t="str">
            <v>Infectious Disease</v>
          </cell>
        </row>
        <row r="1306">
          <cell r="D1306" t="str">
            <v>894-3</v>
          </cell>
          <cell r="E1306" t="str">
            <v>HIV WITH ONE SIGNIFICANT HIV CONDITION OR WITHOUT SIGNIFICANT RELATED CONDITIONS</v>
          </cell>
          <cell r="F1306" t="str">
            <v>HIV with one significant HIV condition or w/o significant related conditions</v>
          </cell>
          <cell r="G1306">
            <v>0.98643000000000003</v>
          </cell>
          <cell r="H1306">
            <v>5.16</v>
          </cell>
          <cell r="I1306" t="str">
            <v>24</v>
          </cell>
          <cell r="J1306" t="str">
            <v>HUMAN IMMUNODEFICIENCY VIRUS INFECTIONS</v>
          </cell>
          <cell r="K1306" t="str">
            <v>01</v>
          </cell>
          <cell r="L1306" t="str">
            <v>General Medicine</v>
          </cell>
          <cell r="M1306" t="str">
            <v>01.5</v>
          </cell>
          <cell r="N1306" t="str">
            <v>Infectious Disease</v>
          </cell>
        </row>
        <row r="1307">
          <cell r="D1307" t="str">
            <v>894-4</v>
          </cell>
          <cell r="E1307" t="str">
            <v>HIV WITH ONE SIGNIFICANT HIV CONDITION OR WITHOUT SIGNIFICANT RELATED CONDITIONS</v>
          </cell>
          <cell r="F1307" t="str">
            <v>HIV with one significant HIV condition or w/o significant related conditions</v>
          </cell>
          <cell r="G1307">
            <v>1.52457</v>
          </cell>
          <cell r="H1307">
            <v>6.63</v>
          </cell>
          <cell r="I1307" t="str">
            <v>24</v>
          </cell>
          <cell r="J1307" t="str">
            <v>HUMAN IMMUNODEFICIENCY VIRUS INFECTIONS</v>
          </cell>
          <cell r="K1307" t="str">
            <v>01</v>
          </cell>
          <cell r="L1307" t="str">
            <v>General Medicine</v>
          </cell>
          <cell r="M1307" t="str">
            <v>01.5</v>
          </cell>
          <cell r="N1307" t="str">
            <v>Infectious Disease</v>
          </cell>
        </row>
        <row r="1308">
          <cell r="D1308" t="str">
            <v>910-1</v>
          </cell>
          <cell r="E1308" t="str">
            <v>CRANIOTOMY FOR MULTIPLE SIGNIFICANT TRAUMA</v>
          </cell>
          <cell r="F1308" t="str">
            <v>Craniotomy for multi significant trauma</v>
          </cell>
          <cell r="G1308">
            <v>2.9749599999999998</v>
          </cell>
          <cell r="I1308" t="str">
            <v>25</v>
          </cell>
          <cell r="J1308" t="str">
            <v>MULTIPLE SIGNIFICANT TRAUMA</v>
          </cell>
          <cell r="K1308" t="str">
            <v>08</v>
          </cell>
          <cell r="L1308" t="str">
            <v>Neurosurgery</v>
          </cell>
          <cell r="M1308" t="str">
            <v>08.2</v>
          </cell>
          <cell r="N1308" t="str">
            <v>Neurological Surgery</v>
          </cell>
        </row>
        <row r="1309">
          <cell r="D1309" t="str">
            <v>910-2</v>
          </cell>
          <cell r="E1309" t="str">
            <v>CRANIOTOMY FOR MULTIPLE SIGNIFICANT TRAUMA</v>
          </cell>
          <cell r="F1309" t="str">
            <v>Craniotomy for multi significant trauma</v>
          </cell>
          <cell r="G1309">
            <v>3.4031799999999999</v>
          </cell>
          <cell r="H1309">
            <v>6.52</v>
          </cell>
          <cell r="I1309" t="str">
            <v>25</v>
          </cell>
          <cell r="J1309" t="str">
            <v>MULTIPLE SIGNIFICANT TRAUMA</v>
          </cell>
          <cell r="K1309" t="str">
            <v>08</v>
          </cell>
          <cell r="L1309" t="str">
            <v>Neurosurgery</v>
          </cell>
          <cell r="M1309" t="str">
            <v>08.2</v>
          </cell>
          <cell r="N1309" t="str">
            <v>Neurological Surgery</v>
          </cell>
        </row>
        <row r="1310">
          <cell r="D1310" t="str">
            <v>910-3</v>
          </cell>
          <cell r="E1310" t="str">
            <v>CRANIOTOMY FOR MULTIPLE SIGNIFICANT TRAUMA</v>
          </cell>
          <cell r="F1310" t="str">
            <v>Craniotomy for multi significant trauma</v>
          </cell>
          <cell r="G1310">
            <v>3.83141</v>
          </cell>
          <cell r="H1310">
            <v>9.35</v>
          </cell>
          <cell r="I1310" t="str">
            <v>25</v>
          </cell>
          <cell r="J1310" t="str">
            <v>MULTIPLE SIGNIFICANT TRAUMA</v>
          </cell>
          <cell r="K1310" t="str">
            <v>08</v>
          </cell>
          <cell r="L1310" t="str">
            <v>Neurosurgery</v>
          </cell>
          <cell r="M1310" t="str">
            <v>08.2</v>
          </cell>
          <cell r="N1310" t="str">
            <v>Neurological Surgery</v>
          </cell>
        </row>
        <row r="1311">
          <cell r="D1311" t="str">
            <v>910-4</v>
          </cell>
          <cell r="E1311" t="str">
            <v>CRANIOTOMY FOR MULTIPLE SIGNIFICANT TRAUMA</v>
          </cell>
          <cell r="F1311" t="str">
            <v>Craniotomy for multi significant trauma</v>
          </cell>
          <cell r="G1311">
            <v>6.4302200000000003</v>
          </cell>
          <cell r="H1311">
            <v>14.41</v>
          </cell>
          <cell r="I1311" t="str">
            <v>25</v>
          </cell>
          <cell r="J1311" t="str">
            <v>MULTIPLE SIGNIFICANT TRAUMA</v>
          </cell>
          <cell r="K1311" t="str">
            <v>08</v>
          </cell>
          <cell r="L1311" t="str">
            <v>Neurosurgery</v>
          </cell>
          <cell r="M1311" t="str">
            <v>08.2</v>
          </cell>
          <cell r="N1311" t="str">
            <v>Neurological Surgery</v>
          </cell>
        </row>
        <row r="1312">
          <cell r="D1312" t="str">
            <v>911-1</v>
          </cell>
          <cell r="E1312" t="str">
            <v>EXTENSIVE ABDOMINAL OR THORACIC PROCEDURES FOR MULTIPLE SIGNIFICANT TRAUMA</v>
          </cell>
          <cell r="F1312" t="str">
            <v>Extensive abdominal or thoracic procs for multi significant trauma</v>
          </cell>
          <cell r="G1312">
            <v>1.5492300000000001</v>
          </cell>
          <cell r="I1312" t="str">
            <v>25</v>
          </cell>
          <cell r="J1312" t="str">
            <v>MULTIPLE SIGNIFICANT TRAUMA</v>
          </cell>
          <cell r="K1312" t="str">
            <v>15</v>
          </cell>
          <cell r="L1312" t="str">
            <v>Trauma</v>
          </cell>
          <cell r="M1312" t="str">
            <v>15.1</v>
          </cell>
          <cell r="N1312" t="str">
            <v>Trauma</v>
          </cell>
        </row>
        <row r="1313">
          <cell r="D1313" t="str">
            <v>911-2</v>
          </cell>
          <cell r="E1313" t="str">
            <v>EXTENSIVE ABDOMINAL OR THORACIC PROCEDURES FOR MULTIPLE SIGNIFICANT TRAUMA</v>
          </cell>
          <cell r="F1313" t="str">
            <v>Extensive abdominal or thoracic procs for multi significant trauma</v>
          </cell>
          <cell r="G1313">
            <v>2.0986500000000001</v>
          </cell>
          <cell r="H1313">
            <v>5.59</v>
          </cell>
          <cell r="I1313" t="str">
            <v>25</v>
          </cell>
          <cell r="J1313" t="str">
            <v>MULTIPLE SIGNIFICANT TRAUMA</v>
          </cell>
          <cell r="K1313" t="str">
            <v>15</v>
          </cell>
          <cell r="L1313" t="str">
            <v>Trauma</v>
          </cell>
          <cell r="M1313" t="str">
            <v>15.1</v>
          </cell>
          <cell r="N1313" t="str">
            <v>Trauma</v>
          </cell>
        </row>
        <row r="1314">
          <cell r="D1314" t="str">
            <v>911-3</v>
          </cell>
          <cell r="E1314" t="str">
            <v>EXTENSIVE ABDOMINAL OR THORACIC PROCEDURES FOR MULTIPLE SIGNIFICANT TRAUMA</v>
          </cell>
          <cell r="F1314" t="str">
            <v>Extensive abdominal or thoracic procs for multi significant trauma</v>
          </cell>
          <cell r="G1314">
            <v>2.85887</v>
          </cell>
          <cell r="H1314">
            <v>7.59</v>
          </cell>
          <cell r="I1314" t="str">
            <v>25</v>
          </cell>
          <cell r="J1314" t="str">
            <v>MULTIPLE SIGNIFICANT TRAUMA</v>
          </cell>
          <cell r="K1314" t="str">
            <v>15</v>
          </cell>
          <cell r="L1314" t="str">
            <v>Trauma</v>
          </cell>
          <cell r="M1314" t="str">
            <v>15.1</v>
          </cell>
          <cell r="N1314" t="str">
            <v>Trauma</v>
          </cell>
        </row>
        <row r="1315">
          <cell r="D1315" t="str">
            <v>911-4</v>
          </cell>
          <cell r="E1315" t="str">
            <v>EXTENSIVE ABDOMINAL OR THORACIC PROCEDURES FOR MULTIPLE SIGNIFICANT TRAUMA</v>
          </cell>
          <cell r="F1315" t="str">
            <v>Extensive abdominal or thoracic procs for multi significant trauma</v>
          </cell>
          <cell r="G1315">
            <v>6.0748600000000001</v>
          </cell>
          <cell r="H1315">
            <v>14.67</v>
          </cell>
          <cell r="I1315" t="str">
            <v>25</v>
          </cell>
          <cell r="J1315" t="str">
            <v>MULTIPLE SIGNIFICANT TRAUMA</v>
          </cell>
          <cell r="K1315" t="str">
            <v>15</v>
          </cell>
          <cell r="L1315" t="str">
            <v>Trauma</v>
          </cell>
          <cell r="M1315" t="str">
            <v>15.1</v>
          </cell>
          <cell r="N1315" t="str">
            <v>Trauma</v>
          </cell>
        </row>
        <row r="1316">
          <cell r="D1316" t="str">
            <v>912-1</v>
          </cell>
          <cell r="E1316" t="str">
            <v>MUSCULOSKELETAL AND OTHER PROCEDURES FOR MULTIPLE SIGNIFICANT TRAUMA</v>
          </cell>
          <cell r="F1316" t="str">
            <v>Musculoskeletal &amp; oth procs for multi significant trauma</v>
          </cell>
          <cell r="G1316">
            <v>2.06698</v>
          </cell>
          <cell r="H1316">
            <v>4.933441295546559</v>
          </cell>
          <cell r="I1316" t="str">
            <v>25</v>
          </cell>
          <cell r="J1316" t="str">
            <v>MULTIPLE SIGNIFICANT TRAUMA</v>
          </cell>
          <cell r="K1316" t="str">
            <v>15</v>
          </cell>
          <cell r="L1316" t="str">
            <v>Trauma</v>
          </cell>
          <cell r="M1316" t="str">
            <v>15.1</v>
          </cell>
          <cell r="N1316" t="str">
            <v>Trauma</v>
          </cell>
        </row>
        <row r="1317">
          <cell r="D1317" t="str">
            <v>912-2</v>
          </cell>
          <cell r="E1317" t="str">
            <v>MUSCULOSKELETAL AND OTHER PROCEDURES FOR MULTIPLE SIGNIFICANT TRAUMA</v>
          </cell>
          <cell r="F1317" t="str">
            <v>Musculoskeletal &amp; oth procs for multi significant trauma</v>
          </cell>
          <cell r="G1317">
            <v>2.0962700000000001</v>
          </cell>
          <cell r="H1317">
            <v>5.12</v>
          </cell>
          <cell r="I1317" t="str">
            <v>25</v>
          </cell>
          <cell r="J1317" t="str">
            <v>MULTIPLE SIGNIFICANT TRAUMA</v>
          </cell>
          <cell r="K1317" t="str">
            <v>15</v>
          </cell>
          <cell r="L1317" t="str">
            <v>Trauma</v>
          </cell>
          <cell r="M1317" t="str">
            <v>15.1</v>
          </cell>
          <cell r="N1317" t="str">
            <v>Trauma</v>
          </cell>
        </row>
        <row r="1318">
          <cell r="D1318" t="str">
            <v>912-3</v>
          </cell>
          <cell r="E1318" t="str">
            <v>MUSCULOSKELETAL AND OTHER PROCEDURES FOR MULTIPLE SIGNIFICANT TRAUMA</v>
          </cell>
          <cell r="F1318" t="str">
            <v>Musculoskeletal &amp; oth procs for multi significant trauma</v>
          </cell>
          <cell r="G1318">
            <v>3.3241900000000002</v>
          </cell>
          <cell r="H1318">
            <v>8.27</v>
          </cell>
          <cell r="I1318" t="str">
            <v>25</v>
          </cell>
          <cell r="J1318" t="str">
            <v>MULTIPLE SIGNIFICANT TRAUMA</v>
          </cell>
          <cell r="K1318" t="str">
            <v>15</v>
          </cell>
          <cell r="L1318" t="str">
            <v>Trauma</v>
          </cell>
          <cell r="M1318" t="str">
            <v>15.1</v>
          </cell>
          <cell r="N1318" t="str">
            <v>Trauma</v>
          </cell>
        </row>
        <row r="1319">
          <cell r="D1319" t="str">
            <v>912-4</v>
          </cell>
          <cell r="E1319" t="str">
            <v>MUSCULOSKELETAL AND OTHER PROCEDURES FOR MULTIPLE SIGNIFICANT TRAUMA</v>
          </cell>
          <cell r="F1319" t="str">
            <v>Musculoskeletal &amp; oth procs for multi significant trauma</v>
          </cell>
          <cell r="G1319">
            <v>5.9022600000000001</v>
          </cell>
          <cell r="H1319">
            <v>14.63</v>
          </cell>
          <cell r="I1319" t="str">
            <v>25</v>
          </cell>
          <cell r="J1319" t="str">
            <v>MULTIPLE SIGNIFICANT TRAUMA</v>
          </cell>
          <cell r="K1319" t="str">
            <v>15</v>
          </cell>
          <cell r="L1319" t="str">
            <v>Trauma</v>
          </cell>
          <cell r="M1319" t="str">
            <v>15.1</v>
          </cell>
          <cell r="N1319" t="str">
            <v>Trauma</v>
          </cell>
        </row>
        <row r="1320">
          <cell r="D1320" t="str">
            <v>930-1</v>
          </cell>
          <cell r="E1320" t="str">
            <v>MULTIPLE SIGNIFICANT TRAUMA WITHOUT O.R. PROCEDURE</v>
          </cell>
          <cell r="F1320" t="str">
            <v>Multiple significant trauma w/o o.r. proc</v>
          </cell>
          <cell r="G1320">
            <v>0.74792000000000003</v>
          </cell>
          <cell r="H1320">
            <v>2.63</v>
          </cell>
          <cell r="I1320" t="str">
            <v>25</v>
          </cell>
          <cell r="J1320" t="str">
            <v>MULTIPLE SIGNIFICANT TRAUMA</v>
          </cell>
          <cell r="K1320" t="str">
            <v>15</v>
          </cell>
          <cell r="L1320" t="str">
            <v>Trauma</v>
          </cell>
          <cell r="M1320" t="str">
            <v>15.1</v>
          </cell>
          <cell r="N1320" t="str">
            <v>Trauma</v>
          </cell>
        </row>
        <row r="1321">
          <cell r="D1321" t="str">
            <v>930-2</v>
          </cell>
          <cell r="E1321" t="str">
            <v>MULTIPLE SIGNIFICANT TRAUMA WITHOUT O.R. PROCEDURE</v>
          </cell>
          <cell r="F1321" t="str">
            <v>Multiple significant trauma w/o o.r. proc</v>
          </cell>
          <cell r="G1321">
            <v>0.90041000000000004</v>
          </cell>
          <cell r="H1321">
            <v>3.38</v>
          </cell>
          <cell r="I1321" t="str">
            <v>25</v>
          </cell>
          <cell r="J1321" t="str">
            <v>MULTIPLE SIGNIFICANT TRAUMA</v>
          </cell>
          <cell r="K1321" t="str">
            <v>15</v>
          </cell>
          <cell r="L1321" t="str">
            <v>Trauma</v>
          </cell>
          <cell r="M1321" t="str">
            <v>15.1</v>
          </cell>
          <cell r="N1321" t="str">
            <v>Trauma</v>
          </cell>
        </row>
        <row r="1322">
          <cell r="D1322" t="str">
            <v>930-3</v>
          </cell>
          <cell r="E1322" t="str">
            <v>MULTIPLE SIGNIFICANT TRAUMA WITHOUT O.R. PROCEDURE</v>
          </cell>
          <cell r="F1322" t="str">
            <v>Multiple significant trauma w/o o.r. proc</v>
          </cell>
          <cell r="G1322">
            <v>1.41696</v>
          </cell>
          <cell r="H1322">
            <v>5.53</v>
          </cell>
          <cell r="I1322" t="str">
            <v>25</v>
          </cell>
          <cell r="J1322" t="str">
            <v>MULTIPLE SIGNIFICANT TRAUMA</v>
          </cell>
          <cell r="K1322" t="str">
            <v>15</v>
          </cell>
          <cell r="L1322" t="str">
            <v>Trauma</v>
          </cell>
          <cell r="M1322" t="str">
            <v>15.1</v>
          </cell>
          <cell r="N1322" t="str">
            <v>Trauma</v>
          </cell>
        </row>
        <row r="1323">
          <cell r="D1323" t="str">
            <v>930-4</v>
          </cell>
          <cell r="E1323" t="str">
            <v>MULTIPLE SIGNIFICANT TRAUMA WITHOUT O.R. PROCEDURE</v>
          </cell>
          <cell r="F1323" t="str">
            <v>Multiple significant trauma w/o o.r. proc</v>
          </cell>
          <cell r="G1323">
            <v>2.72837</v>
          </cell>
          <cell r="H1323">
            <v>8.86</v>
          </cell>
          <cell r="I1323" t="str">
            <v>25</v>
          </cell>
          <cell r="J1323" t="str">
            <v>MULTIPLE SIGNIFICANT TRAUMA</v>
          </cell>
          <cell r="K1323" t="str">
            <v>15</v>
          </cell>
          <cell r="L1323" t="str">
            <v>Trauma</v>
          </cell>
          <cell r="M1323" t="str">
            <v>15.1</v>
          </cell>
          <cell r="N1323" t="str">
            <v>Trauma</v>
          </cell>
        </row>
        <row r="1324">
          <cell r="D1324" t="str">
            <v>950-1</v>
          </cell>
          <cell r="E1324" t="str">
            <v>EXTENSIVE O.R. PROCEDURE UNRELATED TO PRINCIPAL DIAGNOSIS</v>
          </cell>
          <cell r="F1324" t="str">
            <v>Extensive o.r. proc unrelated to principal diagnosis</v>
          </cell>
          <cell r="G1324">
            <v>1.4104000000000001</v>
          </cell>
          <cell r="H1324">
            <v>2.68</v>
          </cell>
          <cell r="I1324" t="str">
            <v/>
          </cell>
          <cell r="J1324" t="str">
            <v>UNRELATED ERROR DRGs</v>
          </cell>
          <cell r="K1324" t="str">
            <v>06</v>
          </cell>
          <cell r="L1324" t="str">
            <v>General Surgery</v>
          </cell>
          <cell r="M1324" t="str">
            <v>06.1</v>
          </cell>
          <cell r="N1324" t="str">
            <v>General Surgery</v>
          </cell>
        </row>
        <row r="1325">
          <cell r="D1325" t="str">
            <v>950-2</v>
          </cell>
          <cell r="E1325" t="str">
            <v>EXTENSIVE O.R. PROCEDURE UNRELATED TO PRINCIPAL DIAGNOSIS</v>
          </cell>
          <cell r="F1325" t="str">
            <v>Extensive o.r. proc unrelated to principal diagnosis</v>
          </cell>
          <cell r="G1325">
            <v>1.91709</v>
          </cell>
          <cell r="H1325">
            <v>5.37</v>
          </cell>
          <cell r="I1325" t="str">
            <v/>
          </cell>
          <cell r="J1325" t="str">
            <v>UNRELATED ERROR DRGs</v>
          </cell>
          <cell r="K1325" t="str">
            <v>06</v>
          </cell>
          <cell r="L1325" t="str">
            <v>General Surgery</v>
          </cell>
          <cell r="M1325" t="str">
            <v>06.1</v>
          </cell>
          <cell r="N1325" t="str">
            <v>General Surgery</v>
          </cell>
        </row>
        <row r="1326">
          <cell r="D1326" t="str">
            <v>950-3</v>
          </cell>
          <cell r="E1326" t="str">
            <v>EXTENSIVE O.R. PROCEDURE UNRELATED TO PRINCIPAL DIAGNOSIS</v>
          </cell>
          <cell r="F1326" t="str">
            <v>Extensive o.r. proc unrelated to principal diagnosis</v>
          </cell>
          <cell r="G1326">
            <v>2.9026700000000001</v>
          </cell>
          <cell r="H1326">
            <v>10.16</v>
          </cell>
          <cell r="I1326" t="str">
            <v/>
          </cell>
          <cell r="J1326" t="str">
            <v>UNRELATED ERROR DRGs</v>
          </cell>
          <cell r="K1326" t="str">
            <v>06</v>
          </cell>
          <cell r="L1326" t="str">
            <v>General Surgery</v>
          </cell>
          <cell r="M1326" t="str">
            <v>06.1</v>
          </cell>
          <cell r="N1326" t="str">
            <v>General Surgery</v>
          </cell>
        </row>
        <row r="1327">
          <cell r="D1327" t="str">
            <v>950-4</v>
          </cell>
          <cell r="E1327" t="str">
            <v>EXTENSIVE O.R. PROCEDURE UNRELATED TO PRINCIPAL DIAGNOSIS</v>
          </cell>
          <cell r="F1327" t="str">
            <v>Extensive o.r. proc unrelated to principal diagnosis</v>
          </cell>
          <cell r="G1327">
            <v>5.2958699999999999</v>
          </cell>
          <cell r="H1327">
            <v>18.63</v>
          </cell>
          <cell r="I1327" t="str">
            <v/>
          </cell>
          <cell r="J1327" t="str">
            <v>UNRELATED ERROR DRGs</v>
          </cell>
          <cell r="K1327" t="str">
            <v>06</v>
          </cell>
          <cell r="L1327" t="str">
            <v>General Surgery</v>
          </cell>
          <cell r="M1327" t="str">
            <v>06.1</v>
          </cell>
          <cell r="N1327" t="str">
            <v>General Surgery</v>
          </cell>
        </row>
        <row r="1328">
          <cell r="D1328" t="str">
            <v>951-1</v>
          </cell>
          <cell r="E1328" t="str">
            <v>MODERATELY EXTENSIVE O.R. PROCEDURE UNRELATED TO PRINCIPAL DIAGNOSIS</v>
          </cell>
          <cell r="F1328" t="str">
            <v>Moderately extensive o.r. proc unrelated to principal diagnosis</v>
          </cell>
          <cell r="G1328">
            <v>1.07361</v>
          </cell>
          <cell r="H1328">
            <v>2.65</v>
          </cell>
          <cell r="I1328" t="str">
            <v/>
          </cell>
          <cell r="J1328" t="str">
            <v>UNRELATED ERROR DRGs</v>
          </cell>
          <cell r="K1328" t="str">
            <v>06</v>
          </cell>
          <cell r="L1328" t="str">
            <v>General Surgery</v>
          </cell>
          <cell r="M1328" t="str">
            <v>06.1</v>
          </cell>
          <cell r="N1328" t="str">
            <v>General Surgery</v>
          </cell>
        </row>
        <row r="1329">
          <cell r="D1329" t="str">
            <v>951-2</v>
          </cell>
          <cell r="E1329" t="str">
            <v>MODERATELY EXTENSIVE O.R. PROCEDURE UNRELATED TO PRINCIPAL DIAGNOSIS</v>
          </cell>
          <cell r="F1329" t="str">
            <v>Moderately extensive o.r. proc unrelated to principal diagnosis</v>
          </cell>
          <cell r="G1329">
            <v>1.4608099999999999</v>
          </cell>
          <cell r="H1329">
            <v>5.09</v>
          </cell>
          <cell r="I1329" t="str">
            <v/>
          </cell>
          <cell r="J1329" t="str">
            <v>UNRELATED ERROR DRGs</v>
          </cell>
          <cell r="K1329" t="str">
            <v>06</v>
          </cell>
          <cell r="L1329" t="str">
            <v>General Surgery</v>
          </cell>
          <cell r="M1329" t="str">
            <v>06.1</v>
          </cell>
          <cell r="N1329" t="str">
            <v>General Surgery</v>
          </cell>
        </row>
        <row r="1330">
          <cell r="D1330" t="str">
            <v>951-3</v>
          </cell>
          <cell r="E1330" t="str">
            <v>MODERATELY EXTENSIVE O.R. PROCEDURE UNRELATED TO PRINCIPAL DIAGNOSIS</v>
          </cell>
          <cell r="F1330" t="str">
            <v>Moderately extensive o.r. proc unrelated to principal diagnosis</v>
          </cell>
          <cell r="G1330">
            <v>2.19577</v>
          </cell>
          <cell r="H1330">
            <v>9.01</v>
          </cell>
          <cell r="I1330" t="str">
            <v/>
          </cell>
          <cell r="J1330" t="str">
            <v>UNRELATED ERROR DRGs</v>
          </cell>
          <cell r="K1330" t="str">
            <v>06</v>
          </cell>
          <cell r="L1330" t="str">
            <v>General Surgery</v>
          </cell>
          <cell r="M1330" t="str">
            <v>06.1</v>
          </cell>
          <cell r="N1330" t="str">
            <v>General Surgery</v>
          </cell>
        </row>
        <row r="1331">
          <cell r="D1331" t="str">
            <v>951-4</v>
          </cell>
          <cell r="E1331" t="str">
            <v>MODERATELY EXTENSIVE O.R. PROCEDURE UNRELATED TO PRINCIPAL DIAGNOSIS</v>
          </cell>
          <cell r="F1331" t="str">
            <v>Moderately extensive o.r. proc unrelated to principal diagnosis</v>
          </cell>
          <cell r="G1331">
            <v>3.93615</v>
          </cell>
          <cell r="H1331">
            <v>15.82</v>
          </cell>
          <cell r="I1331" t="str">
            <v/>
          </cell>
          <cell r="J1331" t="str">
            <v>UNRELATED ERROR DRGs</v>
          </cell>
          <cell r="K1331" t="str">
            <v>06</v>
          </cell>
          <cell r="L1331" t="str">
            <v>General Surgery</v>
          </cell>
          <cell r="M1331" t="str">
            <v>06.1</v>
          </cell>
          <cell r="N1331" t="str">
            <v>General Surgery</v>
          </cell>
        </row>
        <row r="1332">
          <cell r="D1332" t="str">
            <v>952-1</v>
          </cell>
          <cell r="E1332" t="str">
            <v>NON-EXTENSIVE O.R. PROCEDURE UNRELATED TO PRINCIPAL DIAGNOSIS</v>
          </cell>
          <cell r="F1332" t="str">
            <v>Non-extensive o.r. proc unrelated to principal diagnosis</v>
          </cell>
          <cell r="G1332">
            <v>0.87694000000000005</v>
          </cell>
          <cell r="H1332">
            <v>2.88</v>
          </cell>
          <cell r="I1332" t="str">
            <v/>
          </cell>
          <cell r="J1332" t="str">
            <v>UNRELATED ERROR DRGs</v>
          </cell>
          <cell r="K1332" t="str">
            <v>06</v>
          </cell>
          <cell r="L1332" t="str">
            <v>General Surgery</v>
          </cell>
          <cell r="M1332" t="str">
            <v>06.1</v>
          </cell>
          <cell r="N1332" t="str">
            <v>General Surgery</v>
          </cell>
        </row>
        <row r="1333">
          <cell r="D1333" t="str">
            <v>952-2</v>
          </cell>
          <cell r="E1333" t="str">
            <v>NON-EXTENSIVE O.R. PROCEDURE UNRELATED TO PRINCIPAL DIAGNOSIS</v>
          </cell>
          <cell r="F1333" t="str">
            <v>Non-extensive o.r. proc unrelated to principal diagnosis</v>
          </cell>
          <cell r="G1333">
            <v>1.2077</v>
          </cell>
          <cell r="H1333">
            <v>4.72</v>
          </cell>
          <cell r="I1333" t="str">
            <v/>
          </cell>
          <cell r="J1333" t="str">
            <v>UNRELATED ERROR DRGs</v>
          </cell>
          <cell r="K1333" t="str">
            <v>06</v>
          </cell>
          <cell r="L1333" t="str">
            <v>General Surgery</v>
          </cell>
          <cell r="M1333" t="str">
            <v>06.1</v>
          </cell>
          <cell r="N1333" t="str">
            <v>General Surgery</v>
          </cell>
        </row>
        <row r="1334">
          <cell r="D1334" t="str">
            <v>952-3</v>
          </cell>
          <cell r="E1334" t="str">
            <v>NON-EXTENSIVE O.R. PROCEDURE UNRELATED TO PRINCIPAL DIAGNOSIS</v>
          </cell>
          <cell r="F1334" t="str">
            <v>Non-extensive o.r. proc unrelated to principal diagnosis</v>
          </cell>
          <cell r="G1334">
            <v>1.9239999999999999</v>
          </cell>
          <cell r="H1334">
            <v>8.3699999999999992</v>
          </cell>
          <cell r="I1334" t="str">
            <v/>
          </cell>
          <cell r="J1334" t="str">
            <v>UNRELATED ERROR DRGs</v>
          </cell>
          <cell r="K1334" t="str">
            <v>06</v>
          </cell>
          <cell r="L1334" t="str">
            <v>General Surgery</v>
          </cell>
          <cell r="M1334" t="str">
            <v>06.1</v>
          </cell>
          <cell r="N1334" t="str">
            <v>General Surgery</v>
          </cell>
        </row>
        <row r="1335">
          <cell r="D1335" t="str">
            <v>952-4</v>
          </cell>
          <cell r="E1335" t="str">
            <v>NON-EXTENSIVE O.R. PROCEDURE UNRELATED TO PRINCIPAL DIAGNOSIS</v>
          </cell>
          <cell r="F1335" t="str">
            <v>Non-extensive o.r. proc unrelated to principal diagnosis</v>
          </cell>
          <cell r="G1335">
            <v>3.3841999999999999</v>
          </cell>
          <cell r="H1335">
            <v>14.6</v>
          </cell>
          <cell r="I1335" t="str">
            <v/>
          </cell>
          <cell r="J1335" t="str">
            <v>UNRELATED ERROR DRGs</v>
          </cell>
          <cell r="K1335" t="str">
            <v>06</v>
          </cell>
          <cell r="L1335" t="str">
            <v>General Surgery</v>
          </cell>
          <cell r="M1335" t="str">
            <v>06.1</v>
          </cell>
          <cell r="N1335" t="str">
            <v>General Surgery</v>
          </cell>
        </row>
        <row r="1336">
          <cell r="D1336">
            <v>955</v>
          </cell>
          <cell r="E1336" t="str">
            <v>PRINCIPAL DIAGNOSIS INVALID AS DISCHARGE DIAGNOSIS</v>
          </cell>
          <cell r="F1336" t="str">
            <v>Principal diagnosis invalid as discharge diagnosis</v>
          </cell>
          <cell r="G1336">
            <v>0</v>
          </cell>
        </row>
        <row r="1337">
          <cell r="D1337">
            <v>956</v>
          </cell>
          <cell r="E1337" t="str">
            <v>UNGROUPABLE</v>
          </cell>
          <cell r="F1337" t="str">
            <v>Ungroupable</v>
          </cell>
          <cell r="G1337">
            <v>0</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hcf.dc.gov/page/rates-and-reimbursem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6"/>
  <sheetViews>
    <sheetView showGridLines="0" zoomScaleNormal="100" workbookViewId="0">
      <selection activeCell="B2" sqref="B2:F2"/>
    </sheetView>
  </sheetViews>
  <sheetFormatPr defaultRowHeight="12.5"/>
  <cols>
    <col min="1" max="1" width="2.453125" customWidth="1"/>
    <col min="2" max="2" width="30" bestFit="1" customWidth="1"/>
    <col min="6" max="6" width="95.36328125" customWidth="1"/>
  </cols>
  <sheetData>
    <row r="1" spans="2:6" ht="10.5" customHeight="1"/>
    <row r="2" spans="2:6" ht="25">
      <c r="B2" s="198" t="s">
        <v>1238</v>
      </c>
      <c r="C2" s="199"/>
      <c r="D2" s="199"/>
      <c r="E2" s="199"/>
      <c r="F2" s="200"/>
    </row>
    <row r="3" spans="2:6" ht="13">
      <c r="B3" s="201" t="s">
        <v>1846</v>
      </c>
      <c r="C3" s="202"/>
      <c r="D3" s="202"/>
      <c r="E3" s="202"/>
      <c r="F3" s="203"/>
    </row>
    <row r="4" spans="2:6" ht="12.75" customHeight="1">
      <c r="B4" s="51"/>
      <c r="C4" s="52"/>
      <c r="D4" s="52"/>
      <c r="E4" s="52"/>
      <c r="F4" s="53"/>
    </row>
    <row r="5" spans="2:6" ht="42" customHeight="1">
      <c r="B5" s="204" t="s">
        <v>1847</v>
      </c>
      <c r="C5" s="205"/>
      <c r="D5" s="205"/>
      <c r="E5" s="205"/>
      <c r="F5" s="206"/>
    </row>
    <row r="6" spans="2:6" ht="12" customHeight="1">
      <c r="B6" s="54"/>
      <c r="C6" s="49"/>
      <c r="D6" s="49"/>
      <c r="E6" s="49"/>
      <c r="F6" s="55"/>
    </row>
    <row r="7" spans="2:6" ht="54" customHeight="1">
      <c r="B7" s="204" t="s">
        <v>1293</v>
      </c>
      <c r="C7" s="207"/>
      <c r="D7" s="207"/>
      <c r="E7" s="207"/>
      <c r="F7" s="208"/>
    </row>
    <row r="8" spans="2:6" ht="6" customHeight="1">
      <c r="B8" s="54"/>
      <c r="C8" s="49"/>
      <c r="D8" s="49"/>
      <c r="E8" s="49"/>
      <c r="F8" s="55"/>
    </row>
    <row r="9" spans="2:6" ht="24.65" customHeight="1">
      <c r="B9" s="204" t="s">
        <v>1294</v>
      </c>
      <c r="C9" s="205"/>
      <c r="D9" s="205"/>
      <c r="E9" s="205"/>
      <c r="F9" s="206"/>
    </row>
    <row r="10" spans="2:6" ht="16.5" customHeight="1">
      <c r="B10" s="54"/>
      <c r="C10" s="49"/>
      <c r="D10" s="49"/>
      <c r="E10" s="49"/>
      <c r="F10" s="55"/>
    </row>
    <row r="11" spans="2:6">
      <c r="B11" s="209" t="s">
        <v>1423</v>
      </c>
      <c r="C11" s="210"/>
      <c r="D11" s="210"/>
      <c r="E11" s="210"/>
      <c r="F11" s="211"/>
    </row>
    <row r="12" spans="2:6" ht="11.25" customHeight="1">
      <c r="B12" s="56"/>
      <c r="C12" s="50"/>
      <c r="D12" s="50"/>
      <c r="E12" s="50"/>
      <c r="F12" s="57"/>
    </row>
    <row r="13" spans="2:6" ht="16.5" customHeight="1">
      <c r="B13" s="212" t="s">
        <v>1282</v>
      </c>
      <c r="C13" s="213"/>
      <c r="D13" s="213"/>
      <c r="E13" s="213"/>
      <c r="F13" s="214"/>
    </row>
    <row r="14" spans="2:6" ht="7.25" customHeight="1">
      <c r="B14" s="58"/>
      <c r="C14" s="59"/>
      <c r="D14" s="59"/>
      <c r="E14" s="59"/>
      <c r="F14" s="60"/>
    </row>
    <row r="15" spans="2:6" ht="28.5" customHeight="1">
      <c r="B15" s="195" t="s">
        <v>1295</v>
      </c>
      <c r="C15" s="196"/>
      <c r="D15" s="196"/>
      <c r="E15" s="196"/>
      <c r="F15" s="197"/>
    </row>
    <row r="16" spans="2:6" ht="13">
      <c r="B16" s="12">
        <v>45566</v>
      </c>
    </row>
  </sheetData>
  <sheetProtection algorithmName="SHA-512" hashValue="6H6wsuimLPI/EjPSicjLB9ic/m3kTLc52TcpEoCSvuV7WvJNOeVLihpkpJG5bj/HXCk1h6yOajcI/Y6PgFo57Q==" saltValue="CEMaCf8T6B/LG1qE2S7GBA==" spinCount="100000" sheet="1" selectLockedCells="1"/>
  <mergeCells count="8">
    <mergeCell ref="B15:F15"/>
    <mergeCell ref="B2:F2"/>
    <mergeCell ref="B3:F3"/>
    <mergeCell ref="B5:F5"/>
    <mergeCell ref="B7:F7"/>
    <mergeCell ref="B9:F9"/>
    <mergeCell ref="B11:F11"/>
    <mergeCell ref="B13:F13"/>
  </mergeCells>
  <hyperlinks>
    <hyperlink ref="B11:F11" r:id="rId1" display="A &quot;Frequently Asked Questions&quot; document is available at  https://dhcf.dc.gov/page/rates-and-reimbursements, and is essential in understanding the payment method.  " xr:uid="{3C7C223C-1643-4335-88D5-A283EA214663}"/>
  </hyperlinks>
  <printOptions horizontalCentered="1"/>
  <pageMargins left="1" right="1" top="0.75" bottom="0.75" header="0.3" footer="0.3"/>
  <pageSetup scale="54" orientation="portrait" horizontalDpi="1200" verticalDpi="1200" r:id="rId2"/>
  <headerFooter scaleWithDoc="0">
    <oddHeader>&amp;LDistrict of Columbia Medicaid FY 2025 DRG Pricing Calculator</oddHeader>
    <oddFooter>&amp;L&amp;8Tab 1- Cover&amp;R&amp;8&amp;P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6"/>
  <sheetViews>
    <sheetView showGridLines="0" tabSelected="1" topLeftCell="B1" zoomScaleNormal="100" workbookViewId="0">
      <pane ySplit="5" topLeftCell="A6" activePane="bottomLeft" state="frozen"/>
      <selection activeCell="B1" sqref="B1"/>
      <selection pane="bottomLeft" activeCell="H10" sqref="H10"/>
    </sheetView>
  </sheetViews>
  <sheetFormatPr defaultColWidth="9.08984375" defaultRowHeight="12.5"/>
  <cols>
    <col min="1" max="1" width="9.08984375" style="14" hidden="1" customWidth="1"/>
    <col min="2" max="2" width="3.453125" style="28" customWidth="1"/>
    <col min="3" max="3" width="53" style="14" customWidth="1"/>
    <col min="4" max="4" width="1.6328125" style="14" customWidth="1"/>
    <col min="5" max="5" width="33.90625" style="19" customWidth="1"/>
    <col min="6" max="6" width="1.6328125" style="14" customWidth="1"/>
    <col min="7" max="7" width="64.90625" style="30" customWidth="1"/>
    <col min="8" max="8" width="67.90625" style="30" customWidth="1"/>
    <col min="9" max="9" width="35.90625" style="14" customWidth="1"/>
    <col min="10" max="10" width="19.36328125" style="14" customWidth="1"/>
    <col min="11" max="11" width="9.08984375" style="14" customWidth="1"/>
    <col min="12" max="12" width="13.453125" style="14" customWidth="1"/>
    <col min="13" max="16384" width="9.08984375" style="14"/>
  </cols>
  <sheetData>
    <row r="1" spans="1:12" ht="21" customHeight="1">
      <c r="A1" s="81"/>
      <c r="B1" s="145">
        <v>1</v>
      </c>
      <c r="C1" s="82" t="s">
        <v>287</v>
      </c>
      <c r="D1" s="82" t="s">
        <v>288</v>
      </c>
      <c r="E1" s="82" t="s">
        <v>289</v>
      </c>
      <c r="F1" s="83" t="s">
        <v>1222</v>
      </c>
      <c r="G1" s="84" t="s">
        <v>1229</v>
      </c>
      <c r="H1" s="13"/>
    </row>
    <row r="2" spans="1:12" ht="18" customHeight="1">
      <c r="A2" s="85"/>
      <c r="B2" s="146">
        <v>2</v>
      </c>
      <c r="C2" s="215" t="s">
        <v>1615</v>
      </c>
      <c r="D2" s="216"/>
      <c r="E2" s="216"/>
      <c r="F2" s="216"/>
      <c r="G2" s="217"/>
      <c r="H2" s="13"/>
    </row>
    <row r="3" spans="1:12" ht="18" customHeight="1">
      <c r="A3" s="85"/>
      <c r="B3" s="146"/>
      <c r="C3" s="121" t="s">
        <v>1850</v>
      </c>
      <c r="D3" s="122"/>
      <c r="E3" s="122"/>
      <c r="F3" s="122"/>
      <c r="G3" s="123"/>
      <c r="H3" s="13"/>
    </row>
    <row r="4" spans="1:12" ht="41.4" customHeight="1">
      <c r="A4" s="85"/>
      <c r="B4" s="146">
        <v>4</v>
      </c>
      <c r="C4" s="224" t="s">
        <v>1424</v>
      </c>
      <c r="D4" s="225"/>
      <c r="E4" s="226"/>
      <c r="F4" s="219" t="s">
        <v>1425</v>
      </c>
      <c r="G4" s="220"/>
      <c r="H4" s="15"/>
    </row>
    <row r="5" spans="1:12" ht="13">
      <c r="A5" s="85"/>
      <c r="B5" s="146">
        <v>5</v>
      </c>
      <c r="C5" s="124" t="s">
        <v>484</v>
      </c>
      <c r="D5" s="125"/>
      <c r="E5" s="126" t="s">
        <v>485</v>
      </c>
      <c r="F5" s="127"/>
      <c r="G5" s="128" t="s">
        <v>486</v>
      </c>
      <c r="H5" s="15"/>
    </row>
    <row r="6" spans="1:12" ht="12.75" customHeight="1">
      <c r="A6" s="85"/>
      <c r="B6" s="146">
        <v>6</v>
      </c>
      <c r="C6" s="129" t="s">
        <v>1233</v>
      </c>
      <c r="D6" s="130"/>
      <c r="E6" s="131"/>
      <c r="F6" s="66"/>
      <c r="G6" s="88"/>
      <c r="H6" s="15"/>
      <c r="K6" s="218" t="s">
        <v>684</v>
      </c>
      <c r="L6" s="218"/>
    </row>
    <row r="7" spans="1:12" ht="12.75" customHeight="1">
      <c r="A7" s="85"/>
      <c r="B7" s="146">
        <v>7</v>
      </c>
      <c r="C7" s="132" t="s">
        <v>1234</v>
      </c>
      <c r="D7" s="3"/>
      <c r="E7" s="103">
        <v>36776.03</v>
      </c>
      <c r="F7" s="4"/>
      <c r="G7" s="86" t="s">
        <v>1236</v>
      </c>
      <c r="H7" s="15"/>
      <c r="K7" s="16"/>
      <c r="L7" s="16"/>
    </row>
    <row r="8" spans="1:12">
      <c r="A8" s="85"/>
      <c r="B8" s="146">
        <v>8</v>
      </c>
      <c r="C8" s="132" t="s">
        <v>1281</v>
      </c>
      <c r="D8" s="3"/>
      <c r="E8" s="104">
        <v>0.2445</v>
      </c>
      <c r="F8" s="5"/>
      <c r="G8" s="86" t="s">
        <v>1204</v>
      </c>
      <c r="H8" s="17"/>
      <c r="K8" s="16"/>
      <c r="L8" s="16"/>
    </row>
    <row r="9" spans="1:12" ht="12.75" customHeight="1">
      <c r="A9" s="85"/>
      <c r="B9" s="146">
        <v>9</v>
      </c>
      <c r="C9" s="132" t="s">
        <v>1287</v>
      </c>
      <c r="D9" s="3"/>
      <c r="E9" s="105">
        <v>3</v>
      </c>
      <c r="F9" s="5"/>
      <c r="G9" s="86" t="s">
        <v>290</v>
      </c>
      <c r="H9" s="17"/>
      <c r="K9" s="16"/>
      <c r="L9" s="16"/>
    </row>
    <row r="10" spans="1:12" ht="12.75" customHeight="1">
      <c r="A10" s="85"/>
      <c r="B10" s="146">
        <v>10</v>
      </c>
      <c r="C10" s="132" t="s">
        <v>1418</v>
      </c>
      <c r="D10" s="3"/>
      <c r="E10" s="110" t="s">
        <v>1199</v>
      </c>
      <c r="F10" s="5"/>
      <c r="G10" s="86" t="s">
        <v>290</v>
      </c>
      <c r="H10" s="17"/>
      <c r="K10" s="18" t="s">
        <v>1198</v>
      </c>
      <c r="L10" s="18" t="s">
        <v>1199</v>
      </c>
    </row>
    <row r="11" spans="1:12" ht="12.75" customHeight="1">
      <c r="A11" s="85"/>
      <c r="B11" s="146">
        <v>11</v>
      </c>
      <c r="C11" s="132" t="s">
        <v>1208</v>
      </c>
      <c r="D11" s="3"/>
      <c r="E11" s="106">
        <v>21</v>
      </c>
      <c r="F11" s="5"/>
      <c r="G11" s="86" t="s">
        <v>1210</v>
      </c>
      <c r="H11" s="17"/>
      <c r="K11" s="19"/>
      <c r="L11" s="19"/>
    </row>
    <row r="12" spans="1:12">
      <c r="A12" s="85"/>
      <c r="B12" s="146">
        <v>12</v>
      </c>
      <c r="C12" s="132" t="s">
        <v>1211</v>
      </c>
      <c r="D12" s="3"/>
      <c r="E12" s="107">
        <v>0</v>
      </c>
      <c r="F12" s="5"/>
      <c r="G12" s="86" t="s">
        <v>1237</v>
      </c>
      <c r="H12" s="17"/>
    </row>
    <row r="13" spans="1:12">
      <c r="A13" s="85"/>
      <c r="B13" s="146">
        <v>13</v>
      </c>
      <c r="C13" s="132" t="s">
        <v>1212</v>
      </c>
      <c r="D13" s="3"/>
      <c r="E13" s="107">
        <v>0</v>
      </c>
      <c r="F13" s="5"/>
      <c r="G13" s="86" t="s">
        <v>1213</v>
      </c>
      <c r="H13" s="17"/>
    </row>
    <row r="14" spans="1:12">
      <c r="A14" s="85"/>
      <c r="B14" s="146">
        <v>14</v>
      </c>
      <c r="C14" s="132" t="s">
        <v>1224</v>
      </c>
      <c r="D14" s="3"/>
      <c r="E14" s="110" t="s">
        <v>1199</v>
      </c>
      <c r="F14" s="6"/>
      <c r="G14" s="86" t="s">
        <v>1220</v>
      </c>
      <c r="H14" s="17"/>
    </row>
    <row r="15" spans="1:12">
      <c r="A15" s="85"/>
      <c r="B15" s="146">
        <v>15</v>
      </c>
      <c r="C15" s="132" t="s">
        <v>1278</v>
      </c>
      <c r="D15" s="3"/>
      <c r="E15" s="144">
        <v>16320.25</v>
      </c>
      <c r="F15" s="6"/>
      <c r="G15" s="86" t="s">
        <v>1284</v>
      </c>
      <c r="H15" s="17"/>
    </row>
    <row r="16" spans="1:12">
      <c r="A16" s="85"/>
      <c r="B16" s="146">
        <v>16</v>
      </c>
      <c r="C16" s="133" t="s">
        <v>1279</v>
      </c>
      <c r="D16" s="3"/>
      <c r="E16" s="107">
        <v>1311.84</v>
      </c>
      <c r="F16" s="7"/>
      <c r="G16" s="87" t="s">
        <v>1285</v>
      </c>
      <c r="H16" s="20"/>
    </row>
    <row r="17" spans="1:8">
      <c r="A17" s="85"/>
      <c r="B17" s="146">
        <v>17</v>
      </c>
      <c r="C17" s="133" t="s">
        <v>1280</v>
      </c>
      <c r="D17" s="3"/>
      <c r="E17" s="107">
        <v>1679.89</v>
      </c>
      <c r="F17" s="7"/>
      <c r="G17" s="87" t="s">
        <v>1286</v>
      </c>
      <c r="H17" s="20"/>
    </row>
    <row r="18" spans="1:8">
      <c r="A18" s="85"/>
      <c r="B18" s="146">
        <v>18</v>
      </c>
      <c r="C18" s="132" t="s">
        <v>291</v>
      </c>
      <c r="D18" s="3"/>
      <c r="E18" s="108" t="s">
        <v>492</v>
      </c>
      <c r="F18" s="8"/>
      <c r="G18" s="86" t="s">
        <v>1266</v>
      </c>
      <c r="H18" s="20"/>
    </row>
    <row r="19" spans="1:8" ht="13">
      <c r="A19" s="85"/>
      <c r="B19" s="146">
        <v>19</v>
      </c>
      <c r="C19" s="129" t="s">
        <v>1231</v>
      </c>
      <c r="D19" s="62"/>
      <c r="E19" s="63"/>
      <c r="F19" s="64"/>
      <c r="G19" s="142"/>
      <c r="H19" s="20"/>
    </row>
    <row r="20" spans="1:8">
      <c r="A20" s="85"/>
      <c r="B20" s="146">
        <v>20</v>
      </c>
      <c r="C20" s="132" t="s">
        <v>1256</v>
      </c>
      <c r="D20" s="3"/>
      <c r="E20" s="190">
        <v>50000</v>
      </c>
      <c r="F20" s="32"/>
      <c r="G20" s="86" t="s">
        <v>1258</v>
      </c>
      <c r="H20" s="20"/>
    </row>
    <row r="21" spans="1:8">
      <c r="A21" s="85"/>
      <c r="B21" s="146">
        <v>21</v>
      </c>
      <c r="C21" s="132" t="s">
        <v>1255</v>
      </c>
      <c r="D21" s="3"/>
      <c r="E21" s="190">
        <v>35000</v>
      </c>
      <c r="F21" s="32"/>
      <c r="G21" s="87" t="s">
        <v>1259</v>
      </c>
      <c r="H21" s="20"/>
    </row>
    <row r="22" spans="1:8">
      <c r="A22" s="85"/>
      <c r="B22" s="146">
        <v>22</v>
      </c>
      <c r="C22" s="132" t="s">
        <v>1257</v>
      </c>
      <c r="D22" s="3"/>
      <c r="E22" s="191">
        <v>0.7</v>
      </c>
      <c r="F22" s="32"/>
      <c r="G22" s="87" t="s">
        <v>1258</v>
      </c>
      <c r="H22" s="20"/>
    </row>
    <row r="23" spans="1:8">
      <c r="A23" s="85"/>
      <c r="B23" s="146">
        <v>23</v>
      </c>
      <c r="C23" s="132" t="s">
        <v>1268</v>
      </c>
      <c r="D23" s="3"/>
      <c r="E23" s="192">
        <v>30</v>
      </c>
      <c r="F23" s="32"/>
      <c r="G23" s="87" t="s">
        <v>1270</v>
      </c>
      <c r="H23" s="20"/>
    </row>
    <row r="24" spans="1:8">
      <c r="A24" s="85"/>
      <c r="B24" s="146">
        <v>24</v>
      </c>
      <c r="C24" s="133" t="s">
        <v>1269</v>
      </c>
      <c r="D24" s="3"/>
      <c r="E24" s="190">
        <v>500000</v>
      </c>
      <c r="F24" s="32"/>
      <c r="G24" s="87" t="s">
        <v>1271</v>
      </c>
      <c r="H24" s="20"/>
    </row>
    <row r="25" spans="1:8">
      <c r="A25" s="85"/>
      <c r="B25" s="146">
        <v>25</v>
      </c>
      <c r="C25" s="132" t="s">
        <v>1235</v>
      </c>
      <c r="D25" s="3"/>
      <c r="E25" s="193">
        <v>500</v>
      </c>
      <c r="F25" s="32"/>
      <c r="G25" s="86" t="s">
        <v>1272</v>
      </c>
      <c r="H25" s="20"/>
    </row>
    <row r="26" spans="1:8">
      <c r="A26" s="85"/>
      <c r="B26" s="146">
        <v>26</v>
      </c>
      <c r="C26" s="132" t="s">
        <v>1616</v>
      </c>
      <c r="D26" s="3"/>
      <c r="E26" s="194">
        <v>1.2</v>
      </c>
      <c r="F26" s="32"/>
      <c r="G26" s="86" t="s">
        <v>1617</v>
      </c>
      <c r="H26" s="20"/>
    </row>
    <row r="27" spans="1:8">
      <c r="A27" s="85"/>
      <c r="B27" s="146">
        <v>27</v>
      </c>
      <c r="C27" s="132" t="s">
        <v>1409</v>
      </c>
      <c r="D27" s="3"/>
      <c r="E27" s="194">
        <v>1</v>
      </c>
      <c r="F27" s="32"/>
      <c r="G27" s="86" t="s">
        <v>1412</v>
      </c>
      <c r="H27" s="20"/>
    </row>
    <row r="28" spans="1:8">
      <c r="A28" s="85"/>
      <c r="B28" s="146">
        <v>28</v>
      </c>
      <c r="C28" s="132" t="s">
        <v>1265</v>
      </c>
      <c r="D28" s="3"/>
      <c r="E28" s="194">
        <v>1.9</v>
      </c>
      <c r="F28" s="32"/>
      <c r="G28" s="86" t="s">
        <v>1411</v>
      </c>
      <c r="H28" s="13"/>
    </row>
    <row r="29" spans="1:8">
      <c r="A29" s="85"/>
      <c r="B29" s="146">
        <v>29</v>
      </c>
      <c r="C29" s="132" t="s">
        <v>1260</v>
      </c>
      <c r="D29" s="3"/>
      <c r="E29" s="194">
        <v>1.3</v>
      </c>
      <c r="F29" s="32"/>
      <c r="G29" s="86" t="s">
        <v>1410</v>
      </c>
      <c r="H29" s="20"/>
    </row>
    <row r="30" spans="1:8">
      <c r="A30" s="85"/>
      <c r="B30" s="146">
        <v>30</v>
      </c>
      <c r="C30" s="132" t="s">
        <v>1419</v>
      </c>
      <c r="D30" s="3"/>
      <c r="E30" s="194">
        <v>1.2</v>
      </c>
      <c r="F30" s="32"/>
      <c r="G30" s="86" t="s">
        <v>1421</v>
      </c>
      <c r="H30" s="20"/>
    </row>
    <row r="31" spans="1:8">
      <c r="A31" s="85"/>
      <c r="B31" s="146">
        <v>31</v>
      </c>
      <c r="C31" s="132" t="s">
        <v>1420</v>
      </c>
      <c r="D31" s="3"/>
      <c r="E31" s="194">
        <v>1.1499999999999999</v>
      </c>
      <c r="F31" s="32"/>
      <c r="G31" s="86" t="s">
        <v>1422</v>
      </c>
      <c r="H31" s="20"/>
    </row>
    <row r="32" spans="1:8" ht="13">
      <c r="A32" s="85"/>
      <c r="B32" s="146">
        <v>32</v>
      </c>
      <c r="C32" s="129" t="s">
        <v>1221</v>
      </c>
      <c r="D32" s="61"/>
      <c r="E32" s="65"/>
      <c r="F32" s="66"/>
      <c r="G32" s="88"/>
      <c r="H32" s="17"/>
    </row>
    <row r="33" spans="1:8" ht="27.75" customHeight="1">
      <c r="A33" s="85"/>
      <c r="B33" s="146">
        <v>33</v>
      </c>
      <c r="C33" s="132" t="s">
        <v>1200</v>
      </c>
      <c r="D33" s="9"/>
      <c r="E33" s="33" t="str">
        <f>+VLOOKUP(E$18,_DRGlookup,2,FALSE)</f>
        <v>Respiratory failure</v>
      </c>
      <c r="F33" s="34"/>
      <c r="G33" s="86" t="s">
        <v>1209</v>
      </c>
      <c r="H33" s="17"/>
    </row>
    <row r="34" spans="1:8">
      <c r="A34" s="85"/>
      <c r="B34" s="146">
        <v>34</v>
      </c>
      <c r="C34" s="132" t="s">
        <v>1225</v>
      </c>
      <c r="D34" s="9"/>
      <c r="E34" s="35">
        <f>ROUND(+VLOOKUP(E$18,_DRGlookup,5,FALSE),5)</f>
        <v>0.42936999999999997</v>
      </c>
      <c r="F34" s="34"/>
      <c r="G34" s="86" t="s">
        <v>1209</v>
      </c>
      <c r="H34" s="17"/>
    </row>
    <row r="35" spans="1:8">
      <c r="A35" s="85"/>
      <c r="B35" s="146">
        <v>35</v>
      </c>
      <c r="C35" s="132" t="s">
        <v>1413</v>
      </c>
      <c r="D35" s="9"/>
      <c r="E35" s="33" t="str">
        <f>IF(E11&lt;21,(VLOOKUP($E$18,_DRGlookup,10,FALSE)),VLOOKUP($E$18,_DRGlookup,11,FALSE))</f>
        <v>Adult respiratory</v>
      </c>
      <c r="F35" s="34"/>
      <c r="G35" s="86" t="s">
        <v>1415</v>
      </c>
      <c r="H35" s="17"/>
    </row>
    <row r="36" spans="1:8" ht="29.25" customHeight="1">
      <c r="A36" s="85"/>
      <c r="B36" s="146">
        <v>36</v>
      </c>
      <c r="C36" s="132" t="s">
        <v>1414</v>
      </c>
      <c r="D36" s="9"/>
      <c r="E36" s="36">
        <f>IF(E35="Pediatric misc",E30, IF(E35="Pediatric respiratory",E31,(IF(E35="Pediatric mental health",E28,(IF(E35="Neonate",E29,(IF(E35="Obstetrics",E27,(IF(E35="Normal newborn",E26,1))))))))))</f>
        <v>1</v>
      </c>
      <c r="F36" s="34"/>
      <c r="G36" s="86" t="s">
        <v>1614</v>
      </c>
      <c r="H36" s="17"/>
    </row>
    <row r="37" spans="1:8">
      <c r="A37" s="85"/>
      <c r="B37" s="146">
        <v>37</v>
      </c>
      <c r="C37" s="132" t="s">
        <v>1230</v>
      </c>
      <c r="D37" s="9"/>
      <c r="E37" s="37">
        <f>E34*E36</f>
        <v>0.42936999999999997</v>
      </c>
      <c r="F37" s="34"/>
      <c r="G37" s="89" t="s">
        <v>1445</v>
      </c>
      <c r="H37" s="21"/>
    </row>
    <row r="38" spans="1:8" ht="12.75" customHeight="1">
      <c r="A38" s="85"/>
      <c r="B38" s="146">
        <v>38</v>
      </c>
      <c r="C38" s="132" t="s">
        <v>1267</v>
      </c>
      <c r="D38" s="9"/>
      <c r="E38" s="36">
        <f>ROUND(+VLOOKUP(E$18,_DRGlookup,3,FALSE),2)</f>
        <v>2.5299999999999998</v>
      </c>
      <c r="F38" s="34"/>
      <c r="G38" s="86" t="s">
        <v>1209</v>
      </c>
      <c r="H38" s="15"/>
    </row>
    <row r="39" spans="1:8" ht="12.75" customHeight="1">
      <c r="A39" s="85"/>
      <c r="B39" s="146">
        <v>39</v>
      </c>
      <c r="C39" s="129" t="s">
        <v>1219</v>
      </c>
      <c r="D39" s="62"/>
      <c r="E39" s="67"/>
      <c r="F39" s="68"/>
      <c r="G39" s="90"/>
      <c r="H39" s="17"/>
    </row>
    <row r="40" spans="1:8" ht="12.75" customHeight="1">
      <c r="A40" s="85"/>
      <c r="B40" s="146">
        <v>40</v>
      </c>
      <c r="C40" s="132" t="s">
        <v>1224</v>
      </c>
      <c r="D40" s="9"/>
      <c r="E40" s="38" t="str">
        <f>E14</f>
        <v>No</v>
      </c>
      <c r="F40" s="39"/>
      <c r="G40" s="87" t="s">
        <v>1262</v>
      </c>
      <c r="H40" s="21"/>
    </row>
    <row r="41" spans="1:8" ht="12.75" customHeight="1">
      <c r="A41" s="85"/>
      <c r="B41" s="146">
        <v>41</v>
      </c>
      <c r="C41" s="132" t="s">
        <v>1223</v>
      </c>
      <c r="D41" s="9"/>
      <c r="E41" s="40" t="str">
        <f>IF(E40="Yes",IF(E9&gt;E23,"Yes","No"),"N/A")</f>
        <v>N/A</v>
      </c>
      <c r="F41" s="39"/>
      <c r="G41" s="87" t="s">
        <v>1426</v>
      </c>
      <c r="H41" s="21"/>
    </row>
    <row r="42" spans="1:8" ht="12.75" customHeight="1">
      <c r="A42" s="85"/>
      <c r="B42" s="146">
        <v>42</v>
      </c>
      <c r="C42" s="133" t="s">
        <v>1248</v>
      </c>
      <c r="D42" s="9"/>
      <c r="E42" s="40" t="str">
        <f>IF(E40="Yes",IF(E7&gt;E24,"Yes","No"),"N/A")</f>
        <v>N/A</v>
      </c>
      <c r="F42" s="39"/>
      <c r="G42" s="87" t="s">
        <v>1427</v>
      </c>
      <c r="H42" s="21"/>
    </row>
    <row r="43" spans="1:8" ht="12.75" customHeight="1">
      <c r="A43" s="85"/>
      <c r="B43" s="146">
        <v>43</v>
      </c>
      <c r="C43" s="132" t="s">
        <v>1444</v>
      </c>
      <c r="D43" s="9"/>
      <c r="E43" s="41">
        <f>IF(OR( E41="Yes",E42="Yes"),ROUND((E9*E25),2),0)</f>
        <v>0</v>
      </c>
      <c r="F43" s="39"/>
      <c r="G43" s="87" t="s">
        <v>1428</v>
      </c>
      <c r="H43" s="21"/>
    </row>
    <row r="44" spans="1:8" ht="13">
      <c r="A44" s="85"/>
      <c r="B44" s="146">
        <v>44</v>
      </c>
      <c r="C44" s="129" t="s">
        <v>483</v>
      </c>
      <c r="D44" s="62"/>
      <c r="E44" s="69"/>
      <c r="F44" s="68"/>
      <c r="G44" s="90"/>
      <c r="H44" s="17"/>
    </row>
    <row r="45" spans="1:8" ht="30" customHeight="1">
      <c r="A45" s="85"/>
      <c r="B45" s="146">
        <v>45</v>
      </c>
      <c r="C45" s="132" t="s">
        <v>1273</v>
      </c>
      <c r="D45" s="9"/>
      <c r="E45" s="42">
        <f>E37*E15</f>
        <v>7007.4257424999996</v>
      </c>
      <c r="F45" s="34"/>
      <c r="G45" s="91" t="s">
        <v>1429</v>
      </c>
      <c r="H45" s="22"/>
    </row>
    <row r="46" spans="1:8" ht="13">
      <c r="A46" s="85"/>
      <c r="B46" s="146">
        <v>46</v>
      </c>
      <c r="C46" s="134" t="s">
        <v>295</v>
      </c>
      <c r="D46" s="70"/>
      <c r="E46" s="71"/>
      <c r="F46" s="72"/>
      <c r="G46" s="92"/>
      <c r="H46" s="17"/>
    </row>
    <row r="47" spans="1:8" s="23" customFormat="1">
      <c r="A47" s="93"/>
      <c r="B47" s="146">
        <v>47</v>
      </c>
      <c r="C47" s="135" t="s">
        <v>1197</v>
      </c>
      <c r="D47" s="10"/>
      <c r="E47" s="38" t="str">
        <f>+E10</f>
        <v>No</v>
      </c>
      <c r="F47" s="43"/>
      <c r="G47" s="87" t="s">
        <v>1226</v>
      </c>
      <c r="H47" s="17"/>
    </row>
    <row r="48" spans="1:8" ht="25">
      <c r="A48" s="85"/>
      <c r="B48" s="146">
        <v>48</v>
      </c>
      <c r="C48" s="132" t="s">
        <v>1205</v>
      </c>
      <c r="D48" s="9"/>
      <c r="E48" s="44" t="str">
        <f>IF(E47="Yes",ROUND((E45/E38)*(E9+1),2),"N/A")</f>
        <v>N/A</v>
      </c>
      <c r="F48" s="34"/>
      <c r="G48" s="94" t="s">
        <v>1446</v>
      </c>
      <c r="H48" s="21"/>
    </row>
    <row r="49" spans="1:8">
      <c r="A49" s="85"/>
      <c r="B49" s="146">
        <v>49</v>
      </c>
      <c r="C49" s="132" t="s">
        <v>1274</v>
      </c>
      <c r="D49" s="9"/>
      <c r="E49" s="44" t="str">
        <f>IF(E48="N/A","N/A",IF(E48&lt;E45,"Yes","No"))</f>
        <v>N/A</v>
      </c>
      <c r="F49" s="34"/>
      <c r="G49" s="94" t="s">
        <v>1430</v>
      </c>
      <c r="H49" s="17"/>
    </row>
    <row r="50" spans="1:8">
      <c r="A50" s="85"/>
      <c r="B50" s="146">
        <v>50</v>
      </c>
      <c r="C50" s="132" t="s">
        <v>1196</v>
      </c>
      <c r="D50" s="9"/>
      <c r="E50" s="44">
        <f>+IF(E49="Yes",E48,E45)</f>
        <v>7007.4257424999996</v>
      </c>
      <c r="F50" s="34"/>
      <c r="G50" s="94" t="s">
        <v>1431</v>
      </c>
      <c r="H50" s="21"/>
    </row>
    <row r="51" spans="1:8" ht="13">
      <c r="A51" s="85"/>
      <c r="B51" s="146">
        <v>51</v>
      </c>
      <c r="C51" s="134" t="s">
        <v>1207</v>
      </c>
      <c r="D51" s="70"/>
      <c r="E51" s="71"/>
      <c r="F51" s="72"/>
      <c r="G51" s="92"/>
      <c r="H51" s="17"/>
    </row>
    <row r="52" spans="1:8">
      <c r="A52" s="85"/>
      <c r="B52" s="146">
        <v>52</v>
      </c>
      <c r="C52" s="132" t="s">
        <v>293</v>
      </c>
      <c r="D52" s="9"/>
      <c r="E52" s="44">
        <f>+E7*E8</f>
        <v>8991.7393350000002</v>
      </c>
      <c r="F52" s="34"/>
      <c r="G52" s="94" t="s">
        <v>1275</v>
      </c>
      <c r="H52" s="20"/>
    </row>
    <row r="53" spans="1:8">
      <c r="A53" s="85"/>
      <c r="B53" s="146">
        <v>53</v>
      </c>
      <c r="C53" s="132" t="s">
        <v>1215</v>
      </c>
      <c r="D53" s="9"/>
      <c r="E53" s="45" t="str">
        <f>IF(E52&gt;E50,"Loss","Gain")</f>
        <v>Loss</v>
      </c>
      <c r="F53" s="34"/>
      <c r="G53" s="95" t="s">
        <v>1432</v>
      </c>
      <c r="H53" s="21"/>
    </row>
    <row r="54" spans="1:8" ht="13">
      <c r="A54" s="85"/>
      <c r="B54" s="146">
        <v>54</v>
      </c>
      <c r="C54" s="136" t="s">
        <v>1201</v>
      </c>
      <c r="D54" s="73"/>
      <c r="E54" s="74"/>
      <c r="F54" s="75"/>
      <c r="G54" s="96"/>
      <c r="H54" s="17"/>
    </row>
    <row r="55" spans="1:8">
      <c r="A55" s="85"/>
      <c r="B55" s="146">
        <v>55</v>
      </c>
      <c r="C55" s="132" t="s">
        <v>1216</v>
      </c>
      <c r="D55" s="9"/>
      <c r="E55" s="44">
        <f>IF(E53="Loss",(E52-E50),"N/A")</f>
        <v>1984.3135925000006</v>
      </c>
      <c r="F55" s="34"/>
      <c r="G55" s="94" t="s">
        <v>1433</v>
      </c>
      <c r="H55" s="24"/>
    </row>
    <row r="56" spans="1:8" ht="25">
      <c r="A56" s="85"/>
      <c r="B56" s="146">
        <v>56</v>
      </c>
      <c r="C56" s="132" t="s">
        <v>1276</v>
      </c>
      <c r="D56" s="9"/>
      <c r="E56" s="44" t="str">
        <f>IF((E53="Loss"),IF((E55&gt;E20),"Yes","No"),"N/A")</f>
        <v>No</v>
      </c>
      <c r="F56" s="34"/>
      <c r="G56" s="94" t="s">
        <v>1434</v>
      </c>
      <c r="H56" s="25"/>
    </row>
    <row r="57" spans="1:8" ht="37.5">
      <c r="A57" s="85"/>
      <c r="B57" s="146">
        <v>57</v>
      </c>
      <c r="C57" s="132" t="s">
        <v>1277</v>
      </c>
      <c r="D57" s="9"/>
      <c r="E57" s="44">
        <f>IF(E56="Yes",IF(E55&lt;E20,0,(E55-E20)*E22),0)</f>
        <v>0</v>
      </c>
      <c r="F57" s="34"/>
      <c r="G57" s="94" t="s">
        <v>1435</v>
      </c>
      <c r="H57" s="24"/>
    </row>
    <row r="58" spans="1:8" ht="13">
      <c r="A58" s="85"/>
      <c r="B58" s="146">
        <v>58</v>
      </c>
      <c r="C58" s="136" t="s">
        <v>1202</v>
      </c>
      <c r="D58" s="73"/>
      <c r="E58" s="74"/>
      <c r="F58" s="75"/>
      <c r="G58" s="96"/>
      <c r="H58" s="26"/>
    </row>
    <row r="59" spans="1:8">
      <c r="A59" s="85"/>
      <c r="B59" s="146">
        <v>59</v>
      </c>
      <c r="C59" s="132" t="s">
        <v>1217</v>
      </c>
      <c r="D59" s="9"/>
      <c r="E59" s="44" t="str">
        <f>IF(E53="Gain",(E50-E52),"N/A")</f>
        <v>N/A</v>
      </c>
      <c r="F59" s="34"/>
      <c r="G59" s="94" t="s">
        <v>1436</v>
      </c>
      <c r="H59" s="21"/>
    </row>
    <row r="60" spans="1:8" ht="28.25" customHeight="1">
      <c r="A60" s="85"/>
      <c r="B60" s="146">
        <v>60</v>
      </c>
      <c r="C60" s="132" t="s">
        <v>1218</v>
      </c>
      <c r="D60" s="9"/>
      <c r="E60" s="44" t="str">
        <f>IF((E53="Gain"),IF((E59&gt;E21),"Yes","No"),"N/A")</f>
        <v>N/A</v>
      </c>
      <c r="F60" s="34"/>
      <c r="G60" s="94" t="s">
        <v>1437</v>
      </c>
      <c r="H60" s="21"/>
    </row>
    <row r="61" spans="1:8" ht="26.4" customHeight="1">
      <c r="A61" s="85"/>
      <c r="B61" s="146">
        <v>61</v>
      </c>
      <c r="C61" s="132" t="s">
        <v>1416</v>
      </c>
      <c r="D61" s="9"/>
      <c r="E61" s="44" t="str">
        <f>IF(E60="Yes",ROUND((E45/E38)*(E9+1),2),"N/A")</f>
        <v>N/A</v>
      </c>
      <c r="F61" s="34"/>
      <c r="G61" s="94" t="s">
        <v>1438</v>
      </c>
      <c r="H61" s="21"/>
    </row>
    <row r="62" spans="1:8" ht="16.5" customHeight="1">
      <c r="A62" s="85"/>
      <c r="B62" s="146">
        <v>62</v>
      </c>
      <c r="C62" s="132" t="s">
        <v>1274</v>
      </c>
      <c r="D62" s="9"/>
      <c r="E62" s="44" t="str">
        <f>IF(E61="N/A","N/A",IF(E61&lt;E45,"Yes","No"))</f>
        <v>N/A</v>
      </c>
      <c r="F62" s="34"/>
      <c r="G62" s="94" t="s">
        <v>1439</v>
      </c>
      <c r="H62" s="21"/>
    </row>
    <row r="63" spans="1:8" ht="12.75" customHeight="1">
      <c r="A63" s="85"/>
      <c r="B63" s="146">
        <v>63</v>
      </c>
      <c r="C63" s="132" t="s">
        <v>1250</v>
      </c>
      <c r="D63" s="9"/>
      <c r="E63" s="44">
        <f>IF(E62="Yes",(E61),(E50))</f>
        <v>7007.4257424999996</v>
      </c>
      <c r="F63" s="34"/>
      <c r="G63" s="94" t="s">
        <v>1440</v>
      </c>
      <c r="H63" s="21"/>
    </row>
    <row r="64" spans="1:8" ht="13">
      <c r="A64" s="85"/>
      <c r="B64" s="146">
        <v>64</v>
      </c>
      <c r="C64" s="137" t="s">
        <v>1203</v>
      </c>
      <c r="D64" s="70"/>
      <c r="E64" s="71"/>
      <c r="F64" s="72"/>
      <c r="G64" s="92"/>
      <c r="H64" s="27"/>
    </row>
    <row r="65" spans="1:8" ht="31.25" customHeight="1">
      <c r="A65" s="85"/>
      <c r="B65" s="146">
        <v>65</v>
      </c>
      <c r="C65" s="132" t="s">
        <v>1251</v>
      </c>
      <c r="D65" s="9"/>
      <c r="E65" s="44">
        <f>IF(E53="Loss",(E50+E57),(E63))</f>
        <v>7007.4257424999996</v>
      </c>
      <c r="F65" s="34"/>
      <c r="G65" s="97" t="s">
        <v>1441</v>
      </c>
      <c r="H65" s="24"/>
    </row>
    <row r="66" spans="1:8" ht="13">
      <c r="A66" s="85"/>
      <c r="B66" s="146">
        <v>66</v>
      </c>
      <c r="C66" s="138" t="s">
        <v>1253</v>
      </c>
      <c r="D66" s="76"/>
      <c r="E66" s="77"/>
      <c r="F66" s="78"/>
      <c r="G66" s="98"/>
      <c r="H66" s="17"/>
    </row>
    <row r="67" spans="1:8">
      <c r="A67" s="85"/>
      <c r="B67" s="146">
        <v>67</v>
      </c>
      <c r="C67" s="132" t="s">
        <v>1211</v>
      </c>
      <c r="D67" s="9"/>
      <c r="E67" s="45">
        <f>E12</f>
        <v>0</v>
      </c>
      <c r="F67" s="34"/>
      <c r="G67" s="95" t="s">
        <v>1228</v>
      </c>
      <c r="H67" s="21"/>
    </row>
    <row r="68" spans="1:8">
      <c r="A68" s="85"/>
      <c r="B68" s="146">
        <v>68</v>
      </c>
      <c r="C68" s="132" t="s">
        <v>1212</v>
      </c>
      <c r="D68" s="9"/>
      <c r="E68" s="45">
        <f>E13</f>
        <v>0</v>
      </c>
      <c r="F68" s="34"/>
      <c r="G68" s="95" t="s">
        <v>1227</v>
      </c>
      <c r="H68" s="21"/>
    </row>
    <row r="69" spans="1:8" ht="37.5">
      <c r="A69" s="85"/>
      <c r="B69" s="146">
        <v>69</v>
      </c>
      <c r="C69" s="139" t="s">
        <v>1206</v>
      </c>
      <c r="D69" s="11"/>
      <c r="E69" s="46">
        <f>IF(E43&gt;0,E43,(E65-(E67+E68)))</f>
        <v>7007.4257424999996</v>
      </c>
      <c r="F69" s="47"/>
      <c r="G69" s="118" t="s">
        <v>1442</v>
      </c>
      <c r="H69" s="21"/>
    </row>
    <row r="70" spans="1:8" ht="33.75" customHeight="1">
      <c r="A70" s="85"/>
      <c r="B70" s="146">
        <v>70</v>
      </c>
      <c r="C70" s="140" t="s">
        <v>1296</v>
      </c>
      <c r="D70" s="79"/>
      <c r="E70" s="80">
        <f>IF(OR(E43&gt;0,E16="n/a"),0,E16)</f>
        <v>1311.84</v>
      </c>
      <c r="F70" s="48"/>
      <c r="G70" s="117" t="s">
        <v>1263</v>
      </c>
      <c r="H70" s="21"/>
    </row>
    <row r="71" spans="1:8" ht="30.75" customHeight="1" thickBot="1">
      <c r="A71" s="85"/>
      <c r="B71" s="146">
        <v>71</v>
      </c>
      <c r="C71" s="140" t="s">
        <v>1249</v>
      </c>
      <c r="D71" s="79"/>
      <c r="E71" s="80">
        <f>IF(OR(E43&gt;0,E17="n/a"),0,E17)</f>
        <v>1679.89</v>
      </c>
      <c r="F71" s="48"/>
      <c r="G71" s="117" t="s">
        <v>1264</v>
      </c>
      <c r="H71" s="21"/>
    </row>
    <row r="72" spans="1:8" ht="13">
      <c r="A72" s="99"/>
      <c r="B72" s="146">
        <v>72</v>
      </c>
      <c r="C72" s="141" t="s">
        <v>1252</v>
      </c>
      <c r="D72" s="100"/>
      <c r="E72" s="101">
        <f>IF(E43&gt;0,E43,E69+E70+E71)</f>
        <v>9999.1557424999992</v>
      </c>
      <c r="F72" s="102"/>
      <c r="G72" s="119" t="s">
        <v>1443</v>
      </c>
      <c r="H72" s="21"/>
    </row>
    <row r="73" spans="1:8" ht="31.5" customHeight="1">
      <c r="B73" s="221" t="s">
        <v>1298</v>
      </c>
      <c r="C73" s="222"/>
      <c r="D73" s="222"/>
      <c r="E73" s="222"/>
      <c r="F73" s="222"/>
      <c r="G73" s="223"/>
      <c r="H73" s="17"/>
    </row>
    <row r="74" spans="1:8">
      <c r="G74" s="29"/>
    </row>
    <row r="76" spans="1:8">
      <c r="E76" s="31"/>
    </row>
  </sheetData>
  <sheetProtection algorithmName="SHA-512" hashValue="Y7k/IQBcp/RhfIrMBAWMfApLTVR/gdAknb6nRShiby98sFxNgLQUJguESwhIUsJu2baewF76DcZZyUoJHn9mPw==" saltValue="5Fujk0bc3k5ygBD+UBuMFw==" spinCount="100000" sheet="1" selectLockedCells="1"/>
  <mergeCells count="5">
    <mergeCell ref="C2:G2"/>
    <mergeCell ref="K6:L6"/>
    <mergeCell ref="F4:G4"/>
    <mergeCell ref="B73:G73"/>
    <mergeCell ref="C4:E4"/>
  </mergeCells>
  <phoneticPr fontId="8" type="noConversion"/>
  <dataValidations count="2">
    <dataValidation type="whole" operator="lessThanOrEqual" allowBlank="1" showInputMessage="1" showErrorMessage="1" sqref="E11" xr:uid="{00000000-0002-0000-0100-000000000000}">
      <formula1>110</formula1>
    </dataValidation>
    <dataValidation type="list" allowBlank="1" showInputMessage="1" showErrorMessage="1" sqref="E10 E14" xr:uid="{00000000-0002-0000-0100-000001000000}">
      <formula1>$K$10:$L$10</formula1>
    </dataValidation>
  </dataValidations>
  <printOptions horizontalCentered="1"/>
  <pageMargins left="1" right="1" top="0.75" bottom="0.75" header="0.3" footer="0.3"/>
  <pageSetup scale="53" orientation="portrait" r:id="rId1"/>
  <headerFooter scaleWithDoc="0">
    <oddHeader>&amp;LDistrict of Columbia Medicaid FY 2025 DRG Pricing Calculator</oddHeader>
    <oddFooter>&amp;L&amp;8Tab 2- Calculator&amp;R&amp;8&amp;P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2"/>
  <sheetViews>
    <sheetView showGridLines="0" zoomScaleNormal="100" workbookViewId="0">
      <selection activeCell="B2" sqref="B2:J2"/>
    </sheetView>
  </sheetViews>
  <sheetFormatPr defaultRowHeight="12.5"/>
  <cols>
    <col min="1" max="1" width="1.6328125" customWidth="1"/>
    <col min="2" max="2" width="8" customWidth="1"/>
    <col min="3" max="3" width="27.36328125" customWidth="1"/>
    <col min="4" max="4" width="12.90625" customWidth="1"/>
    <col min="5" max="5" width="11.6328125" customWidth="1"/>
    <col min="6" max="6" width="14.6328125" customWidth="1"/>
    <col min="7" max="7" width="8.453125" customWidth="1"/>
    <col min="8" max="8" width="10.36328125" style="2" customWidth="1"/>
    <col min="9" max="9" width="9.08984375" customWidth="1"/>
  </cols>
  <sheetData>
    <row r="2" spans="2:10" s="1" customFormat="1" ht="25">
      <c r="B2" s="227" t="s">
        <v>1283</v>
      </c>
      <c r="C2" s="228"/>
      <c r="D2" s="228"/>
      <c r="E2" s="228"/>
      <c r="F2" s="228"/>
      <c r="G2" s="228"/>
      <c r="H2" s="228"/>
      <c r="I2" s="228"/>
      <c r="J2" s="229"/>
    </row>
    <row r="3" spans="2:10" ht="41.25" customHeight="1">
      <c r="B3" s="239" t="s">
        <v>1406</v>
      </c>
      <c r="C3" s="240"/>
      <c r="D3" s="240"/>
      <c r="E3" s="240"/>
      <c r="F3" s="240"/>
      <c r="G3" s="240"/>
      <c r="H3" s="240"/>
      <c r="I3" s="240"/>
      <c r="J3" s="241"/>
    </row>
    <row r="4" spans="2:10" ht="18.75" customHeight="1">
      <c r="B4" s="242" t="s">
        <v>1261</v>
      </c>
      <c r="C4" s="243"/>
      <c r="D4" s="243"/>
      <c r="E4" s="243"/>
      <c r="F4" s="243"/>
      <c r="G4" s="243"/>
      <c r="H4"/>
      <c r="J4" s="109"/>
    </row>
    <row r="5" spans="2:10" ht="44.25" customHeight="1">
      <c r="B5" s="233" t="s">
        <v>1848</v>
      </c>
      <c r="C5" s="234"/>
      <c r="D5" s="234"/>
      <c r="E5" s="234"/>
      <c r="F5" s="234"/>
      <c r="G5" s="234"/>
      <c r="H5" s="234"/>
      <c r="I5" s="234"/>
      <c r="J5" s="235"/>
    </row>
    <row r="6" spans="2:10" ht="34.5" customHeight="1">
      <c r="B6" s="233" t="s">
        <v>1407</v>
      </c>
      <c r="C6" s="234"/>
      <c r="D6" s="234"/>
      <c r="E6" s="234"/>
      <c r="F6" s="234"/>
      <c r="G6" s="234"/>
      <c r="H6" s="234"/>
      <c r="I6" s="234"/>
      <c r="J6" s="235"/>
    </row>
    <row r="7" spans="2:10" ht="22.5" customHeight="1">
      <c r="B7" s="233" t="s">
        <v>1254</v>
      </c>
      <c r="C7" s="234"/>
      <c r="D7" s="234"/>
      <c r="E7" s="234"/>
      <c r="F7" s="234"/>
      <c r="G7" s="234"/>
      <c r="H7"/>
      <c r="J7" s="109"/>
    </row>
    <row r="8" spans="2:10" ht="33.75" customHeight="1">
      <c r="B8" s="233" t="s">
        <v>1447</v>
      </c>
      <c r="C8" s="234"/>
      <c r="D8" s="234"/>
      <c r="E8" s="234"/>
      <c r="F8" s="234"/>
      <c r="G8" s="234"/>
      <c r="H8" s="234"/>
      <c r="I8" s="234"/>
      <c r="J8" s="235"/>
    </row>
    <row r="9" spans="2:10" ht="31.5" customHeight="1">
      <c r="B9" s="233" t="s">
        <v>1297</v>
      </c>
      <c r="C9" s="234"/>
      <c r="D9" s="234"/>
      <c r="E9" s="234"/>
      <c r="F9" s="234"/>
      <c r="G9" s="234"/>
      <c r="H9" s="234"/>
      <c r="I9" s="234"/>
      <c r="J9" s="235"/>
    </row>
    <row r="10" spans="2:10" ht="24" customHeight="1">
      <c r="B10" s="236" t="s">
        <v>1417</v>
      </c>
      <c r="C10" s="237"/>
      <c r="D10" s="237"/>
      <c r="E10" s="237"/>
      <c r="F10" s="237"/>
      <c r="G10" s="237"/>
      <c r="H10" s="237"/>
      <c r="I10" s="237"/>
      <c r="J10" s="238"/>
    </row>
    <row r="11" spans="2:10" ht="15.75" customHeight="1">
      <c r="B11" s="230" t="s">
        <v>1849</v>
      </c>
      <c r="C11" s="231"/>
      <c r="D11" s="231"/>
      <c r="E11" s="231"/>
      <c r="F11" s="231"/>
      <c r="G11" s="231"/>
      <c r="H11" s="231"/>
      <c r="I11" s="231"/>
      <c r="J11" s="232"/>
    </row>
    <row r="12" spans="2:10" ht="34.5" customHeight="1">
      <c r="H12"/>
    </row>
  </sheetData>
  <sheetProtection algorithmName="SHA-512" hashValue="msilik3waxHfvCcohWJ0kvb9imXOdnnBzxDdJJGuzHAi9FbNPjFyn4ZtqPr1Hn+PmGrfD7xJ5BSP9XTI8Hyn2A==" saltValue="P6AM81Se6DlgIzLpHep1dw==" spinCount="100000" sheet="1" selectLockedCells="1"/>
  <mergeCells count="10">
    <mergeCell ref="B2:J2"/>
    <mergeCell ref="B11:J11"/>
    <mergeCell ref="B8:J8"/>
    <mergeCell ref="B9:J9"/>
    <mergeCell ref="B10:J10"/>
    <mergeCell ref="B3:J3"/>
    <mergeCell ref="B5:J5"/>
    <mergeCell ref="B6:J6"/>
    <mergeCell ref="B4:G4"/>
    <mergeCell ref="B7:G7"/>
  </mergeCells>
  <printOptions horizontalCentered="1"/>
  <pageMargins left="1" right="1" top="0.75" bottom="0.75" header="0.3" footer="0.3"/>
  <pageSetup scale="75" orientation="portrait" horizontalDpi="1200" verticalDpi="1200" r:id="rId1"/>
  <headerFooter scaleWithDoc="0">
    <oddHeader>&amp;LDistrict of Columbia Medicaid FY 2025 DRG Pricing Calculator</oddHeader>
    <oddFooter>&amp;L&amp;8Tab 3- DRG Base Rate Add-ons&amp;R&amp;8&amp;P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8647E-2D5A-4AFA-9939-E7A7829B07AC}">
  <dimension ref="A1:Q1616"/>
  <sheetViews>
    <sheetView showGridLines="0" topLeftCell="B1" zoomScaleNormal="100" workbookViewId="0">
      <pane ySplit="12" topLeftCell="A13" activePane="bottomLeft" state="frozen"/>
      <selection pane="bottomLeft" activeCell="L6" sqref="L6"/>
    </sheetView>
  </sheetViews>
  <sheetFormatPr defaultColWidth="9.08984375" defaultRowHeight="10"/>
  <cols>
    <col min="1" max="1" width="7" style="148" customWidth="1"/>
    <col min="2" max="2" width="57.08984375" style="148" customWidth="1"/>
    <col min="3" max="3" width="9.08984375" style="148" customWidth="1"/>
    <col min="4" max="5" width="11.08984375" style="148" customWidth="1"/>
    <col min="6" max="6" width="9.36328125" style="148" customWidth="1"/>
    <col min="7" max="7" width="13.36328125" style="148" customWidth="1"/>
    <col min="8" max="8" width="10" style="148" customWidth="1"/>
    <col min="9" max="9" width="13.453125" style="148" customWidth="1"/>
    <col min="10" max="10" width="17.90625" style="148" bestFit="1" customWidth="1"/>
    <col min="11" max="11" width="15.453125" style="188" bestFit="1" customWidth="1"/>
    <col min="12" max="12" width="13" style="188" customWidth="1"/>
    <col min="13" max="14" width="9.08984375" style="148"/>
    <col min="15" max="15" width="34.08984375" style="148" bestFit="1" customWidth="1"/>
    <col min="16" max="16384" width="9.08984375" style="148"/>
  </cols>
  <sheetData>
    <row r="1" spans="1:17" ht="25">
      <c r="A1" s="247" t="s">
        <v>1843</v>
      </c>
      <c r="B1" s="248"/>
      <c r="C1" s="248"/>
      <c r="D1" s="248"/>
      <c r="E1" s="248"/>
      <c r="F1" s="248"/>
      <c r="G1" s="248"/>
      <c r="H1" s="248"/>
      <c r="I1" s="248"/>
      <c r="J1" s="248"/>
      <c r="K1" s="249"/>
      <c r="L1" s="147"/>
      <c r="M1" s="147"/>
      <c r="N1" s="147"/>
      <c r="O1" s="147"/>
      <c r="P1" s="147"/>
      <c r="Q1" s="147"/>
    </row>
    <row r="2" spans="1:17" ht="11.25" customHeight="1">
      <c r="A2" s="250" t="s">
        <v>1844</v>
      </c>
      <c r="B2" s="250"/>
      <c r="C2" s="250"/>
      <c r="D2" s="250"/>
      <c r="E2" s="250"/>
      <c r="F2" s="250"/>
      <c r="G2" s="250"/>
      <c r="H2" s="250"/>
      <c r="I2" s="250"/>
      <c r="J2" s="250"/>
      <c r="K2" s="250"/>
      <c r="L2" s="147"/>
      <c r="M2" s="147"/>
      <c r="N2" s="147"/>
      <c r="O2" s="147"/>
      <c r="P2" s="147"/>
      <c r="Q2" s="147"/>
    </row>
    <row r="3" spans="1:17" ht="11.25" customHeight="1">
      <c r="A3" s="250" t="s">
        <v>1448</v>
      </c>
      <c r="B3" s="250"/>
      <c r="C3" s="250"/>
      <c r="D3" s="250"/>
      <c r="E3" s="250"/>
      <c r="F3" s="250"/>
      <c r="G3" s="250"/>
      <c r="H3" s="250"/>
      <c r="I3" s="250"/>
      <c r="J3" s="250"/>
      <c r="K3" s="250"/>
      <c r="L3" s="147"/>
      <c r="M3" s="147"/>
      <c r="N3" s="147"/>
      <c r="O3" s="147"/>
      <c r="P3" s="147"/>
      <c r="Q3" s="147"/>
    </row>
    <row r="4" spans="1:17" ht="22.5" customHeight="1">
      <c r="A4" s="244" t="s">
        <v>1618</v>
      </c>
      <c r="B4" s="244"/>
      <c r="C4" s="244"/>
      <c r="D4" s="244"/>
      <c r="E4" s="244"/>
      <c r="F4" s="244"/>
      <c r="G4" s="244"/>
      <c r="H4" s="244"/>
      <c r="I4" s="244"/>
      <c r="J4" s="244"/>
      <c r="K4" s="244"/>
      <c r="L4" s="147"/>
      <c r="M4" s="147"/>
      <c r="N4" s="147"/>
      <c r="O4" s="147"/>
      <c r="P4" s="147"/>
      <c r="Q4" s="147"/>
    </row>
    <row r="5" spans="1:17" ht="11.25" customHeight="1">
      <c r="A5" s="244" t="s">
        <v>1449</v>
      </c>
      <c r="B5" s="244"/>
      <c r="C5" s="244"/>
      <c r="D5" s="244"/>
      <c r="E5" s="244"/>
      <c r="F5" s="244"/>
      <c r="G5" s="244"/>
      <c r="H5" s="244"/>
      <c r="I5" s="244"/>
      <c r="J5" s="244"/>
      <c r="K5" s="244"/>
      <c r="L5" s="147"/>
      <c r="M5" s="147"/>
      <c r="N5" s="147"/>
      <c r="O5" s="147"/>
      <c r="P5" s="147"/>
      <c r="Q5" s="147"/>
    </row>
    <row r="6" spans="1:17" ht="22.5" customHeight="1">
      <c r="A6" s="244" t="s">
        <v>1450</v>
      </c>
      <c r="B6" s="244"/>
      <c r="C6" s="244"/>
      <c r="D6" s="244"/>
      <c r="E6" s="244"/>
      <c r="F6" s="244"/>
      <c r="G6" s="244"/>
      <c r="H6" s="244"/>
      <c r="I6" s="244"/>
      <c r="J6" s="244"/>
      <c r="K6" s="244"/>
      <c r="L6" s="147"/>
      <c r="M6" s="147"/>
      <c r="N6" s="147"/>
      <c r="O6" s="147"/>
      <c r="P6" s="147"/>
      <c r="Q6" s="147"/>
    </row>
    <row r="7" spans="1:17" ht="11.25" customHeight="1">
      <c r="A7" s="244" t="s">
        <v>1299</v>
      </c>
      <c r="B7" s="244"/>
      <c r="C7" s="244"/>
      <c r="D7" s="244"/>
      <c r="E7" s="244"/>
      <c r="F7" s="244"/>
      <c r="G7" s="244"/>
      <c r="H7" s="244"/>
      <c r="I7" s="244"/>
      <c r="J7" s="244"/>
      <c r="K7" s="244"/>
      <c r="L7" s="147"/>
      <c r="M7" s="147"/>
      <c r="N7" s="147"/>
      <c r="O7" s="147"/>
      <c r="P7" s="147"/>
      <c r="Q7" s="147"/>
    </row>
    <row r="8" spans="1:17" ht="11.25" customHeight="1">
      <c r="A8" s="244" t="s">
        <v>1613</v>
      </c>
      <c r="B8" s="244"/>
      <c r="C8" s="244"/>
      <c r="D8" s="244"/>
      <c r="E8" s="244"/>
      <c r="F8" s="244"/>
      <c r="G8" s="244"/>
      <c r="H8" s="244"/>
      <c r="I8" s="244"/>
      <c r="J8" s="244"/>
      <c r="K8" s="244"/>
      <c r="L8" s="147"/>
      <c r="M8" s="147"/>
      <c r="N8" s="147"/>
      <c r="O8" s="147"/>
      <c r="P8" s="147"/>
      <c r="Q8" s="147"/>
    </row>
    <row r="9" spans="1:17" ht="11.25" customHeight="1">
      <c r="A9" s="244" t="s">
        <v>1451</v>
      </c>
      <c r="B9" s="244"/>
      <c r="C9" s="244"/>
      <c r="D9" s="244"/>
      <c r="E9" s="244"/>
      <c r="F9" s="244"/>
      <c r="G9" s="244"/>
      <c r="H9" s="244"/>
      <c r="I9" s="244"/>
      <c r="J9" s="244"/>
      <c r="K9" s="244"/>
      <c r="L9" s="147"/>
      <c r="M9" s="147"/>
      <c r="N9" s="147"/>
      <c r="O9" s="147"/>
      <c r="P9" s="147"/>
      <c r="Q9" s="147"/>
    </row>
    <row r="10" spans="1:17" ht="8.15" customHeight="1">
      <c r="A10" s="244"/>
      <c r="B10" s="244"/>
      <c r="C10" s="244"/>
      <c r="D10" s="244"/>
      <c r="E10" s="244"/>
      <c r="F10" s="244"/>
      <c r="G10" s="244"/>
      <c r="H10" s="244"/>
      <c r="I10" s="244"/>
      <c r="J10" s="244"/>
      <c r="K10" s="244"/>
      <c r="L10" s="147"/>
      <c r="M10" s="147"/>
      <c r="N10" s="147"/>
      <c r="O10" s="147"/>
      <c r="P10" s="147"/>
      <c r="Q10" s="147"/>
    </row>
    <row r="11" spans="1:17" ht="14.5">
      <c r="A11" s="111"/>
      <c r="B11" s="112"/>
      <c r="C11" s="113"/>
      <c r="D11" s="149"/>
      <c r="E11" s="114"/>
      <c r="F11" s="150"/>
      <c r="G11" s="151"/>
      <c r="H11" s="149"/>
      <c r="I11" s="152"/>
      <c r="J11" s="245" t="s">
        <v>1292</v>
      </c>
      <c r="K11" s="246"/>
      <c r="L11" s="147"/>
      <c r="M11" s="147"/>
      <c r="N11" s="147"/>
      <c r="O11" s="147"/>
      <c r="P11" s="147"/>
      <c r="Q11" s="147"/>
    </row>
    <row r="12" spans="1:17" ht="43">
      <c r="A12" s="115" t="s">
        <v>291</v>
      </c>
      <c r="B12" s="116" t="s">
        <v>292</v>
      </c>
      <c r="C12" s="143" t="s">
        <v>1232</v>
      </c>
      <c r="D12" s="153" t="s">
        <v>1845</v>
      </c>
      <c r="E12" s="120" t="s">
        <v>1408</v>
      </c>
      <c r="F12" s="154" t="s">
        <v>1288</v>
      </c>
      <c r="G12" s="155" t="s">
        <v>1289</v>
      </c>
      <c r="H12" s="153" t="s">
        <v>1290</v>
      </c>
      <c r="I12" s="156" t="s">
        <v>1291</v>
      </c>
      <c r="J12" s="157" t="s">
        <v>1194</v>
      </c>
      <c r="K12" s="158" t="s">
        <v>1195</v>
      </c>
      <c r="L12" s="147"/>
      <c r="M12" s="147"/>
      <c r="N12" s="147"/>
      <c r="O12" s="147"/>
      <c r="P12" s="147"/>
      <c r="Q12" s="147"/>
    </row>
    <row r="13" spans="1:17" ht="11.25" customHeight="1">
      <c r="A13" s="159" t="s">
        <v>296</v>
      </c>
      <c r="B13" s="159" t="s">
        <v>1452</v>
      </c>
      <c r="C13" s="160">
        <v>6.28</v>
      </c>
      <c r="D13" s="161">
        <v>6.1752599999999997</v>
      </c>
      <c r="E13" s="161">
        <v>6.1752599999999997</v>
      </c>
      <c r="F13" s="162">
        <v>1</v>
      </c>
      <c r="G13" s="161">
        <f t="shared" ref="G13:G76" si="0">ROUND(F13*D13,5)</f>
        <v>6.1752599999999997</v>
      </c>
      <c r="H13" s="160">
        <v>1.2</v>
      </c>
      <c r="I13" s="163">
        <f t="shared" ref="I13:I76" si="1">ROUND(H13*G13,5)</f>
        <v>7.41031</v>
      </c>
      <c r="J13" s="164" t="s">
        <v>1239</v>
      </c>
      <c r="K13" s="165" t="s">
        <v>1240</v>
      </c>
      <c r="L13" s="147"/>
      <c r="M13" s="189"/>
      <c r="N13" s="147"/>
      <c r="O13" s="147"/>
      <c r="P13" s="147"/>
      <c r="Q13" s="147"/>
    </row>
    <row r="14" spans="1:17" ht="11.25" customHeight="1">
      <c r="A14" s="148" t="s">
        <v>297</v>
      </c>
      <c r="B14" s="148" t="s">
        <v>1452</v>
      </c>
      <c r="C14" s="166">
        <v>7.49</v>
      </c>
      <c r="D14" s="167">
        <v>6.9551999999999996</v>
      </c>
      <c r="E14" s="167">
        <v>6.9551999999999996</v>
      </c>
      <c r="F14" s="168">
        <v>1</v>
      </c>
      <c r="G14" s="167">
        <f t="shared" si="0"/>
        <v>6.9551999999999996</v>
      </c>
      <c r="H14" s="166">
        <v>1.2</v>
      </c>
      <c r="I14" s="169">
        <f t="shared" si="1"/>
        <v>8.3462399999999999</v>
      </c>
      <c r="J14" s="170" t="s">
        <v>1239</v>
      </c>
      <c r="K14" s="171" t="s">
        <v>1240</v>
      </c>
      <c r="L14" s="147"/>
      <c r="M14" s="189"/>
      <c r="N14" s="147"/>
      <c r="O14" s="147"/>
      <c r="P14" s="147"/>
      <c r="Q14" s="147"/>
    </row>
    <row r="15" spans="1:17" ht="11.25" customHeight="1">
      <c r="A15" s="148" t="s">
        <v>298</v>
      </c>
      <c r="B15" s="148" t="s">
        <v>1452</v>
      </c>
      <c r="C15" s="166">
        <v>10.42</v>
      </c>
      <c r="D15" s="167">
        <v>8.2985699999999998</v>
      </c>
      <c r="E15" s="167">
        <v>8.2985699999999998</v>
      </c>
      <c r="F15" s="168">
        <v>1</v>
      </c>
      <c r="G15" s="167">
        <f t="shared" si="0"/>
        <v>8.2985699999999998</v>
      </c>
      <c r="H15" s="166">
        <v>1.2</v>
      </c>
      <c r="I15" s="169">
        <f t="shared" si="1"/>
        <v>9.9582800000000002</v>
      </c>
      <c r="J15" s="170" t="s">
        <v>1239</v>
      </c>
      <c r="K15" s="171" t="s">
        <v>1240</v>
      </c>
      <c r="L15" s="147"/>
      <c r="M15" s="189"/>
      <c r="N15" s="147"/>
      <c r="O15" s="147"/>
      <c r="P15" s="147"/>
      <c r="Q15" s="147"/>
    </row>
    <row r="16" spans="1:17" ht="11.25" customHeight="1">
      <c r="A16" s="172" t="s">
        <v>299</v>
      </c>
      <c r="B16" s="172" t="s">
        <v>1452</v>
      </c>
      <c r="C16" s="173">
        <v>28.16</v>
      </c>
      <c r="D16" s="174">
        <v>14.35416</v>
      </c>
      <c r="E16" s="174">
        <v>14.35416</v>
      </c>
      <c r="F16" s="175">
        <v>1</v>
      </c>
      <c r="G16" s="174">
        <f t="shared" si="0"/>
        <v>14.35416</v>
      </c>
      <c r="H16" s="173">
        <v>1.2</v>
      </c>
      <c r="I16" s="176">
        <f t="shared" si="1"/>
        <v>17.224989999999998</v>
      </c>
      <c r="J16" s="177" t="s">
        <v>1239</v>
      </c>
      <c r="K16" s="178" t="s">
        <v>1240</v>
      </c>
      <c r="L16" s="147"/>
      <c r="M16" s="189"/>
      <c r="N16" s="147"/>
      <c r="O16" s="147"/>
      <c r="P16" s="147"/>
      <c r="Q16" s="147"/>
    </row>
    <row r="17" spans="1:17" ht="11.25" customHeight="1">
      <c r="A17" s="159" t="s">
        <v>300</v>
      </c>
      <c r="B17" s="159" t="s">
        <v>1453</v>
      </c>
      <c r="C17" s="160">
        <v>12.17</v>
      </c>
      <c r="D17" s="161">
        <v>8.8336799999999993</v>
      </c>
      <c r="E17" s="161">
        <v>8.8336799999999993</v>
      </c>
      <c r="F17" s="162">
        <v>1</v>
      </c>
      <c r="G17" s="161">
        <f t="shared" si="0"/>
        <v>8.8336799999999993</v>
      </c>
      <c r="H17" s="160">
        <v>1.2</v>
      </c>
      <c r="I17" s="163">
        <f t="shared" si="1"/>
        <v>10.60042</v>
      </c>
      <c r="J17" s="164" t="s">
        <v>1239</v>
      </c>
      <c r="K17" s="165" t="s">
        <v>1241</v>
      </c>
      <c r="L17" s="147"/>
      <c r="M17" s="189"/>
      <c r="N17" s="147"/>
      <c r="O17" s="147"/>
      <c r="P17" s="147"/>
      <c r="Q17" s="147"/>
    </row>
    <row r="18" spans="1:17" ht="11.25" customHeight="1">
      <c r="A18" s="148" t="s">
        <v>301</v>
      </c>
      <c r="B18" s="148" t="s">
        <v>1453</v>
      </c>
      <c r="C18" s="166">
        <v>14.12</v>
      </c>
      <c r="D18" s="167">
        <v>10.304449999999999</v>
      </c>
      <c r="E18" s="167">
        <v>10.304449999999999</v>
      </c>
      <c r="F18" s="168">
        <v>1</v>
      </c>
      <c r="G18" s="167">
        <f t="shared" si="0"/>
        <v>10.304449999999999</v>
      </c>
      <c r="H18" s="166">
        <v>1.2</v>
      </c>
      <c r="I18" s="169">
        <f t="shared" si="1"/>
        <v>12.36534</v>
      </c>
      <c r="J18" s="170" t="s">
        <v>1239</v>
      </c>
      <c r="K18" s="171" t="s">
        <v>1241</v>
      </c>
      <c r="L18" s="147"/>
      <c r="M18" s="189"/>
      <c r="N18" s="147"/>
      <c r="O18" s="147"/>
      <c r="P18" s="147"/>
      <c r="Q18" s="147"/>
    </row>
    <row r="19" spans="1:17" ht="11.25" customHeight="1">
      <c r="A19" s="148" t="s">
        <v>302</v>
      </c>
      <c r="B19" s="148" t="s">
        <v>1453</v>
      </c>
      <c r="C19" s="166">
        <v>24.17</v>
      </c>
      <c r="D19" s="167">
        <v>13.88538</v>
      </c>
      <c r="E19" s="167">
        <v>13.88538</v>
      </c>
      <c r="F19" s="168">
        <v>1</v>
      </c>
      <c r="G19" s="167">
        <f t="shared" si="0"/>
        <v>13.88538</v>
      </c>
      <c r="H19" s="166">
        <v>1.2</v>
      </c>
      <c r="I19" s="169">
        <f t="shared" si="1"/>
        <v>16.662459999999999</v>
      </c>
      <c r="J19" s="170" t="s">
        <v>1239</v>
      </c>
      <c r="K19" s="171" t="s">
        <v>1241</v>
      </c>
      <c r="L19" s="147"/>
      <c r="M19" s="189"/>
      <c r="N19" s="147"/>
      <c r="O19" s="147"/>
      <c r="P19" s="147"/>
      <c r="Q19" s="147"/>
    </row>
    <row r="20" spans="1:17" s="179" customFormat="1" ht="11.25" customHeight="1">
      <c r="A20" s="172" t="s">
        <v>303</v>
      </c>
      <c r="B20" s="172" t="s">
        <v>1453</v>
      </c>
      <c r="C20" s="173">
        <v>46.36</v>
      </c>
      <c r="D20" s="174">
        <v>22.454350000000002</v>
      </c>
      <c r="E20" s="174">
        <v>22.454350000000002</v>
      </c>
      <c r="F20" s="175">
        <v>1</v>
      </c>
      <c r="G20" s="174">
        <f t="shared" si="0"/>
        <v>22.454350000000002</v>
      </c>
      <c r="H20" s="173">
        <v>1.2</v>
      </c>
      <c r="I20" s="176">
        <f t="shared" si="1"/>
        <v>26.945219999999999</v>
      </c>
      <c r="J20" s="177" t="s">
        <v>1239</v>
      </c>
      <c r="K20" s="178" t="s">
        <v>1241</v>
      </c>
      <c r="L20" s="147"/>
      <c r="M20" s="189"/>
      <c r="N20" s="147"/>
      <c r="O20" s="147"/>
      <c r="P20" s="147"/>
      <c r="Q20" s="147"/>
    </row>
    <row r="21" spans="1:17" ht="11.25" customHeight="1">
      <c r="A21" s="159" t="s">
        <v>304</v>
      </c>
      <c r="B21" s="159" t="s">
        <v>1619</v>
      </c>
      <c r="C21" s="160">
        <v>11.79</v>
      </c>
      <c r="D21" s="161">
        <v>4.5809600000000001</v>
      </c>
      <c r="E21" s="161">
        <v>4.5809600000000001</v>
      </c>
      <c r="F21" s="162">
        <v>1</v>
      </c>
      <c r="G21" s="161">
        <f t="shared" si="0"/>
        <v>4.5809600000000001</v>
      </c>
      <c r="H21" s="160">
        <v>1.2</v>
      </c>
      <c r="I21" s="163">
        <f t="shared" si="1"/>
        <v>5.4971500000000004</v>
      </c>
      <c r="J21" s="164" t="s">
        <v>1239</v>
      </c>
      <c r="K21" s="165" t="s">
        <v>1241</v>
      </c>
      <c r="L21" s="147"/>
      <c r="M21" s="189"/>
      <c r="N21" s="147"/>
      <c r="O21" s="147"/>
      <c r="P21" s="147"/>
      <c r="Q21" s="147"/>
    </row>
    <row r="22" spans="1:17" ht="11.25" customHeight="1">
      <c r="A22" s="148" t="s">
        <v>305</v>
      </c>
      <c r="B22" s="148" t="s">
        <v>1619</v>
      </c>
      <c r="C22" s="166">
        <v>17.91</v>
      </c>
      <c r="D22" s="167">
        <v>6.8600500000000002</v>
      </c>
      <c r="E22" s="167">
        <v>6.8600500000000002</v>
      </c>
      <c r="F22" s="168">
        <v>1</v>
      </c>
      <c r="G22" s="167">
        <f t="shared" si="0"/>
        <v>6.8600500000000002</v>
      </c>
      <c r="H22" s="166">
        <v>1.2</v>
      </c>
      <c r="I22" s="169">
        <f t="shared" si="1"/>
        <v>8.2320600000000006</v>
      </c>
      <c r="J22" s="170" t="s">
        <v>1239</v>
      </c>
      <c r="K22" s="171" t="s">
        <v>1241</v>
      </c>
      <c r="L22" s="147"/>
      <c r="M22" s="189"/>
      <c r="N22" s="147"/>
      <c r="O22" s="147"/>
      <c r="P22" s="147"/>
      <c r="Q22" s="147"/>
    </row>
    <row r="23" spans="1:17" ht="11.25" customHeight="1">
      <c r="A23" s="148" t="s">
        <v>306</v>
      </c>
      <c r="B23" s="148" t="s">
        <v>1619</v>
      </c>
      <c r="C23" s="166">
        <v>27.41</v>
      </c>
      <c r="D23" s="167">
        <v>9.9780800000000003</v>
      </c>
      <c r="E23" s="167">
        <v>9.9780800000000003</v>
      </c>
      <c r="F23" s="168">
        <v>1</v>
      </c>
      <c r="G23" s="167">
        <f t="shared" si="0"/>
        <v>9.9780800000000003</v>
      </c>
      <c r="H23" s="166">
        <v>1.2</v>
      </c>
      <c r="I23" s="169">
        <f t="shared" si="1"/>
        <v>11.973699999999999</v>
      </c>
      <c r="J23" s="170" t="s">
        <v>1239</v>
      </c>
      <c r="K23" s="171" t="s">
        <v>1241</v>
      </c>
      <c r="L23" s="147"/>
      <c r="M23" s="189"/>
      <c r="N23" s="147"/>
      <c r="O23" s="147"/>
      <c r="P23" s="147"/>
      <c r="Q23" s="147"/>
    </row>
    <row r="24" spans="1:17" ht="11.25" customHeight="1">
      <c r="A24" s="172" t="s">
        <v>307</v>
      </c>
      <c r="B24" s="172" t="s">
        <v>1619</v>
      </c>
      <c r="C24" s="173">
        <v>39.6</v>
      </c>
      <c r="D24" s="174">
        <v>14.580859999999999</v>
      </c>
      <c r="E24" s="174">
        <v>14.580859999999999</v>
      </c>
      <c r="F24" s="175">
        <v>1</v>
      </c>
      <c r="G24" s="174">
        <f t="shared" si="0"/>
        <v>14.580859999999999</v>
      </c>
      <c r="H24" s="173">
        <v>1.2</v>
      </c>
      <c r="I24" s="176">
        <f t="shared" si="1"/>
        <v>17.497029999999999</v>
      </c>
      <c r="J24" s="177" t="s">
        <v>1239</v>
      </c>
      <c r="K24" s="178" t="s">
        <v>1241</v>
      </c>
      <c r="L24" s="147"/>
      <c r="M24" s="189"/>
      <c r="N24" s="147"/>
      <c r="O24" s="147"/>
      <c r="P24" s="147"/>
      <c r="Q24" s="147"/>
    </row>
    <row r="25" spans="1:17" ht="11.25" customHeight="1">
      <c r="A25" s="159" t="s">
        <v>308</v>
      </c>
      <c r="B25" s="159" t="s">
        <v>1620</v>
      </c>
      <c r="C25" s="160">
        <v>13.44</v>
      </c>
      <c r="D25" s="161">
        <v>4.3010700000000002</v>
      </c>
      <c r="E25" s="161">
        <v>4.3010700000000002</v>
      </c>
      <c r="F25" s="162">
        <v>1</v>
      </c>
      <c r="G25" s="161">
        <f t="shared" si="0"/>
        <v>4.3010700000000002</v>
      </c>
      <c r="H25" s="160">
        <v>1.2</v>
      </c>
      <c r="I25" s="163">
        <f t="shared" si="1"/>
        <v>5.1612799999999996</v>
      </c>
      <c r="J25" s="164" t="s">
        <v>1239</v>
      </c>
      <c r="K25" s="165" t="s">
        <v>1241</v>
      </c>
      <c r="L25" s="148"/>
      <c r="M25" s="189"/>
    </row>
    <row r="26" spans="1:17" ht="11.25" customHeight="1">
      <c r="A26" s="148" t="s">
        <v>309</v>
      </c>
      <c r="B26" s="148" t="s">
        <v>1620</v>
      </c>
      <c r="C26" s="166">
        <v>19.170000000000002</v>
      </c>
      <c r="D26" s="167">
        <v>5.1794799999999999</v>
      </c>
      <c r="E26" s="167">
        <v>5.1794799999999999</v>
      </c>
      <c r="F26" s="168">
        <v>1</v>
      </c>
      <c r="G26" s="167">
        <f t="shared" si="0"/>
        <v>5.1794799999999999</v>
      </c>
      <c r="H26" s="166">
        <v>1.2</v>
      </c>
      <c r="I26" s="169">
        <f t="shared" si="1"/>
        <v>6.2153799999999997</v>
      </c>
      <c r="J26" s="170" t="s">
        <v>1239</v>
      </c>
      <c r="K26" s="171" t="s">
        <v>1241</v>
      </c>
      <c r="L26" s="148"/>
      <c r="M26" s="189"/>
    </row>
    <row r="27" spans="1:17" ht="11.25" customHeight="1">
      <c r="A27" s="148" t="s">
        <v>310</v>
      </c>
      <c r="B27" s="148" t="s">
        <v>1620</v>
      </c>
      <c r="C27" s="166">
        <v>24.32</v>
      </c>
      <c r="D27" s="167">
        <v>7.0760199999999998</v>
      </c>
      <c r="E27" s="167">
        <v>7.0760199999999998</v>
      </c>
      <c r="F27" s="168">
        <v>1</v>
      </c>
      <c r="G27" s="167">
        <f t="shared" si="0"/>
        <v>7.0760199999999998</v>
      </c>
      <c r="H27" s="166">
        <v>1.2</v>
      </c>
      <c r="I27" s="169">
        <f t="shared" si="1"/>
        <v>8.4912200000000002</v>
      </c>
      <c r="J27" s="170" t="s">
        <v>1239</v>
      </c>
      <c r="K27" s="171" t="s">
        <v>1241</v>
      </c>
      <c r="L27" s="148"/>
      <c r="M27" s="189"/>
    </row>
    <row r="28" spans="1:17" ht="11.25" customHeight="1">
      <c r="A28" s="172" t="s">
        <v>311</v>
      </c>
      <c r="B28" s="172" t="s">
        <v>1620</v>
      </c>
      <c r="C28" s="173">
        <v>31.6</v>
      </c>
      <c r="D28" s="174">
        <v>9.6090800000000005</v>
      </c>
      <c r="E28" s="174">
        <v>9.6090800000000005</v>
      </c>
      <c r="F28" s="175">
        <v>1</v>
      </c>
      <c r="G28" s="174">
        <f t="shared" si="0"/>
        <v>9.6090800000000005</v>
      </c>
      <c r="H28" s="173">
        <v>1.2</v>
      </c>
      <c r="I28" s="176">
        <f t="shared" si="1"/>
        <v>11.530900000000001</v>
      </c>
      <c r="J28" s="177" t="s">
        <v>1239</v>
      </c>
      <c r="K28" s="178" t="s">
        <v>1241</v>
      </c>
      <c r="L28" s="148"/>
      <c r="M28" s="189"/>
    </row>
    <row r="29" spans="1:17" ht="11.25" customHeight="1">
      <c r="A29" s="159" t="s">
        <v>312</v>
      </c>
      <c r="B29" s="159" t="s">
        <v>1454</v>
      </c>
      <c r="C29" s="160">
        <v>6.94</v>
      </c>
      <c r="D29" s="161">
        <v>6.0821899999999998</v>
      </c>
      <c r="E29" s="161">
        <v>6.0821899999999998</v>
      </c>
      <c r="F29" s="162">
        <v>1</v>
      </c>
      <c r="G29" s="161">
        <f t="shared" si="0"/>
        <v>6.0821899999999998</v>
      </c>
      <c r="H29" s="160">
        <v>1.2</v>
      </c>
      <c r="I29" s="163">
        <f t="shared" si="1"/>
        <v>7.2986300000000002</v>
      </c>
      <c r="J29" s="164" t="s">
        <v>1239</v>
      </c>
      <c r="K29" s="165" t="s">
        <v>1240</v>
      </c>
      <c r="L29" s="148"/>
      <c r="M29" s="189"/>
    </row>
    <row r="30" spans="1:17" ht="11.25" customHeight="1">
      <c r="A30" s="148" t="s">
        <v>313</v>
      </c>
      <c r="B30" s="148" t="s">
        <v>1454</v>
      </c>
      <c r="C30" s="166">
        <v>6.94</v>
      </c>
      <c r="D30" s="167">
        <v>7.7377000000000002</v>
      </c>
      <c r="E30" s="167">
        <v>7.7377000000000002</v>
      </c>
      <c r="F30" s="168">
        <v>1</v>
      </c>
      <c r="G30" s="167">
        <f t="shared" si="0"/>
        <v>7.7377000000000002</v>
      </c>
      <c r="H30" s="166">
        <v>1.2</v>
      </c>
      <c r="I30" s="169">
        <f t="shared" si="1"/>
        <v>9.2852399999999999</v>
      </c>
      <c r="J30" s="170" t="s">
        <v>1239</v>
      </c>
      <c r="K30" s="171" t="s">
        <v>1240</v>
      </c>
      <c r="L30" s="148"/>
      <c r="M30" s="189"/>
    </row>
    <row r="31" spans="1:17" ht="11.25" customHeight="1">
      <c r="A31" s="148" t="s">
        <v>314</v>
      </c>
      <c r="B31" s="148" t="s">
        <v>1454</v>
      </c>
      <c r="C31" s="166">
        <v>8.86</v>
      </c>
      <c r="D31" s="167">
        <v>8.9133600000000008</v>
      </c>
      <c r="E31" s="167">
        <v>8.9133600000000008</v>
      </c>
      <c r="F31" s="168">
        <v>1</v>
      </c>
      <c r="G31" s="167">
        <f t="shared" si="0"/>
        <v>8.9133600000000008</v>
      </c>
      <c r="H31" s="166">
        <v>1.2</v>
      </c>
      <c r="I31" s="169">
        <f t="shared" si="1"/>
        <v>10.69603</v>
      </c>
      <c r="J31" s="170" t="s">
        <v>1239</v>
      </c>
      <c r="K31" s="171" t="s">
        <v>1240</v>
      </c>
      <c r="L31" s="148"/>
      <c r="M31" s="189"/>
    </row>
    <row r="32" spans="1:17" ht="11.25" customHeight="1">
      <c r="A32" s="172" t="s">
        <v>315</v>
      </c>
      <c r="B32" s="172" t="s">
        <v>1454</v>
      </c>
      <c r="C32" s="173">
        <v>22.24</v>
      </c>
      <c r="D32" s="174">
        <v>12.67638</v>
      </c>
      <c r="E32" s="174">
        <v>12.67638</v>
      </c>
      <c r="F32" s="175">
        <v>1</v>
      </c>
      <c r="G32" s="174">
        <f t="shared" si="0"/>
        <v>12.67638</v>
      </c>
      <c r="H32" s="173">
        <v>1.2</v>
      </c>
      <c r="I32" s="176">
        <f t="shared" si="1"/>
        <v>15.21166</v>
      </c>
      <c r="J32" s="177" t="s">
        <v>1239</v>
      </c>
      <c r="K32" s="178" t="s">
        <v>1240</v>
      </c>
      <c r="L32" s="148"/>
      <c r="M32" s="189"/>
    </row>
    <row r="33" spans="1:13" ht="11.25" customHeight="1">
      <c r="A33" s="159" t="s">
        <v>1309</v>
      </c>
      <c r="B33" s="159" t="s">
        <v>1455</v>
      </c>
      <c r="C33" s="160">
        <v>21.85</v>
      </c>
      <c r="D33" s="161">
        <v>6.0422599999999997</v>
      </c>
      <c r="E33" s="161">
        <v>6.0422599999999997</v>
      </c>
      <c r="F33" s="162">
        <v>1</v>
      </c>
      <c r="G33" s="161">
        <f t="shared" si="0"/>
        <v>6.0422599999999997</v>
      </c>
      <c r="H33" s="160">
        <v>1.2</v>
      </c>
      <c r="I33" s="163">
        <f t="shared" si="1"/>
        <v>7.2507099999999998</v>
      </c>
      <c r="J33" s="164" t="s">
        <v>1239</v>
      </c>
      <c r="K33" s="165" t="s">
        <v>1241</v>
      </c>
      <c r="L33" s="148"/>
      <c r="M33" s="189"/>
    </row>
    <row r="34" spans="1:13" ht="11.25" customHeight="1">
      <c r="A34" s="148" t="s">
        <v>1310</v>
      </c>
      <c r="B34" s="148" t="s">
        <v>1455</v>
      </c>
      <c r="C34" s="166">
        <v>23.4</v>
      </c>
      <c r="D34" s="167">
        <v>6.7858900000000002</v>
      </c>
      <c r="E34" s="167">
        <v>6.7858900000000002</v>
      </c>
      <c r="F34" s="168">
        <v>1</v>
      </c>
      <c r="G34" s="167">
        <f t="shared" si="0"/>
        <v>6.7858900000000002</v>
      </c>
      <c r="H34" s="166">
        <v>1.2</v>
      </c>
      <c r="I34" s="169">
        <f t="shared" si="1"/>
        <v>8.1430699999999998</v>
      </c>
      <c r="J34" s="170" t="s">
        <v>1239</v>
      </c>
      <c r="K34" s="171" t="s">
        <v>1241</v>
      </c>
      <c r="L34" s="148"/>
      <c r="M34" s="189"/>
    </row>
    <row r="35" spans="1:13" ht="11.25" customHeight="1">
      <c r="A35" s="148" t="s">
        <v>1311</v>
      </c>
      <c r="B35" s="148" t="s">
        <v>1455</v>
      </c>
      <c r="C35" s="166">
        <v>27.52</v>
      </c>
      <c r="D35" s="167">
        <v>8.6752699999999994</v>
      </c>
      <c r="E35" s="167">
        <v>8.6752699999999994</v>
      </c>
      <c r="F35" s="168">
        <v>1</v>
      </c>
      <c r="G35" s="167">
        <f t="shared" si="0"/>
        <v>8.6752699999999994</v>
      </c>
      <c r="H35" s="166">
        <v>1.2</v>
      </c>
      <c r="I35" s="169">
        <f t="shared" si="1"/>
        <v>10.41032</v>
      </c>
      <c r="J35" s="170" t="s">
        <v>1239</v>
      </c>
      <c r="K35" s="171" t="s">
        <v>1241</v>
      </c>
      <c r="L35" s="148"/>
      <c r="M35" s="189"/>
    </row>
    <row r="36" spans="1:13" ht="11.25" customHeight="1">
      <c r="A36" s="172" t="s">
        <v>1312</v>
      </c>
      <c r="B36" s="172" t="s">
        <v>1455</v>
      </c>
      <c r="C36" s="173">
        <v>44.69</v>
      </c>
      <c r="D36" s="174">
        <v>14.720660000000001</v>
      </c>
      <c r="E36" s="174">
        <v>14.720660000000001</v>
      </c>
      <c r="F36" s="175">
        <v>1</v>
      </c>
      <c r="G36" s="174">
        <f t="shared" si="0"/>
        <v>14.720660000000001</v>
      </c>
      <c r="H36" s="173">
        <v>1.2</v>
      </c>
      <c r="I36" s="176">
        <f t="shared" si="1"/>
        <v>17.66479</v>
      </c>
      <c r="J36" s="177" t="s">
        <v>1239</v>
      </c>
      <c r="K36" s="178" t="s">
        <v>1241</v>
      </c>
      <c r="L36" s="148"/>
      <c r="M36" s="189"/>
    </row>
    <row r="37" spans="1:13" ht="11.25" customHeight="1">
      <c r="A37" s="159" t="s">
        <v>1313</v>
      </c>
      <c r="B37" s="159" t="s">
        <v>1621</v>
      </c>
      <c r="C37" s="160">
        <v>9.27</v>
      </c>
      <c r="D37" s="161">
        <v>2.94807</v>
      </c>
      <c r="E37" s="161">
        <v>2.94807</v>
      </c>
      <c r="F37" s="162">
        <v>1</v>
      </c>
      <c r="G37" s="161">
        <f t="shared" si="0"/>
        <v>2.94807</v>
      </c>
      <c r="H37" s="160">
        <v>1.2</v>
      </c>
      <c r="I37" s="163">
        <f t="shared" si="1"/>
        <v>3.5376799999999999</v>
      </c>
      <c r="J37" s="164" t="s">
        <v>1239</v>
      </c>
      <c r="K37" s="165" t="s">
        <v>1241</v>
      </c>
      <c r="L37" s="148"/>
      <c r="M37" s="189"/>
    </row>
    <row r="38" spans="1:13" ht="11.25" customHeight="1">
      <c r="A38" s="148" t="s">
        <v>1314</v>
      </c>
      <c r="B38" s="148" t="s">
        <v>1621</v>
      </c>
      <c r="C38" s="166">
        <v>16.059999999999999</v>
      </c>
      <c r="D38" s="167">
        <v>3.9232100000000001</v>
      </c>
      <c r="E38" s="167">
        <v>3.9232100000000001</v>
      </c>
      <c r="F38" s="168">
        <v>1</v>
      </c>
      <c r="G38" s="167">
        <f t="shared" si="0"/>
        <v>3.9232100000000001</v>
      </c>
      <c r="H38" s="166">
        <v>1.2</v>
      </c>
      <c r="I38" s="169">
        <f t="shared" si="1"/>
        <v>4.7078499999999996</v>
      </c>
      <c r="J38" s="170" t="s">
        <v>1239</v>
      </c>
      <c r="K38" s="171" t="s">
        <v>1241</v>
      </c>
      <c r="L38" s="148"/>
      <c r="M38" s="189"/>
    </row>
    <row r="39" spans="1:13" ht="11.25" customHeight="1">
      <c r="A39" s="148" t="s">
        <v>1315</v>
      </c>
      <c r="B39" s="148" t="s">
        <v>1621</v>
      </c>
      <c r="C39" s="166">
        <v>18.309999999999999</v>
      </c>
      <c r="D39" s="167">
        <v>4.6889700000000003</v>
      </c>
      <c r="E39" s="167">
        <v>4.6889700000000003</v>
      </c>
      <c r="F39" s="168">
        <v>1</v>
      </c>
      <c r="G39" s="167">
        <f t="shared" si="0"/>
        <v>4.6889700000000003</v>
      </c>
      <c r="H39" s="166">
        <v>1.2</v>
      </c>
      <c r="I39" s="169">
        <f t="shared" si="1"/>
        <v>5.62676</v>
      </c>
      <c r="J39" s="170" t="s">
        <v>1239</v>
      </c>
      <c r="K39" s="171" t="s">
        <v>1241</v>
      </c>
      <c r="L39" s="148"/>
      <c r="M39" s="189"/>
    </row>
    <row r="40" spans="1:13" ht="11.25" customHeight="1">
      <c r="A40" s="172" t="s">
        <v>1316</v>
      </c>
      <c r="B40" s="172" t="s">
        <v>1621</v>
      </c>
      <c r="C40" s="173">
        <v>26.71</v>
      </c>
      <c r="D40" s="174">
        <v>7.44658</v>
      </c>
      <c r="E40" s="174">
        <v>7.44658</v>
      </c>
      <c r="F40" s="175">
        <v>1</v>
      </c>
      <c r="G40" s="174">
        <f t="shared" si="0"/>
        <v>7.44658</v>
      </c>
      <c r="H40" s="173">
        <v>1.2</v>
      </c>
      <c r="I40" s="176">
        <f t="shared" si="1"/>
        <v>8.9359000000000002</v>
      </c>
      <c r="J40" s="177" t="s">
        <v>1239</v>
      </c>
      <c r="K40" s="178" t="s">
        <v>1241</v>
      </c>
      <c r="L40" s="148"/>
      <c r="M40" s="189"/>
    </row>
    <row r="41" spans="1:13" ht="11.25" customHeight="1">
      <c r="A41" s="159" t="s">
        <v>1317</v>
      </c>
      <c r="B41" s="159" t="s">
        <v>1622</v>
      </c>
      <c r="C41" s="160">
        <v>7.21</v>
      </c>
      <c r="D41" s="161">
        <v>3.93825</v>
      </c>
      <c r="E41" s="161">
        <v>3.93825</v>
      </c>
      <c r="F41" s="162">
        <v>1</v>
      </c>
      <c r="G41" s="161">
        <f t="shared" si="0"/>
        <v>3.93825</v>
      </c>
      <c r="H41" s="160">
        <v>1.2</v>
      </c>
      <c r="I41" s="163">
        <f t="shared" si="1"/>
        <v>4.7259000000000002</v>
      </c>
      <c r="J41" s="164" t="s">
        <v>1239</v>
      </c>
      <c r="K41" s="165" t="s">
        <v>1241</v>
      </c>
      <c r="L41" s="148"/>
      <c r="M41" s="189"/>
    </row>
    <row r="42" spans="1:13" ht="11.25" customHeight="1">
      <c r="A42" s="148" t="s">
        <v>1318</v>
      </c>
      <c r="B42" s="148" t="s">
        <v>1622</v>
      </c>
      <c r="C42" s="166">
        <v>7.21</v>
      </c>
      <c r="D42" s="167">
        <v>4.7986599999999999</v>
      </c>
      <c r="E42" s="167">
        <v>4.7986599999999999</v>
      </c>
      <c r="F42" s="168">
        <v>1</v>
      </c>
      <c r="G42" s="167">
        <f t="shared" si="0"/>
        <v>4.7986599999999999</v>
      </c>
      <c r="H42" s="166">
        <v>1.2</v>
      </c>
      <c r="I42" s="169">
        <f t="shared" si="1"/>
        <v>5.7583900000000003</v>
      </c>
      <c r="J42" s="170" t="s">
        <v>1239</v>
      </c>
      <c r="K42" s="171" t="s">
        <v>1241</v>
      </c>
      <c r="L42" s="148"/>
      <c r="M42" s="189"/>
    </row>
    <row r="43" spans="1:13" ht="11.25" customHeight="1">
      <c r="A43" s="148" t="s">
        <v>1319</v>
      </c>
      <c r="B43" s="148" t="s">
        <v>1622</v>
      </c>
      <c r="C43" s="166">
        <v>10.17</v>
      </c>
      <c r="D43" s="167">
        <v>6.5792700000000002</v>
      </c>
      <c r="E43" s="167">
        <v>6.5792700000000002</v>
      </c>
      <c r="F43" s="168">
        <v>1</v>
      </c>
      <c r="G43" s="167">
        <f t="shared" si="0"/>
        <v>6.5792700000000002</v>
      </c>
      <c r="H43" s="166">
        <v>1.2</v>
      </c>
      <c r="I43" s="169">
        <f t="shared" si="1"/>
        <v>7.8951200000000004</v>
      </c>
      <c r="J43" s="170" t="s">
        <v>1239</v>
      </c>
      <c r="K43" s="171" t="s">
        <v>1241</v>
      </c>
      <c r="L43" s="148"/>
      <c r="M43" s="189"/>
    </row>
    <row r="44" spans="1:13" ht="11.25" customHeight="1">
      <c r="A44" s="172" t="s">
        <v>1320</v>
      </c>
      <c r="B44" s="172" t="s">
        <v>1622</v>
      </c>
      <c r="C44" s="173">
        <v>24.26</v>
      </c>
      <c r="D44" s="174">
        <v>14.2751</v>
      </c>
      <c r="E44" s="174">
        <v>14.2751</v>
      </c>
      <c r="F44" s="175">
        <v>1</v>
      </c>
      <c r="G44" s="174">
        <f t="shared" si="0"/>
        <v>14.2751</v>
      </c>
      <c r="H44" s="173">
        <v>1.2</v>
      </c>
      <c r="I44" s="176">
        <f t="shared" si="1"/>
        <v>17.130120000000002</v>
      </c>
      <c r="J44" s="177" t="s">
        <v>1239</v>
      </c>
      <c r="K44" s="178" t="s">
        <v>1241</v>
      </c>
      <c r="L44" s="148"/>
      <c r="M44" s="189"/>
    </row>
    <row r="45" spans="1:13" ht="11.25" customHeight="1">
      <c r="A45" s="159" t="s">
        <v>1623</v>
      </c>
      <c r="B45" s="159" t="s">
        <v>1624</v>
      </c>
      <c r="C45" s="160">
        <v>9.67</v>
      </c>
      <c r="D45" s="161">
        <v>2.68974</v>
      </c>
      <c r="E45" s="161">
        <v>2.68974</v>
      </c>
      <c r="F45" s="162">
        <v>1</v>
      </c>
      <c r="G45" s="161">
        <f t="shared" si="0"/>
        <v>2.68974</v>
      </c>
      <c r="H45" s="160">
        <v>1.2</v>
      </c>
      <c r="I45" s="163">
        <f t="shared" si="1"/>
        <v>3.2276899999999999</v>
      </c>
      <c r="J45" s="164" t="s">
        <v>1239</v>
      </c>
      <c r="K45" s="165" t="s">
        <v>1241</v>
      </c>
      <c r="L45" s="148"/>
      <c r="M45" s="189"/>
    </row>
    <row r="46" spans="1:13" ht="11.25" customHeight="1">
      <c r="A46" s="148" t="s">
        <v>1625</v>
      </c>
      <c r="B46" s="148" t="s">
        <v>1624</v>
      </c>
      <c r="C46" s="166">
        <v>11.11</v>
      </c>
      <c r="D46" s="167">
        <v>3.9910199999999998</v>
      </c>
      <c r="E46" s="167">
        <v>3.9910199999999998</v>
      </c>
      <c r="F46" s="168">
        <v>1</v>
      </c>
      <c r="G46" s="167">
        <f t="shared" si="0"/>
        <v>3.9910199999999998</v>
      </c>
      <c r="H46" s="166">
        <v>1.2</v>
      </c>
      <c r="I46" s="169">
        <f t="shared" si="1"/>
        <v>4.7892200000000003</v>
      </c>
      <c r="J46" s="170" t="s">
        <v>1239</v>
      </c>
      <c r="K46" s="171" t="s">
        <v>1241</v>
      </c>
      <c r="L46" s="148"/>
      <c r="M46" s="189"/>
    </row>
    <row r="47" spans="1:13" ht="11.25" customHeight="1">
      <c r="A47" s="148" t="s">
        <v>1626</v>
      </c>
      <c r="B47" s="148" t="s">
        <v>1624</v>
      </c>
      <c r="C47" s="166">
        <v>15.82</v>
      </c>
      <c r="D47" s="167">
        <v>7.5344600000000002</v>
      </c>
      <c r="E47" s="167">
        <v>7.5344600000000002</v>
      </c>
      <c r="F47" s="168">
        <v>1</v>
      </c>
      <c r="G47" s="167">
        <f t="shared" si="0"/>
        <v>7.5344600000000002</v>
      </c>
      <c r="H47" s="166">
        <v>1.2</v>
      </c>
      <c r="I47" s="169">
        <f t="shared" si="1"/>
        <v>9.0413499999999996</v>
      </c>
      <c r="J47" s="170" t="s">
        <v>1239</v>
      </c>
      <c r="K47" s="171" t="s">
        <v>1241</v>
      </c>
      <c r="L47" s="148"/>
      <c r="M47" s="189"/>
    </row>
    <row r="48" spans="1:13" ht="11.25" customHeight="1">
      <c r="A48" s="172" t="s">
        <v>1627</v>
      </c>
      <c r="B48" s="172" t="s">
        <v>1624</v>
      </c>
      <c r="C48" s="173">
        <v>29.92</v>
      </c>
      <c r="D48" s="174">
        <v>15.30696</v>
      </c>
      <c r="E48" s="174">
        <v>15.30696</v>
      </c>
      <c r="F48" s="175">
        <v>1</v>
      </c>
      <c r="G48" s="174">
        <f t="shared" si="0"/>
        <v>15.30696</v>
      </c>
      <c r="H48" s="173">
        <v>1.2</v>
      </c>
      <c r="I48" s="176">
        <f t="shared" si="1"/>
        <v>18.36835</v>
      </c>
      <c r="J48" s="177" t="s">
        <v>1239</v>
      </c>
      <c r="K48" s="178" t="s">
        <v>1241</v>
      </c>
      <c r="L48" s="148"/>
      <c r="M48" s="189"/>
    </row>
    <row r="49" spans="1:15" ht="11.25" customHeight="1">
      <c r="A49" s="159" t="s">
        <v>316</v>
      </c>
      <c r="B49" s="159" t="s">
        <v>1456</v>
      </c>
      <c r="C49" s="160">
        <v>5.43</v>
      </c>
      <c r="D49" s="161">
        <v>2.0410900000000001</v>
      </c>
      <c r="E49" s="161">
        <v>2.0410900000000001</v>
      </c>
      <c r="F49" s="162">
        <v>1</v>
      </c>
      <c r="G49" s="161">
        <f t="shared" si="0"/>
        <v>2.0410900000000001</v>
      </c>
      <c r="H49" s="160">
        <v>1.2</v>
      </c>
      <c r="I49" s="163">
        <f t="shared" si="1"/>
        <v>2.4493100000000001</v>
      </c>
      <c r="J49" s="164" t="s">
        <v>1239</v>
      </c>
      <c r="K49" s="165" t="s">
        <v>1241</v>
      </c>
      <c r="L49" s="148"/>
      <c r="M49" s="189"/>
    </row>
    <row r="50" spans="1:15" ht="11.25" customHeight="1">
      <c r="A50" s="148" t="s">
        <v>317</v>
      </c>
      <c r="B50" s="148" t="s">
        <v>1456</v>
      </c>
      <c r="C50" s="166">
        <v>6.77</v>
      </c>
      <c r="D50" s="167">
        <v>2.4520499999999998</v>
      </c>
      <c r="E50" s="167">
        <v>2.4520499999999998</v>
      </c>
      <c r="F50" s="168">
        <v>1</v>
      </c>
      <c r="G50" s="167">
        <f t="shared" si="0"/>
        <v>2.4520499999999998</v>
      </c>
      <c r="H50" s="166">
        <v>1.2</v>
      </c>
      <c r="I50" s="169">
        <f t="shared" si="1"/>
        <v>2.9424600000000001</v>
      </c>
      <c r="J50" s="170" t="s">
        <v>1239</v>
      </c>
      <c r="K50" s="171" t="s">
        <v>1241</v>
      </c>
      <c r="L50" s="148"/>
      <c r="M50" s="189"/>
    </row>
    <row r="51" spans="1:15" ht="11.25" customHeight="1">
      <c r="A51" s="148" t="s">
        <v>318</v>
      </c>
      <c r="B51" s="148" t="s">
        <v>1456</v>
      </c>
      <c r="C51" s="166">
        <v>9.6</v>
      </c>
      <c r="D51" s="167">
        <v>3.3550200000000001</v>
      </c>
      <c r="E51" s="167">
        <v>3.3550200000000001</v>
      </c>
      <c r="F51" s="168">
        <v>1</v>
      </c>
      <c r="G51" s="167">
        <f t="shared" si="0"/>
        <v>3.3550200000000001</v>
      </c>
      <c r="H51" s="166">
        <v>1.2</v>
      </c>
      <c r="I51" s="169">
        <f t="shared" si="1"/>
        <v>4.0260199999999999</v>
      </c>
      <c r="J51" s="170" t="s">
        <v>1239</v>
      </c>
      <c r="K51" s="171" t="s">
        <v>1241</v>
      </c>
      <c r="L51" s="148"/>
      <c r="M51" s="189"/>
    </row>
    <row r="52" spans="1:15" ht="11.25" customHeight="1">
      <c r="A52" s="172" t="s">
        <v>319</v>
      </c>
      <c r="B52" s="172" t="s">
        <v>1456</v>
      </c>
      <c r="C52" s="173">
        <v>13.75</v>
      </c>
      <c r="D52" s="174">
        <v>5.2450099999999997</v>
      </c>
      <c r="E52" s="174">
        <v>5.2450099999999997</v>
      </c>
      <c r="F52" s="175">
        <v>1</v>
      </c>
      <c r="G52" s="174">
        <f t="shared" si="0"/>
        <v>5.2450099999999997</v>
      </c>
      <c r="H52" s="173">
        <v>1.2</v>
      </c>
      <c r="I52" s="176">
        <f t="shared" si="1"/>
        <v>6.2940100000000001</v>
      </c>
      <c r="J52" s="177" t="s">
        <v>1239</v>
      </c>
      <c r="K52" s="178" t="s">
        <v>1241</v>
      </c>
      <c r="L52" s="148"/>
      <c r="M52" s="189"/>
    </row>
    <row r="53" spans="1:15" ht="11.25" customHeight="1">
      <c r="A53" s="159" t="s">
        <v>320</v>
      </c>
      <c r="B53" s="159" t="s">
        <v>1457</v>
      </c>
      <c r="C53" s="160">
        <v>3.37</v>
      </c>
      <c r="D53" s="161">
        <v>1.9133599999999999</v>
      </c>
      <c r="E53" s="161">
        <v>1.9133599999999999</v>
      </c>
      <c r="F53" s="162">
        <v>1</v>
      </c>
      <c r="G53" s="161">
        <f t="shared" si="0"/>
        <v>1.9133599999999999</v>
      </c>
      <c r="H53" s="160">
        <v>1.2</v>
      </c>
      <c r="I53" s="163">
        <f t="shared" si="1"/>
        <v>2.29603</v>
      </c>
      <c r="J53" s="164" t="s">
        <v>1239</v>
      </c>
      <c r="K53" s="165" t="s">
        <v>1241</v>
      </c>
      <c r="L53" s="148"/>
      <c r="M53" s="189"/>
      <c r="N53" s="180"/>
      <c r="O53" s="180"/>
    </row>
    <row r="54" spans="1:15" ht="11.25" customHeight="1">
      <c r="A54" s="148" t="s">
        <v>321</v>
      </c>
      <c r="B54" s="148" t="s">
        <v>1457</v>
      </c>
      <c r="C54" s="166">
        <v>4.57</v>
      </c>
      <c r="D54" s="167">
        <v>2.4356399999999998</v>
      </c>
      <c r="E54" s="167">
        <v>2.4356399999999998</v>
      </c>
      <c r="F54" s="168">
        <v>1</v>
      </c>
      <c r="G54" s="167">
        <f t="shared" si="0"/>
        <v>2.4356399999999998</v>
      </c>
      <c r="H54" s="166">
        <v>1.2</v>
      </c>
      <c r="I54" s="169">
        <f t="shared" si="1"/>
        <v>2.9227699999999999</v>
      </c>
      <c r="J54" s="170" t="s">
        <v>1239</v>
      </c>
      <c r="K54" s="171" t="s">
        <v>1241</v>
      </c>
      <c r="L54" s="148"/>
      <c r="M54" s="189"/>
    </row>
    <row r="55" spans="1:15" ht="11.25" customHeight="1">
      <c r="A55" s="148" t="s">
        <v>322</v>
      </c>
      <c r="B55" s="148" t="s">
        <v>1457</v>
      </c>
      <c r="C55" s="166">
        <v>9.58</v>
      </c>
      <c r="D55" s="167">
        <v>3.6438899999999999</v>
      </c>
      <c r="E55" s="167">
        <v>3.6438899999999999</v>
      </c>
      <c r="F55" s="168">
        <v>1</v>
      </c>
      <c r="G55" s="167">
        <f t="shared" si="0"/>
        <v>3.6438899999999999</v>
      </c>
      <c r="H55" s="166">
        <v>1.2</v>
      </c>
      <c r="I55" s="169">
        <f t="shared" si="1"/>
        <v>4.3726700000000003</v>
      </c>
      <c r="J55" s="170" t="s">
        <v>1239</v>
      </c>
      <c r="K55" s="171" t="s">
        <v>1241</v>
      </c>
      <c r="L55" s="148"/>
      <c r="M55" s="189"/>
    </row>
    <row r="56" spans="1:15" ht="11.25" customHeight="1">
      <c r="A56" s="172" t="s">
        <v>323</v>
      </c>
      <c r="B56" s="172" t="s">
        <v>1457</v>
      </c>
      <c r="C56" s="173">
        <v>15.9</v>
      </c>
      <c r="D56" s="174">
        <v>5.6852099999999997</v>
      </c>
      <c r="E56" s="174">
        <v>5.6852099999999997</v>
      </c>
      <c r="F56" s="175">
        <v>1</v>
      </c>
      <c r="G56" s="174">
        <f t="shared" si="0"/>
        <v>5.6852099999999997</v>
      </c>
      <c r="H56" s="173">
        <v>1.2</v>
      </c>
      <c r="I56" s="176">
        <f t="shared" si="1"/>
        <v>6.8222500000000004</v>
      </c>
      <c r="J56" s="177" t="s">
        <v>1239</v>
      </c>
      <c r="K56" s="178" t="s">
        <v>1241</v>
      </c>
      <c r="L56" s="148"/>
      <c r="M56" s="189"/>
    </row>
    <row r="57" spans="1:15" ht="11.25" customHeight="1">
      <c r="A57" s="159" t="s">
        <v>324</v>
      </c>
      <c r="B57" s="159" t="s">
        <v>1628</v>
      </c>
      <c r="C57" s="160">
        <v>2.23</v>
      </c>
      <c r="D57" s="161">
        <v>1.30453</v>
      </c>
      <c r="E57" s="161">
        <v>1.30453</v>
      </c>
      <c r="F57" s="162">
        <v>1</v>
      </c>
      <c r="G57" s="161">
        <f t="shared" si="0"/>
        <v>1.30453</v>
      </c>
      <c r="H57" s="160">
        <v>1.2</v>
      </c>
      <c r="I57" s="163">
        <f t="shared" si="1"/>
        <v>1.5654399999999999</v>
      </c>
      <c r="J57" s="164" t="s">
        <v>1239</v>
      </c>
      <c r="K57" s="165" t="s">
        <v>1241</v>
      </c>
      <c r="L57" s="148"/>
      <c r="M57" s="189"/>
    </row>
    <row r="58" spans="1:15" ht="11.25" customHeight="1">
      <c r="A58" s="148" t="s">
        <v>325</v>
      </c>
      <c r="B58" s="148" t="s">
        <v>1628</v>
      </c>
      <c r="C58" s="166">
        <v>3.74</v>
      </c>
      <c r="D58" s="167">
        <v>1.54708</v>
      </c>
      <c r="E58" s="167">
        <v>1.54708</v>
      </c>
      <c r="F58" s="168">
        <v>1</v>
      </c>
      <c r="G58" s="167">
        <f t="shared" si="0"/>
        <v>1.54708</v>
      </c>
      <c r="H58" s="166">
        <v>1.2</v>
      </c>
      <c r="I58" s="169">
        <f t="shared" si="1"/>
        <v>1.8565</v>
      </c>
      <c r="J58" s="170" t="s">
        <v>1239</v>
      </c>
      <c r="K58" s="171" t="s">
        <v>1241</v>
      </c>
      <c r="L58" s="148"/>
      <c r="M58" s="189"/>
    </row>
    <row r="59" spans="1:15" ht="11.25" customHeight="1">
      <c r="A59" s="148" t="s">
        <v>326</v>
      </c>
      <c r="B59" s="148" t="s">
        <v>1628</v>
      </c>
      <c r="C59" s="166">
        <v>7.4</v>
      </c>
      <c r="D59" s="167">
        <v>2.15124</v>
      </c>
      <c r="E59" s="167">
        <v>2.15124</v>
      </c>
      <c r="F59" s="168">
        <v>1</v>
      </c>
      <c r="G59" s="167">
        <f t="shared" si="0"/>
        <v>2.15124</v>
      </c>
      <c r="H59" s="166">
        <v>1.2</v>
      </c>
      <c r="I59" s="169">
        <f t="shared" si="1"/>
        <v>2.5814900000000001</v>
      </c>
      <c r="J59" s="170" t="s">
        <v>1239</v>
      </c>
      <c r="K59" s="171" t="s">
        <v>1241</v>
      </c>
      <c r="L59" s="148"/>
      <c r="M59" s="189"/>
    </row>
    <row r="60" spans="1:15" ht="11.25" customHeight="1">
      <c r="A60" s="172" t="s">
        <v>327</v>
      </c>
      <c r="B60" s="172" t="s">
        <v>1628</v>
      </c>
      <c r="C60" s="173">
        <v>16.41</v>
      </c>
      <c r="D60" s="174">
        <v>4.3444799999999999</v>
      </c>
      <c r="E60" s="174">
        <v>4.3444799999999999</v>
      </c>
      <c r="F60" s="175">
        <v>1</v>
      </c>
      <c r="G60" s="174">
        <f t="shared" si="0"/>
        <v>4.3444799999999999</v>
      </c>
      <c r="H60" s="173">
        <v>1.2</v>
      </c>
      <c r="I60" s="176">
        <f t="shared" si="1"/>
        <v>5.2133799999999999</v>
      </c>
      <c r="J60" s="177" t="s">
        <v>1239</v>
      </c>
      <c r="K60" s="178" t="s">
        <v>1241</v>
      </c>
      <c r="L60" s="148"/>
      <c r="M60" s="189"/>
    </row>
    <row r="61" spans="1:15" ht="11.25" customHeight="1">
      <c r="A61" s="159" t="s">
        <v>328</v>
      </c>
      <c r="B61" s="159" t="s">
        <v>1629</v>
      </c>
      <c r="C61" s="160">
        <v>2.88</v>
      </c>
      <c r="D61" s="161">
        <v>1.5336700000000001</v>
      </c>
      <c r="E61" s="161">
        <v>1.5336700000000001</v>
      </c>
      <c r="F61" s="162">
        <v>1</v>
      </c>
      <c r="G61" s="161">
        <f t="shared" si="0"/>
        <v>1.5336700000000001</v>
      </c>
      <c r="H61" s="160">
        <v>1.2</v>
      </c>
      <c r="I61" s="163">
        <f t="shared" si="1"/>
        <v>1.8404</v>
      </c>
      <c r="J61" s="164" t="s">
        <v>1239</v>
      </c>
      <c r="K61" s="165" t="s">
        <v>1241</v>
      </c>
      <c r="L61" s="148"/>
      <c r="M61" s="189"/>
    </row>
    <row r="62" spans="1:15" ht="11.25" customHeight="1">
      <c r="A62" s="148" t="s">
        <v>329</v>
      </c>
      <c r="B62" s="148" t="s">
        <v>1629</v>
      </c>
      <c r="C62" s="166">
        <v>5.47</v>
      </c>
      <c r="D62" s="167">
        <v>2.1025700000000001</v>
      </c>
      <c r="E62" s="167">
        <v>2.1025700000000001</v>
      </c>
      <c r="F62" s="168">
        <v>1</v>
      </c>
      <c r="G62" s="167">
        <f t="shared" si="0"/>
        <v>2.1025700000000001</v>
      </c>
      <c r="H62" s="166">
        <v>1.2</v>
      </c>
      <c r="I62" s="169">
        <f t="shared" si="1"/>
        <v>2.5230800000000002</v>
      </c>
      <c r="J62" s="170" t="s">
        <v>1239</v>
      </c>
      <c r="K62" s="171" t="s">
        <v>1241</v>
      </c>
      <c r="L62" s="148"/>
      <c r="M62" s="189"/>
    </row>
    <row r="63" spans="1:15" ht="11.25" customHeight="1">
      <c r="A63" s="148" t="s">
        <v>330</v>
      </c>
      <c r="B63" s="148" t="s">
        <v>1629</v>
      </c>
      <c r="C63" s="166">
        <v>9.81</v>
      </c>
      <c r="D63" s="167">
        <v>3.54203</v>
      </c>
      <c r="E63" s="167">
        <v>3.54203</v>
      </c>
      <c r="F63" s="168">
        <v>1</v>
      </c>
      <c r="G63" s="167">
        <f t="shared" si="0"/>
        <v>3.54203</v>
      </c>
      <c r="H63" s="166">
        <v>1.2</v>
      </c>
      <c r="I63" s="169">
        <f t="shared" si="1"/>
        <v>4.2504400000000002</v>
      </c>
      <c r="J63" s="170" t="s">
        <v>1239</v>
      </c>
      <c r="K63" s="171" t="s">
        <v>1241</v>
      </c>
      <c r="L63" s="148"/>
      <c r="M63" s="189"/>
    </row>
    <row r="64" spans="1:15" ht="11.25" customHeight="1">
      <c r="A64" s="172" t="s">
        <v>331</v>
      </c>
      <c r="B64" s="172" t="s">
        <v>1629</v>
      </c>
      <c r="C64" s="173">
        <v>17.399999999999999</v>
      </c>
      <c r="D64" s="174">
        <v>5.7642199999999999</v>
      </c>
      <c r="E64" s="174">
        <v>5.7642199999999999</v>
      </c>
      <c r="F64" s="175">
        <v>1</v>
      </c>
      <c r="G64" s="174">
        <f t="shared" si="0"/>
        <v>5.7642199999999999</v>
      </c>
      <c r="H64" s="173">
        <v>1.2</v>
      </c>
      <c r="I64" s="176">
        <f t="shared" si="1"/>
        <v>6.9170600000000002</v>
      </c>
      <c r="J64" s="177" t="s">
        <v>1239</v>
      </c>
      <c r="K64" s="178" t="s">
        <v>1241</v>
      </c>
      <c r="L64" s="148"/>
      <c r="M64" s="189"/>
    </row>
    <row r="65" spans="1:13" ht="11.25" customHeight="1">
      <c r="A65" s="159" t="s">
        <v>332</v>
      </c>
      <c r="B65" s="159" t="s">
        <v>1630</v>
      </c>
      <c r="C65" s="160">
        <v>1.33</v>
      </c>
      <c r="D65" s="161">
        <v>1.0247900000000001</v>
      </c>
      <c r="E65" s="161">
        <v>1.0247900000000001</v>
      </c>
      <c r="F65" s="162">
        <v>1</v>
      </c>
      <c r="G65" s="161">
        <f t="shared" si="0"/>
        <v>1.0247900000000001</v>
      </c>
      <c r="H65" s="160">
        <v>1.2</v>
      </c>
      <c r="I65" s="163">
        <f t="shared" si="1"/>
        <v>1.2297499999999999</v>
      </c>
      <c r="J65" s="164" t="s">
        <v>1239</v>
      </c>
      <c r="K65" s="165" t="s">
        <v>1241</v>
      </c>
      <c r="L65" s="148"/>
      <c r="M65" s="189"/>
    </row>
    <row r="66" spans="1:13" ht="11.25" customHeight="1">
      <c r="A66" s="148" t="s">
        <v>333</v>
      </c>
      <c r="B66" s="148" t="s">
        <v>1630</v>
      </c>
      <c r="C66" s="166">
        <v>2.2799999999999998</v>
      </c>
      <c r="D66" s="167">
        <v>1.2785299999999999</v>
      </c>
      <c r="E66" s="167">
        <v>1.2785299999999999</v>
      </c>
      <c r="F66" s="168">
        <v>1</v>
      </c>
      <c r="G66" s="167">
        <f t="shared" si="0"/>
        <v>1.2785299999999999</v>
      </c>
      <c r="H66" s="166">
        <v>1.2</v>
      </c>
      <c r="I66" s="169">
        <f t="shared" si="1"/>
        <v>1.53424</v>
      </c>
      <c r="J66" s="170" t="s">
        <v>1239</v>
      </c>
      <c r="K66" s="171" t="s">
        <v>1241</v>
      </c>
      <c r="L66" s="148"/>
      <c r="M66" s="189"/>
    </row>
    <row r="67" spans="1:13" ht="11.25" customHeight="1">
      <c r="A67" s="148" t="s">
        <v>334</v>
      </c>
      <c r="B67" s="148" t="s">
        <v>1630</v>
      </c>
      <c r="C67" s="166">
        <v>6.28</v>
      </c>
      <c r="D67" s="167">
        <v>2.2341799999999998</v>
      </c>
      <c r="E67" s="167">
        <v>2.2341799999999998</v>
      </c>
      <c r="F67" s="168">
        <v>1</v>
      </c>
      <c r="G67" s="167">
        <f t="shared" si="0"/>
        <v>2.2341799999999998</v>
      </c>
      <c r="H67" s="166">
        <v>1.2</v>
      </c>
      <c r="I67" s="169">
        <f t="shared" si="1"/>
        <v>2.6810200000000002</v>
      </c>
      <c r="J67" s="170" t="s">
        <v>1239</v>
      </c>
      <c r="K67" s="171" t="s">
        <v>1241</v>
      </c>
      <c r="L67" s="148"/>
      <c r="M67" s="189"/>
    </row>
    <row r="68" spans="1:13" ht="11.25" customHeight="1">
      <c r="A68" s="172" t="s">
        <v>335</v>
      </c>
      <c r="B68" s="172" t="s">
        <v>1630</v>
      </c>
      <c r="C68" s="173">
        <v>11.56</v>
      </c>
      <c r="D68" s="174">
        <v>3.8016100000000002</v>
      </c>
      <c r="E68" s="174">
        <v>3.8016100000000002</v>
      </c>
      <c r="F68" s="175">
        <v>1</v>
      </c>
      <c r="G68" s="174">
        <f t="shared" si="0"/>
        <v>3.8016100000000002</v>
      </c>
      <c r="H68" s="173">
        <v>1.2</v>
      </c>
      <c r="I68" s="176">
        <f t="shared" si="1"/>
        <v>4.5619300000000003</v>
      </c>
      <c r="J68" s="177" t="s">
        <v>1239</v>
      </c>
      <c r="K68" s="178" t="s">
        <v>1241</v>
      </c>
      <c r="L68" s="148"/>
      <c r="M68" s="189"/>
    </row>
    <row r="69" spans="1:13" ht="11.25" customHeight="1">
      <c r="A69" s="159" t="s">
        <v>336</v>
      </c>
      <c r="B69" s="159" t="s">
        <v>1631</v>
      </c>
      <c r="C69" s="160">
        <v>2.2200000000000002</v>
      </c>
      <c r="D69" s="161">
        <v>1.20862</v>
      </c>
      <c r="E69" s="161">
        <v>1.20862</v>
      </c>
      <c r="F69" s="162">
        <v>1</v>
      </c>
      <c r="G69" s="161">
        <f t="shared" si="0"/>
        <v>1.20862</v>
      </c>
      <c r="H69" s="160">
        <v>1.2</v>
      </c>
      <c r="I69" s="163">
        <f t="shared" si="1"/>
        <v>1.45034</v>
      </c>
      <c r="J69" s="164" t="s">
        <v>1239</v>
      </c>
      <c r="K69" s="165" t="s">
        <v>1241</v>
      </c>
      <c r="L69" s="148"/>
      <c r="M69" s="189"/>
    </row>
    <row r="70" spans="1:13" ht="11.25" customHeight="1">
      <c r="A70" s="148" t="s">
        <v>337</v>
      </c>
      <c r="B70" s="148" t="s">
        <v>1631</v>
      </c>
      <c r="C70" s="166">
        <v>4.07</v>
      </c>
      <c r="D70" s="167">
        <v>1.5311699999999999</v>
      </c>
      <c r="E70" s="167">
        <v>1.5311699999999999</v>
      </c>
      <c r="F70" s="168">
        <v>1</v>
      </c>
      <c r="G70" s="167">
        <f t="shared" si="0"/>
        <v>1.5311699999999999</v>
      </c>
      <c r="H70" s="166">
        <v>1.2</v>
      </c>
      <c r="I70" s="169">
        <f t="shared" si="1"/>
        <v>1.8373999999999999</v>
      </c>
      <c r="J70" s="170" t="s">
        <v>1239</v>
      </c>
      <c r="K70" s="171" t="s">
        <v>1241</v>
      </c>
      <c r="L70" s="148"/>
      <c r="M70" s="189"/>
    </row>
    <row r="71" spans="1:13" ht="11.25" customHeight="1">
      <c r="A71" s="148" t="s">
        <v>338</v>
      </c>
      <c r="B71" s="148" t="s">
        <v>1631</v>
      </c>
      <c r="C71" s="166">
        <v>8.24</v>
      </c>
      <c r="D71" s="167">
        <v>2.3410899999999999</v>
      </c>
      <c r="E71" s="167">
        <v>2.3410899999999999</v>
      </c>
      <c r="F71" s="168">
        <v>1</v>
      </c>
      <c r="G71" s="167">
        <f t="shared" si="0"/>
        <v>2.3410899999999999</v>
      </c>
      <c r="H71" s="166">
        <v>1.2</v>
      </c>
      <c r="I71" s="169">
        <f t="shared" si="1"/>
        <v>2.80931</v>
      </c>
      <c r="J71" s="170" t="s">
        <v>1239</v>
      </c>
      <c r="K71" s="171" t="s">
        <v>1241</v>
      </c>
      <c r="L71" s="148"/>
      <c r="M71" s="189"/>
    </row>
    <row r="72" spans="1:13" ht="11.25" customHeight="1">
      <c r="A72" s="172" t="s">
        <v>339</v>
      </c>
      <c r="B72" s="172" t="s">
        <v>1631</v>
      </c>
      <c r="C72" s="173">
        <v>18.13</v>
      </c>
      <c r="D72" s="174">
        <v>4.3707399999999996</v>
      </c>
      <c r="E72" s="174">
        <v>4.3707399999999996</v>
      </c>
      <c r="F72" s="175">
        <v>1</v>
      </c>
      <c r="G72" s="174">
        <f t="shared" si="0"/>
        <v>4.3707399999999996</v>
      </c>
      <c r="H72" s="173">
        <v>1.2</v>
      </c>
      <c r="I72" s="176">
        <f t="shared" si="1"/>
        <v>5.2448899999999998</v>
      </c>
      <c r="J72" s="177" t="s">
        <v>1239</v>
      </c>
      <c r="K72" s="178" t="s">
        <v>1241</v>
      </c>
      <c r="L72" s="148"/>
      <c r="M72" s="189"/>
    </row>
    <row r="73" spans="1:13" ht="11.25" customHeight="1">
      <c r="A73" s="159" t="s">
        <v>1458</v>
      </c>
      <c r="B73" s="159" t="s">
        <v>1459</v>
      </c>
      <c r="C73" s="160">
        <v>2.4700000000000002</v>
      </c>
      <c r="D73" s="161">
        <v>1.6068800000000001</v>
      </c>
      <c r="E73" s="161">
        <v>1.6068800000000001</v>
      </c>
      <c r="F73" s="162">
        <v>1</v>
      </c>
      <c r="G73" s="161">
        <f t="shared" si="0"/>
        <v>1.6068800000000001</v>
      </c>
      <c r="H73" s="160">
        <v>1.2</v>
      </c>
      <c r="I73" s="163">
        <f t="shared" si="1"/>
        <v>1.9282600000000001</v>
      </c>
      <c r="J73" s="164" t="s">
        <v>1239</v>
      </c>
      <c r="K73" s="165" t="s">
        <v>1241</v>
      </c>
      <c r="L73" s="148"/>
      <c r="M73" s="189"/>
    </row>
    <row r="74" spans="1:13" ht="11.25" customHeight="1">
      <c r="A74" s="148" t="s">
        <v>1460</v>
      </c>
      <c r="B74" s="148" t="s">
        <v>1459</v>
      </c>
      <c r="C74" s="166">
        <v>3.9</v>
      </c>
      <c r="D74" s="167">
        <v>1.87049</v>
      </c>
      <c r="E74" s="167">
        <v>1.87049</v>
      </c>
      <c r="F74" s="168">
        <v>1</v>
      </c>
      <c r="G74" s="167">
        <f t="shared" si="0"/>
        <v>1.87049</v>
      </c>
      <c r="H74" s="166">
        <v>1.2</v>
      </c>
      <c r="I74" s="169">
        <f t="shared" si="1"/>
        <v>2.2445900000000001</v>
      </c>
      <c r="J74" s="170" t="s">
        <v>1239</v>
      </c>
      <c r="K74" s="171" t="s">
        <v>1241</v>
      </c>
      <c r="L74" s="148"/>
      <c r="M74" s="189"/>
    </row>
    <row r="75" spans="1:13" ht="11.25" customHeight="1">
      <c r="A75" s="148" t="s">
        <v>1461</v>
      </c>
      <c r="B75" s="148" t="s">
        <v>1459</v>
      </c>
      <c r="C75" s="166">
        <v>9.0299999999999994</v>
      </c>
      <c r="D75" s="167">
        <v>3.03931</v>
      </c>
      <c r="E75" s="167">
        <v>3.03931</v>
      </c>
      <c r="F75" s="168">
        <v>1</v>
      </c>
      <c r="G75" s="167">
        <f t="shared" si="0"/>
        <v>3.03931</v>
      </c>
      <c r="H75" s="166">
        <v>1.2</v>
      </c>
      <c r="I75" s="169">
        <f t="shared" si="1"/>
        <v>3.64717</v>
      </c>
      <c r="J75" s="170" t="s">
        <v>1239</v>
      </c>
      <c r="K75" s="171" t="s">
        <v>1241</v>
      </c>
      <c r="L75" s="148"/>
      <c r="M75" s="189"/>
    </row>
    <row r="76" spans="1:13" ht="11.25" customHeight="1">
      <c r="A76" s="172" t="s">
        <v>1462</v>
      </c>
      <c r="B76" s="172" t="s">
        <v>1459</v>
      </c>
      <c r="C76" s="173">
        <v>17.88</v>
      </c>
      <c r="D76" s="174">
        <v>5.0111699999999999</v>
      </c>
      <c r="E76" s="174">
        <v>5.0111699999999999</v>
      </c>
      <c r="F76" s="175">
        <v>1</v>
      </c>
      <c r="G76" s="174">
        <f t="shared" si="0"/>
        <v>5.0111699999999999</v>
      </c>
      <c r="H76" s="173">
        <v>1.2</v>
      </c>
      <c r="I76" s="176">
        <f t="shared" si="1"/>
        <v>6.0133999999999999</v>
      </c>
      <c r="J76" s="177" t="s">
        <v>1239</v>
      </c>
      <c r="K76" s="178" t="s">
        <v>1241</v>
      </c>
      <c r="L76" s="148"/>
      <c r="M76" s="189"/>
    </row>
    <row r="77" spans="1:13" ht="11.25" customHeight="1">
      <c r="A77" s="159" t="s">
        <v>1463</v>
      </c>
      <c r="B77" s="159" t="s">
        <v>1632</v>
      </c>
      <c r="C77" s="160">
        <v>2.5099999999999998</v>
      </c>
      <c r="D77" s="161">
        <v>1.8205899999999999</v>
      </c>
      <c r="E77" s="161">
        <v>1.8205899999999999</v>
      </c>
      <c r="F77" s="162">
        <v>1</v>
      </c>
      <c r="G77" s="161">
        <f t="shared" ref="G77:G140" si="2">ROUND(F77*D77,5)</f>
        <v>1.8205899999999999</v>
      </c>
      <c r="H77" s="160">
        <v>1.2</v>
      </c>
      <c r="I77" s="163">
        <f t="shared" ref="I77:I140" si="3">ROUND(H77*G77,5)</f>
        <v>2.1847099999999999</v>
      </c>
      <c r="J77" s="164" t="s">
        <v>1239</v>
      </c>
      <c r="K77" s="165" t="s">
        <v>1241</v>
      </c>
      <c r="L77" s="148"/>
      <c r="M77" s="189"/>
    </row>
    <row r="78" spans="1:13" ht="11.25" customHeight="1">
      <c r="A78" s="148" t="s">
        <v>1464</v>
      </c>
      <c r="B78" s="148" t="s">
        <v>1632</v>
      </c>
      <c r="C78" s="166">
        <v>5</v>
      </c>
      <c r="D78" s="167">
        <v>1.9116200000000001</v>
      </c>
      <c r="E78" s="167">
        <v>1.9116200000000001</v>
      </c>
      <c r="F78" s="168">
        <v>1</v>
      </c>
      <c r="G78" s="167">
        <f t="shared" si="2"/>
        <v>1.9116200000000001</v>
      </c>
      <c r="H78" s="166">
        <v>1.2</v>
      </c>
      <c r="I78" s="169">
        <f t="shared" si="3"/>
        <v>2.2939400000000001</v>
      </c>
      <c r="J78" s="170" t="s">
        <v>1239</v>
      </c>
      <c r="K78" s="171" t="s">
        <v>1241</v>
      </c>
      <c r="L78" s="148"/>
      <c r="M78" s="189"/>
    </row>
    <row r="79" spans="1:13" ht="11.25" customHeight="1">
      <c r="A79" s="148" t="s">
        <v>1465</v>
      </c>
      <c r="B79" s="148" t="s">
        <v>1632</v>
      </c>
      <c r="C79" s="166">
        <v>7.79</v>
      </c>
      <c r="D79" s="167">
        <v>2.4596900000000002</v>
      </c>
      <c r="E79" s="167">
        <v>2.4596900000000002</v>
      </c>
      <c r="F79" s="168">
        <v>1</v>
      </c>
      <c r="G79" s="167">
        <f t="shared" si="2"/>
        <v>2.4596900000000002</v>
      </c>
      <c r="H79" s="166">
        <v>1.2</v>
      </c>
      <c r="I79" s="169">
        <f t="shared" si="3"/>
        <v>2.9516300000000002</v>
      </c>
      <c r="J79" s="170" t="s">
        <v>1239</v>
      </c>
      <c r="K79" s="171" t="s">
        <v>1241</v>
      </c>
      <c r="L79" s="148"/>
      <c r="M79" s="189"/>
    </row>
    <row r="80" spans="1:13" ht="11.25" customHeight="1">
      <c r="A80" s="172" t="s">
        <v>1466</v>
      </c>
      <c r="B80" s="172" t="s">
        <v>1632</v>
      </c>
      <c r="C80" s="173">
        <v>12.6</v>
      </c>
      <c r="D80" s="174">
        <v>4.0626699999999998</v>
      </c>
      <c r="E80" s="174">
        <v>4.0626699999999998</v>
      </c>
      <c r="F80" s="175">
        <v>1</v>
      </c>
      <c r="G80" s="174">
        <f t="shared" si="2"/>
        <v>4.0626699999999998</v>
      </c>
      <c r="H80" s="173">
        <v>1.2</v>
      </c>
      <c r="I80" s="176">
        <f t="shared" si="3"/>
        <v>4.8752000000000004</v>
      </c>
      <c r="J80" s="177" t="s">
        <v>1239</v>
      </c>
      <c r="K80" s="178" t="s">
        <v>1241</v>
      </c>
      <c r="L80" s="148"/>
      <c r="M80" s="189"/>
    </row>
    <row r="81" spans="1:13" ht="11.25" customHeight="1">
      <c r="A81" s="159" t="s">
        <v>1467</v>
      </c>
      <c r="B81" s="159" t="s">
        <v>1633</v>
      </c>
      <c r="C81" s="160">
        <v>1.49</v>
      </c>
      <c r="D81" s="161">
        <v>1.8301499999999999</v>
      </c>
      <c r="E81" s="161">
        <v>1.8301499999999999</v>
      </c>
      <c r="F81" s="162">
        <v>1</v>
      </c>
      <c r="G81" s="161">
        <f t="shared" si="2"/>
        <v>1.8301499999999999</v>
      </c>
      <c r="H81" s="160">
        <v>1.2</v>
      </c>
      <c r="I81" s="163">
        <f t="shared" si="3"/>
        <v>2.19618</v>
      </c>
      <c r="J81" s="164" t="s">
        <v>1239</v>
      </c>
      <c r="K81" s="165" t="s">
        <v>1241</v>
      </c>
      <c r="L81" s="148"/>
      <c r="M81" s="189"/>
    </row>
    <row r="82" spans="1:13" ht="11.25" customHeight="1">
      <c r="A82" s="148" t="s">
        <v>1468</v>
      </c>
      <c r="B82" s="148" t="s">
        <v>1633</v>
      </c>
      <c r="C82" s="166">
        <v>3.91</v>
      </c>
      <c r="D82" s="167">
        <v>2.4523199999999998</v>
      </c>
      <c r="E82" s="167">
        <v>2.4523199999999998</v>
      </c>
      <c r="F82" s="168">
        <v>1</v>
      </c>
      <c r="G82" s="167">
        <f t="shared" si="2"/>
        <v>2.4523199999999998</v>
      </c>
      <c r="H82" s="166">
        <v>1.2</v>
      </c>
      <c r="I82" s="169">
        <f t="shared" si="3"/>
        <v>2.94278</v>
      </c>
      <c r="J82" s="170" t="s">
        <v>1239</v>
      </c>
      <c r="K82" s="171" t="s">
        <v>1241</v>
      </c>
      <c r="L82" s="148"/>
      <c r="M82" s="189"/>
    </row>
    <row r="83" spans="1:13" ht="11.25" customHeight="1">
      <c r="A83" s="148" t="s">
        <v>1469</v>
      </c>
      <c r="B83" s="148" t="s">
        <v>1633</v>
      </c>
      <c r="C83" s="166">
        <v>6.94</v>
      </c>
      <c r="D83" s="167">
        <v>3.3597999999999999</v>
      </c>
      <c r="E83" s="167">
        <v>3.3597999999999999</v>
      </c>
      <c r="F83" s="168">
        <v>1</v>
      </c>
      <c r="G83" s="167">
        <f t="shared" si="2"/>
        <v>3.3597999999999999</v>
      </c>
      <c r="H83" s="166">
        <v>1.2</v>
      </c>
      <c r="I83" s="169">
        <f t="shared" si="3"/>
        <v>4.0317600000000002</v>
      </c>
      <c r="J83" s="170" t="s">
        <v>1239</v>
      </c>
      <c r="K83" s="171" t="s">
        <v>1241</v>
      </c>
      <c r="L83" s="148"/>
      <c r="M83" s="189"/>
    </row>
    <row r="84" spans="1:13" ht="11.25" customHeight="1">
      <c r="A84" s="172" t="s">
        <v>1470</v>
      </c>
      <c r="B84" s="172" t="s">
        <v>1633</v>
      </c>
      <c r="C84" s="173">
        <v>10.039999999999999</v>
      </c>
      <c r="D84" s="174">
        <v>4.4357499999999996</v>
      </c>
      <c r="E84" s="174">
        <v>4.4357499999999996</v>
      </c>
      <c r="F84" s="175">
        <v>1</v>
      </c>
      <c r="G84" s="174">
        <f t="shared" si="2"/>
        <v>4.4357499999999996</v>
      </c>
      <c r="H84" s="173">
        <v>1.2</v>
      </c>
      <c r="I84" s="176">
        <f t="shared" si="3"/>
        <v>5.3228999999999997</v>
      </c>
      <c r="J84" s="177" t="s">
        <v>1239</v>
      </c>
      <c r="K84" s="178" t="s">
        <v>1241</v>
      </c>
      <c r="L84" s="148"/>
      <c r="M84" s="189"/>
    </row>
    <row r="85" spans="1:13" ht="11.25" customHeight="1">
      <c r="A85" s="159" t="s">
        <v>340</v>
      </c>
      <c r="B85" s="159" t="s">
        <v>1634</v>
      </c>
      <c r="C85" s="160">
        <v>5.39</v>
      </c>
      <c r="D85" s="161">
        <v>0.85716000000000003</v>
      </c>
      <c r="E85" s="161">
        <v>0.85716000000000003</v>
      </c>
      <c r="F85" s="162">
        <v>1</v>
      </c>
      <c r="G85" s="161">
        <f t="shared" si="2"/>
        <v>0.85716000000000003</v>
      </c>
      <c r="H85" s="160">
        <v>1.2</v>
      </c>
      <c r="I85" s="163">
        <f t="shared" si="3"/>
        <v>1.0285899999999999</v>
      </c>
      <c r="J85" s="164" t="s">
        <v>1239</v>
      </c>
      <c r="K85" s="165" t="s">
        <v>1241</v>
      </c>
      <c r="L85" s="148"/>
      <c r="M85" s="189"/>
    </row>
    <row r="86" spans="1:13" ht="11.25" customHeight="1">
      <c r="A86" s="148" t="s">
        <v>341</v>
      </c>
      <c r="B86" s="148" t="s">
        <v>1634</v>
      </c>
      <c r="C86" s="166">
        <v>8.5299999999999994</v>
      </c>
      <c r="D86" s="167">
        <v>1.20557</v>
      </c>
      <c r="E86" s="167">
        <v>1.20557</v>
      </c>
      <c r="F86" s="168">
        <v>1</v>
      </c>
      <c r="G86" s="167">
        <f t="shared" si="2"/>
        <v>1.20557</v>
      </c>
      <c r="H86" s="166">
        <v>1.2</v>
      </c>
      <c r="I86" s="169">
        <f t="shared" si="3"/>
        <v>1.44668</v>
      </c>
      <c r="J86" s="170" t="s">
        <v>1239</v>
      </c>
      <c r="K86" s="171" t="s">
        <v>1241</v>
      </c>
      <c r="L86" s="148"/>
      <c r="M86" s="189"/>
    </row>
    <row r="87" spans="1:13" ht="11.25" customHeight="1">
      <c r="A87" s="148" t="s">
        <v>342</v>
      </c>
      <c r="B87" s="148" t="s">
        <v>1634</v>
      </c>
      <c r="C87" s="166">
        <v>12.71</v>
      </c>
      <c r="D87" s="167">
        <v>1.67418</v>
      </c>
      <c r="E87" s="167">
        <v>1.67418</v>
      </c>
      <c r="F87" s="168">
        <v>1</v>
      </c>
      <c r="G87" s="167">
        <f t="shared" si="2"/>
        <v>1.67418</v>
      </c>
      <c r="H87" s="166">
        <v>1.2</v>
      </c>
      <c r="I87" s="169">
        <f t="shared" si="3"/>
        <v>2.00902</v>
      </c>
      <c r="J87" s="170" t="s">
        <v>1239</v>
      </c>
      <c r="K87" s="171" t="s">
        <v>1241</v>
      </c>
      <c r="L87" s="148"/>
      <c r="M87" s="189"/>
    </row>
    <row r="88" spans="1:13" ht="11.25" customHeight="1">
      <c r="A88" s="172" t="s">
        <v>343</v>
      </c>
      <c r="B88" s="172" t="s">
        <v>1634</v>
      </c>
      <c r="C88" s="173">
        <v>14.25</v>
      </c>
      <c r="D88" s="174">
        <v>2.7141099999999998</v>
      </c>
      <c r="E88" s="174">
        <v>2.7141099999999998</v>
      </c>
      <c r="F88" s="175">
        <v>1</v>
      </c>
      <c r="G88" s="174">
        <f t="shared" si="2"/>
        <v>2.7141099999999998</v>
      </c>
      <c r="H88" s="173">
        <v>1.2</v>
      </c>
      <c r="I88" s="176">
        <f t="shared" si="3"/>
        <v>3.2569300000000001</v>
      </c>
      <c r="J88" s="177" t="s">
        <v>1239</v>
      </c>
      <c r="K88" s="178" t="s">
        <v>1241</v>
      </c>
      <c r="L88" s="148"/>
      <c r="M88" s="189"/>
    </row>
    <row r="89" spans="1:13" ht="11.25" customHeight="1">
      <c r="A89" s="159" t="s">
        <v>344</v>
      </c>
      <c r="B89" s="159" t="s">
        <v>1471</v>
      </c>
      <c r="C89" s="160">
        <v>2.68</v>
      </c>
      <c r="D89" s="161">
        <v>0.69042000000000003</v>
      </c>
      <c r="E89" s="161">
        <v>0.69042000000000003</v>
      </c>
      <c r="F89" s="162">
        <v>1</v>
      </c>
      <c r="G89" s="161">
        <f t="shared" si="2"/>
        <v>0.69042000000000003</v>
      </c>
      <c r="H89" s="160">
        <v>1.2</v>
      </c>
      <c r="I89" s="163">
        <f t="shared" si="3"/>
        <v>0.82850000000000001</v>
      </c>
      <c r="J89" s="164" t="s">
        <v>1239</v>
      </c>
      <c r="K89" s="165" t="s">
        <v>1241</v>
      </c>
      <c r="L89" s="148"/>
      <c r="M89" s="189"/>
    </row>
    <row r="90" spans="1:13" ht="11.25" customHeight="1">
      <c r="A90" s="148" t="s">
        <v>345</v>
      </c>
      <c r="B90" s="148" t="s">
        <v>1471</v>
      </c>
      <c r="C90" s="166">
        <v>3.91</v>
      </c>
      <c r="D90" s="167">
        <v>0.76954</v>
      </c>
      <c r="E90" s="167">
        <v>0.76954</v>
      </c>
      <c r="F90" s="168">
        <v>1</v>
      </c>
      <c r="G90" s="167">
        <f t="shared" si="2"/>
        <v>0.76954</v>
      </c>
      <c r="H90" s="166">
        <v>1.2</v>
      </c>
      <c r="I90" s="169">
        <f t="shared" si="3"/>
        <v>0.92344999999999999</v>
      </c>
      <c r="J90" s="170" t="s">
        <v>1239</v>
      </c>
      <c r="K90" s="171" t="s">
        <v>1241</v>
      </c>
      <c r="L90" s="148"/>
      <c r="M90" s="189"/>
    </row>
    <row r="91" spans="1:13" ht="11.25" customHeight="1">
      <c r="A91" s="148" t="s">
        <v>346</v>
      </c>
      <c r="B91" s="148" t="s">
        <v>1471</v>
      </c>
      <c r="C91" s="166">
        <v>5.63</v>
      </c>
      <c r="D91" s="167">
        <v>1.0164899999999999</v>
      </c>
      <c r="E91" s="167">
        <v>1.0164899999999999</v>
      </c>
      <c r="F91" s="168">
        <v>1</v>
      </c>
      <c r="G91" s="167">
        <f t="shared" si="2"/>
        <v>1.0164899999999999</v>
      </c>
      <c r="H91" s="166">
        <v>1.2</v>
      </c>
      <c r="I91" s="169">
        <f t="shared" si="3"/>
        <v>1.2197899999999999</v>
      </c>
      <c r="J91" s="170" t="s">
        <v>1239</v>
      </c>
      <c r="K91" s="171" t="s">
        <v>1241</v>
      </c>
      <c r="L91" s="148"/>
      <c r="M91" s="189"/>
    </row>
    <row r="92" spans="1:13" ht="11.25" customHeight="1">
      <c r="A92" s="172" t="s">
        <v>347</v>
      </c>
      <c r="B92" s="172" t="s">
        <v>1471</v>
      </c>
      <c r="C92" s="173">
        <v>7.86</v>
      </c>
      <c r="D92" s="174">
        <v>1.5039</v>
      </c>
      <c r="E92" s="174">
        <v>1.5039</v>
      </c>
      <c r="F92" s="175">
        <v>1</v>
      </c>
      <c r="G92" s="174">
        <f t="shared" si="2"/>
        <v>1.5039</v>
      </c>
      <c r="H92" s="173">
        <v>1.2</v>
      </c>
      <c r="I92" s="176">
        <f t="shared" si="3"/>
        <v>1.8046800000000001</v>
      </c>
      <c r="J92" s="177" t="s">
        <v>1239</v>
      </c>
      <c r="K92" s="178" t="s">
        <v>1241</v>
      </c>
      <c r="L92" s="148"/>
      <c r="M92" s="189"/>
    </row>
    <row r="93" spans="1:13" ht="11.25" customHeight="1">
      <c r="A93" s="159" t="s">
        <v>348</v>
      </c>
      <c r="B93" s="159" t="s">
        <v>1635</v>
      </c>
      <c r="C93" s="160">
        <v>6.47</v>
      </c>
      <c r="D93" s="161">
        <v>0.64290999999999998</v>
      </c>
      <c r="E93" s="161">
        <v>0.64290999999999998</v>
      </c>
      <c r="F93" s="162">
        <v>1</v>
      </c>
      <c r="G93" s="161">
        <f t="shared" si="2"/>
        <v>0.64290999999999998</v>
      </c>
      <c r="H93" s="160">
        <v>1.2</v>
      </c>
      <c r="I93" s="163">
        <f t="shared" si="3"/>
        <v>0.77149000000000001</v>
      </c>
      <c r="J93" s="164" t="s">
        <v>1239</v>
      </c>
      <c r="K93" s="165" t="s">
        <v>1241</v>
      </c>
      <c r="L93" s="148"/>
      <c r="M93" s="189"/>
    </row>
    <row r="94" spans="1:13" ht="11.25" customHeight="1">
      <c r="A94" s="148" t="s">
        <v>349</v>
      </c>
      <c r="B94" s="148" t="s">
        <v>1635</v>
      </c>
      <c r="C94" s="166">
        <v>8.41</v>
      </c>
      <c r="D94" s="167">
        <v>0.81598999999999999</v>
      </c>
      <c r="E94" s="167">
        <v>0.81598999999999999</v>
      </c>
      <c r="F94" s="168">
        <v>1</v>
      </c>
      <c r="G94" s="167">
        <f t="shared" si="2"/>
        <v>0.81598999999999999</v>
      </c>
      <c r="H94" s="166">
        <v>1.2</v>
      </c>
      <c r="I94" s="169">
        <f t="shared" si="3"/>
        <v>0.97919</v>
      </c>
      <c r="J94" s="170" t="s">
        <v>1239</v>
      </c>
      <c r="K94" s="171" t="s">
        <v>1241</v>
      </c>
      <c r="L94" s="148"/>
      <c r="M94" s="189"/>
    </row>
    <row r="95" spans="1:13" ht="11.25" customHeight="1">
      <c r="A95" s="148" t="s">
        <v>350</v>
      </c>
      <c r="B95" s="148" t="s">
        <v>1635</v>
      </c>
      <c r="C95" s="166">
        <v>8.52</v>
      </c>
      <c r="D95" s="167">
        <v>1.09788</v>
      </c>
      <c r="E95" s="167">
        <v>1.09788</v>
      </c>
      <c r="F95" s="168">
        <v>1</v>
      </c>
      <c r="G95" s="167">
        <f t="shared" si="2"/>
        <v>1.09788</v>
      </c>
      <c r="H95" s="166">
        <v>1.2</v>
      </c>
      <c r="I95" s="169">
        <f t="shared" si="3"/>
        <v>1.3174600000000001</v>
      </c>
      <c r="J95" s="170" t="s">
        <v>1239</v>
      </c>
      <c r="K95" s="171" t="s">
        <v>1241</v>
      </c>
      <c r="L95" s="148"/>
      <c r="M95" s="189"/>
    </row>
    <row r="96" spans="1:13" ht="11.25" customHeight="1">
      <c r="A96" s="172" t="s">
        <v>351</v>
      </c>
      <c r="B96" s="172" t="s">
        <v>1635</v>
      </c>
      <c r="C96" s="173">
        <v>11.3</v>
      </c>
      <c r="D96" s="174">
        <v>1.95492</v>
      </c>
      <c r="E96" s="174">
        <v>1.95492</v>
      </c>
      <c r="F96" s="175">
        <v>1</v>
      </c>
      <c r="G96" s="174">
        <f t="shared" si="2"/>
        <v>1.95492</v>
      </c>
      <c r="H96" s="173">
        <v>1.2</v>
      </c>
      <c r="I96" s="176">
        <f t="shared" si="3"/>
        <v>2.3458999999999999</v>
      </c>
      <c r="J96" s="177" t="s">
        <v>1239</v>
      </c>
      <c r="K96" s="178" t="s">
        <v>1241</v>
      </c>
      <c r="L96" s="148"/>
      <c r="M96" s="189"/>
    </row>
    <row r="97" spans="1:13" ht="11.25" customHeight="1">
      <c r="A97" s="159" t="s">
        <v>352</v>
      </c>
      <c r="B97" s="159" t="s">
        <v>1636</v>
      </c>
      <c r="C97" s="160">
        <v>3.98</v>
      </c>
      <c r="D97" s="161">
        <v>0.78595000000000004</v>
      </c>
      <c r="E97" s="161">
        <v>0.78595000000000004</v>
      </c>
      <c r="F97" s="162">
        <v>1</v>
      </c>
      <c r="G97" s="161">
        <f t="shared" si="2"/>
        <v>0.78595000000000004</v>
      </c>
      <c r="H97" s="160">
        <v>1.2</v>
      </c>
      <c r="I97" s="163">
        <f t="shared" si="3"/>
        <v>0.94313999999999998</v>
      </c>
      <c r="J97" s="164" t="s">
        <v>1239</v>
      </c>
      <c r="K97" s="165" t="s">
        <v>1241</v>
      </c>
      <c r="L97" s="148"/>
      <c r="M97" s="189"/>
    </row>
    <row r="98" spans="1:13" ht="11.25" customHeight="1">
      <c r="A98" s="148" t="s">
        <v>353</v>
      </c>
      <c r="B98" s="148" t="s">
        <v>1636</v>
      </c>
      <c r="C98" s="166">
        <v>5.94</v>
      </c>
      <c r="D98" s="167">
        <v>1.0584</v>
      </c>
      <c r="E98" s="167">
        <v>1.0584</v>
      </c>
      <c r="F98" s="168">
        <v>1</v>
      </c>
      <c r="G98" s="167">
        <f t="shared" si="2"/>
        <v>1.0584</v>
      </c>
      <c r="H98" s="166">
        <v>1.2</v>
      </c>
      <c r="I98" s="169">
        <f t="shared" si="3"/>
        <v>1.2700800000000001</v>
      </c>
      <c r="J98" s="170" t="s">
        <v>1239</v>
      </c>
      <c r="K98" s="171" t="s">
        <v>1241</v>
      </c>
      <c r="L98" s="148"/>
      <c r="M98" s="189"/>
    </row>
    <row r="99" spans="1:13" ht="11.25" customHeight="1">
      <c r="A99" s="148" t="s">
        <v>354</v>
      </c>
      <c r="B99" s="148" t="s">
        <v>1636</v>
      </c>
      <c r="C99" s="166">
        <v>9.0500000000000007</v>
      </c>
      <c r="D99" s="167">
        <v>1.6407099999999999</v>
      </c>
      <c r="E99" s="167">
        <v>1.6407099999999999</v>
      </c>
      <c r="F99" s="168">
        <v>1</v>
      </c>
      <c r="G99" s="167">
        <f t="shared" si="2"/>
        <v>1.6407099999999999</v>
      </c>
      <c r="H99" s="166">
        <v>1.2</v>
      </c>
      <c r="I99" s="169">
        <f t="shared" si="3"/>
        <v>1.96885</v>
      </c>
      <c r="J99" s="170" t="s">
        <v>1239</v>
      </c>
      <c r="K99" s="171" t="s">
        <v>1241</v>
      </c>
      <c r="L99" s="148"/>
      <c r="M99" s="189"/>
    </row>
    <row r="100" spans="1:13" ht="11.25" customHeight="1">
      <c r="A100" s="172" t="s">
        <v>355</v>
      </c>
      <c r="B100" s="172" t="s">
        <v>1636</v>
      </c>
      <c r="C100" s="173">
        <v>15.21</v>
      </c>
      <c r="D100" s="174">
        <v>2.9914000000000001</v>
      </c>
      <c r="E100" s="174">
        <v>2.9914000000000001</v>
      </c>
      <c r="F100" s="175">
        <v>1</v>
      </c>
      <c r="G100" s="174">
        <f t="shared" si="2"/>
        <v>2.9914000000000001</v>
      </c>
      <c r="H100" s="173">
        <v>1.2</v>
      </c>
      <c r="I100" s="176">
        <f t="shared" si="3"/>
        <v>3.58968</v>
      </c>
      <c r="J100" s="177" t="s">
        <v>1239</v>
      </c>
      <c r="K100" s="178" t="s">
        <v>1241</v>
      </c>
      <c r="L100" s="148"/>
      <c r="M100" s="189"/>
    </row>
    <row r="101" spans="1:13" ht="11.25" customHeight="1">
      <c r="A101" s="159" t="s">
        <v>356</v>
      </c>
      <c r="B101" s="159" t="s">
        <v>1472</v>
      </c>
      <c r="C101" s="160">
        <v>3.26</v>
      </c>
      <c r="D101" s="161">
        <v>0.71521000000000001</v>
      </c>
      <c r="E101" s="161">
        <v>0.71521000000000001</v>
      </c>
      <c r="F101" s="162">
        <v>1</v>
      </c>
      <c r="G101" s="161">
        <f t="shared" si="2"/>
        <v>0.71521000000000001</v>
      </c>
      <c r="H101" s="160">
        <v>1.2</v>
      </c>
      <c r="I101" s="163">
        <f t="shared" si="3"/>
        <v>0.85824999999999996</v>
      </c>
      <c r="J101" s="164" t="s">
        <v>1239</v>
      </c>
      <c r="K101" s="165" t="s">
        <v>1241</v>
      </c>
      <c r="L101" s="148"/>
      <c r="M101" s="189"/>
    </row>
    <row r="102" spans="1:13" ht="11.25" customHeight="1">
      <c r="A102" s="148" t="s">
        <v>357</v>
      </c>
      <c r="B102" s="148" t="s">
        <v>1472</v>
      </c>
      <c r="C102" s="166">
        <v>4.5</v>
      </c>
      <c r="D102" s="167">
        <v>1.00108</v>
      </c>
      <c r="E102" s="167">
        <v>1.00108</v>
      </c>
      <c r="F102" s="168">
        <v>1</v>
      </c>
      <c r="G102" s="167">
        <f t="shared" si="2"/>
        <v>1.00108</v>
      </c>
      <c r="H102" s="166">
        <v>1.2</v>
      </c>
      <c r="I102" s="169">
        <f t="shared" si="3"/>
        <v>1.2013</v>
      </c>
      <c r="J102" s="170" t="s">
        <v>1239</v>
      </c>
      <c r="K102" s="171" t="s">
        <v>1241</v>
      </c>
      <c r="L102" s="148"/>
      <c r="M102" s="189"/>
    </row>
    <row r="103" spans="1:13" ht="11.25" customHeight="1">
      <c r="A103" s="148" t="s">
        <v>358</v>
      </c>
      <c r="B103" s="148" t="s">
        <v>1472</v>
      </c>
      <c r="C103" s="166">
        <v>5.88</v>
      </c>
      <c r="D103" s="167">
        <v>1.3109200000000001</v>
      </c>
      <c r="E103" s="167">
        <v>1.3109200000000001</v>
      </c>
      <c r="F103" s="168">
        <v>1</v>
      </c>
      <c r="G103" s="167">
        <f t="shared" si="2"/>
        <v>1.3109200000000001</v>
      </c>
      <c r="H103" s="166">
        <v>1.2</v>
      </c>
      <c r="I103" s="169">
        <f t="shared" si="3"/>
        <v>1.5730999999999999</v>
      </c>
      <c r="J103" s="170" t="s">
        <v>1239</v>
      </c>
      <c r="K103" s="171" t="s">
        <v>1241</v>
      </c>
      <c r="L103" s="148"/>
      <c r="M103" s="189"/>
    </row>
    <row r="104" spans="1:13" ht="11.25" customHeight="1">
      <c r="A104" s="172" t="s">
        <v>359</v>
      </c>
      <c r="B104" s="172" t="s">
        <v>1472</v>
      </c>
      <c r="C104" s="173">
        <v>6.35</v>
      </c>
      <c r="D104" s="174">
        <v>1.4605999999999999</v>
      </c>
      <c r="E104" s="174">
        <v>1.4605999999999999</v>
      </c>
      <c r="F104" s="175">
        <v>1</v>
      </c>
      <c r="G104" s="174">
        <f t="shared" si="2"/>
        <v>1.4605999999999999</v>
      </c>
      <c r="H104" s="173">
        <v>1.2</v>
      </c>
      <c r="I104" s="176">
        <f t="shared" si="3"/>
        <v>1.7527200000000001</v>
      </c>
      <c r="J104" s="177" t="s">
        <v>1239</v>
      </c>
      <c r="K104" s="178" t="s">
        <v>1241</v>
      </c>
      <c r="L104" s="148"/>
      <c r="M104" s="189"/>
    </row>
    <row r="105" spans="1:13" ht="11.25" customHeight="1">
      <c r="A105" s="159" t="s">
        <v>360</v>
      </c>
      <c r="B105" s="159" t="s">
        <v>1637</v>
      </c>
      <c r="C105" s="160">
        <v>2.35</v>
      </c>
      <c r="D105" s="161">
        <v>0.76124000000000003</v>
      </c>
      <c r="E105" s="161">
        <v>0.76124000000000003</v>
      </c>
      <c r="F105" s="162">
        <v>1</v>
      </c>
      <c r="G105" s="161">
        <f t="shared" si="2"/>
        <v>0.76124000000000003</v>
      </c>
      <c r="H105" s="160">
        <v>1.2</v>
      </c>
      <c r="I105" s="163">
        <f t="shared" si="3"/>
        <v>0.91349000000000002</v>
      </c>
      <c r="J105" s="164" t="s">
        <v>1239</v>
      </c>
      <c r="K105" s="165" t="s">
        <v>1241</v>
      </c>
      <c r="L105" s="148"/>
      <c r="M105" s="189"/>
    </row>
    <row r="106" spans="1:13" ht="11.25" customHeight="1">
      <c r="A106" s="148" t="s">
        <v>361</v>
      </c>
      <c r="B106" s="148" t="s">
        <v>1637</v>
      </c>
      <c r="C106" s="166">
        <v>3.45</v>
      </c>
      <c r="D106" s="167">
        <v>0.94162000000000001</v>
      </c>
      <c r="E106" s="167">
        <v>0.94162000000000001</v>
      </c>
      <c r="F106" s="168">
        <v>1</v>
      </c>
      <c r="G106" s="167">
        <f t="shared" si="2"/>
        <v>0.94162000000000001</v>
      </c>
      <c r="H106" s="166">
        <v>1.2</v>
      </c>
      <c r="I106" s="169">
        <f t="shared" si="3"/>
        <v>1.1299399999999999</v>
      </c>
      <c r="J106" s="170" t="s">
        <v>1239</v>
      </c>
      <c r="K106" s="171" t="s">
        <v>1241</v>
      </c>
      <c r="L106" s="148"/>
      <c r="M106" s="189"/>
    </row>
    <row r="107" spans="1:13" ht="11.25" customHeight="1">
      <c r="A107" s="148" t="s">
        <v>362</v>
      </c>
      <c r="B107" s="148" t="s">
        <v>1637</v>
      </c>
      <c r="C107" s="166">
        <v>5.59</v>
      </c>
      <c r="D107" s="167">
        <v>1.2604500000000001</v>
      </c>
      <c r="E107" s="167">
        <v>1.2604500000000001</v>
      </c>
      <c r="F107" s="168">
        <v>1</v>
      </c>
      <c r="G107" s="167">
        <f t="shared" si="2"/>
        <v>1.2604500000000001</v>
      </c>
      <c r="H107" s="166">
        <v>1.2</v>
      </c>
      <c r="I107" s="169">
        <f t="shared" si="3"/>
        <v>1.51254</v>
      </c>
      <c r="J107" s="170" t="s">
        <v>1239</v>
      </c>
      <c r="K107" s="171" t="s">
        <v>1241</v>
      </c>
      <c r="L107" s="148"/>
      <c r="M107" s="189"/>
    </row>
    <row r="108" spans="1:13" ht="11.25" customHeight="1">
      <c r="A108" s="172" t="s">
        <v>363</v>
      </c>
      <c r="B108" s="172" t="s">
        <v>1637</v>
      </c>
      <c r="C108" s="173">
        <v>8.51</v>
      </c>
      <c r="D108" s="174">
        <v>1.8947499999999999</v>
      </c>
      <c r="E108" s="174">
        <v>1.8947499999999999</v>
      </c>
      <c r="F108" s="175">
        <v>1</v>
      </c>
      <c r="G108" s="174">
        <f t="shared" si="2"/>
        <v>1.8947499999999999</v>
      </c>
      <c r="H108" s="173">
        <v>1.2</v>
      </c>
      <c r="I108" s="176">
        <f t="shared" si="3"/>
        <v>2.2736999999999998</v>
      </c>
      <c r="J108" s="177" t="s">
        <v>1239</v>
      </c>
      <c r="K108" s="178" t="s">
        <v>1241</v>
      </c>
      <c r="L108" s="148"/>
      <c r="M108" s="189"/>
    </row>
    <row r="109" spans="1:13" ht="11.25" customHeight="1">
      <c r="A109" s="159" t="s">
        <v>364</v>
      </c>
      <c r="B109" s="159" t="s">
        <v>1638</v>
      </c>
      <c r="C109" s="160">
        <v>1.98</v>
      </c>
      <c r="D109" s="161">
        <v>0.62482000000000004</v>
      </c>
      <c r="E109" s="161">
        <v>0.62482000000000004</v>
      </c>
      <c r="F109" s="162">
        <v>1</v>
      </c>
      <c r="G109" s="161">
        <f t="shared" si="2"/>
        <v>0.62482000000000004</v>
      </c>
      <c r="H109" s="160">
        <v>1.2</v>
      </c>
      <c r="I109" s="163">
        <f t="shared" si="3"/>
        <v>0.74978</v>
      </c>
      <c r="J109" s="164" t="s">
        <v>1239</v>
      </c>
      <c r="K109" s="165" t="s">
        <v>1241</v>
      </c>
      <c r="L109" s="148"/>
      <c r="M109" s="189"/>
    </row>
    <row r="110" spans="1:13" ht="11.25" customHeight="1">
      <c r="A110" s="148" t="s">
        <v>365</v>
      </c>
      <c r="B110" s="148" t="s">
        <v>1638</v>
      </c>
      <c r="C110" s="166">
        <v>2.67</v>
      </c>
      <c r="D110" s="167">
        <v>0.78776999999999997</v>
      </c>
      <c r="E110" s="167">
        <v>0.78776999999999997</v>
      </c>
      <c r="F110" s="168">
        <v>1</v>
      </c>
      <c r="G110" s="167">
        <f t="shared" si="2"/>
        <v>0.78776999999999997</v>
      </c>
      <c r="H110" s="166">
        <v>1.2</v>
      </c>
      <c r="I110" s="169">
        <f t="shared" si="3"/>
        <v>0.94532000000000005</v>
      </c>
      <c r="J110" s="170" t="s">
        <v>1239</v>
      </c>
      <c r="K110" s="171" t="s">
        <v>1241</v>
      </c>
      <c r="L110" s="148"/>
      <c r="M110" s="189"/>
    </row>
    <row r="111" spans="1:13" ht="11.25" customHeight="1">
      <c r="A111" s="148" t="s">
        <v>366</v>
      </c>
      <c r="B111" s="148" t="s">
        <v>1638</v>
      </c>
      <c r="C111" s="166">
        <v>3.67</v>
      </c>
      <c r="D111" s="167">
        <v>0.97319999999999995</v>
      </c>
      <c r="E111" s="167">
        <v>0.97319999999999995</v>
      </c>
      <c r="F111" s="168">
        <v>1</v>
      </c>
      <c r="G111" s="167">
        <f t="shared" si="2"/>
        <v>0.97319999999999995</v>
      </c>
      <c r="H111" s="166">
        <v>1.2</v>
      </c>
      <c r="I111" s="169">
        <f t="shared" si="3"/>
        <v>1.16784</v>
      </c>
      <c r="J111" s="170" t="s">
        <v>1239</v>
      </c>
      <c r="K111" s="171" t="s">
        <v>1241</v>
      </c>
      <c r="L111" s="148"/>
      <c r="M111" s="189"/>
    </row>
    <row r="112" spans="1:13" ht="11.25" customHeight="1">
      <c r="A112" s="172" t="s">
        <v>367</v>
      </c>
      <c r="B112" s="172" t="s">
        <v>1638</v>
      </c>
      <c r="C112" s="173">
        <v>7.75</v>
      </c>
      <c r="D112" s="174">
        <v>1.70811</v>
      </c>
      <c r="E112" s="174">
        <v>1.70811</v>
      </c>
      <c r="F112" s="175">
        <v>1</v>
      </c>
      <c r="G112" s="174">
        <f t="shared" si="2"/>
        <v>1.70811</v>
      </c>
      <c r="H112" s="173">
        <v>1.2</v>
      </c>
      <c r="I112" s="176">
        <f t="shared" si="3"/>
        <v>2.0497299999999998</v>
      </c>
      <c r="J112" s="177" t="s">
        <v>1239</v>
      </c>
      <c r="K112" s="178" t="s">
        <v>1241</v>
      </c>
      <c r="L112" s="148"/>
      <c r="M112" s="189"/>
    </row>
    <row r="113" spans="1:13" ht="11.25" customHeight="1">
      <c r="A113" s="159" t="s">
        <v>368</v>
      </c>
      <c r="B113" s="159" t="s">
        <v>1473</v>
      </c>
      <c r="C113" s="160">
        <v>1.77</v>
      </c>
      <c r="D113" s="161">
        <v>0.63695999999999997</v>
      </c>
      <c r="E113" s="161">
        <v>0.63695999999999997</v>
      </c>
      <c r="F113" s="162">
        <v>1</v>
      </c>
      <c r="G113" s="161">
        <f t="shared" si="2"/>
        <v>0.63695999999999997</v>
      </c>
      <c r="H113" s="160">
        <v>1.2</v>
      </c>
      <c r="I113" s="163">
        <f t="shared" si="3"/>
        <v>0.76434999999999997</v>
      </c>
      <c r="J113" s="164" t="s">
        <v>1239</v>
      </c>
      <c r="K113" s="165" t="s">
        <v>1241</v>
      </c>
      <c r="L113" s="148"/>
      <c r="M113" s="189"/>
    </row>
    <row r="114" spans="1:13" ht="11.25" customHeight="1">
      <c r="A114" s="148" t="s">
        <v>369</v>
      </c>
      <c r="B114" s="148" t="s">
        <v>1473</v>
      </c>
      <c r="C114" s="166">
        <v>2.34</v>
      </c>
      <c r="D114" s="167">
        <v>0.72702</v>
      </c>
      <c r="E114" s="167">
        <v>0.72702</v>
      </c>
      <c r="F114" s="168">
        <v>1</v>
      </c>
      <c r="G114" s="167">
        <f t="shared" si="2"/>
        <v>0.72702</v>
      </c>
      <c r="H114" s="166">
        <v>1.2</v>
      </c>
      <c r="I114" s="169">
        <f t="shared" si="3"/>
        <v>0.87241999999999997</v>
      </c>
      <c r="J114" s="170" t="s">
        <v>1239</v>
      </c>
      <c r="K114" s="171" t="s">
        <v>1241</v>
      </c>
      <c r="L114" s="148"/>
      <c r="M114" s="189"/>
    </row>
    <row r="115" spans="1:13" ht="11.25" customHeight="1">
      <c r="A115" s="148" t="s">
        <v>370</v>
      </c>
      <c r="B115" s="148" t="s">
        <v>1473</v>
      </c>
      <c r="C115" s="166">
        <v>3.57</v>
      </c>
      <c r="D115" s="167">
        <v>0.91303000000000001</v>
      </c>
      <c r="E115" s="167">
        <v>0.91303000000000001</v>
      </c>
      <c r="F115" s="168">
        <v>1</v>
      </c>
      <c r="G115" s="167">
        <f t="shared" si="2"/>
        <v>0.91303000000000001</v>
      </c>
      <c r="H115" s="166">
        <v>1.2</v>
      </c>
      <c r="I115" s="169">
        <f t="shared" si="3"/>
        <v>1.0956399999999999</v>
      </c>
      <c r="J115" s="170" t="s">
        <v>1239</v>
      </c>
      <c r="K115" s="171" t="s">
        <v>1241</v>
      </c>
      <c r="L115" s="148"/>
      <c r="M115" s="189"/>
    </row>
    <row r="116" spans="1:13" ht="11.25" customHeight="1">
      <c r="A116" s="172" t="s">
        <v>371</v>
      </c>
      <c r="B116" s="172" t="s">
        <v>1473</v>
      </c>
      <c r="C116" s="173">
        <v>6.49</v>
      </c>
      <c r="D116" s="174">
        <v>1.4853400000000001</v>
      </c>
      <c r="E116" s="174">
        <v>1.4853400000000001</v>
      </c>
      <c r="F116" s="175">
        <v>1</v>
      </c>
      <c r="G116" s="174">
        <f t="shared" si="2"/>
        <v>1.4853400000000001</v>
      </c>
      <c r="H116" s="173">
        <v>1.2</v>
      </c>
      <c r="I116" s="176">
        <f t="shared" si="3"/>
        <v>1.78241</v>
      </c>
      <c r="J116" s="177" t="s">
        <v>1239</v>
      </c>
      <c r="K116" s="178" t="s">
        <v>1241</v>
      </c>
      <c r="L116" s="148"/>
      <c r="M116" s="189"/>
    </row>
    <row r="117" spans="1:13" ht="11.25" customHeight="1">
      <c r="A117" s="159" t="s">
        <v>372</v>
      </c>
      <c r="B117" s="159" t="s">
        <v>1639</v>
      </c>
      <c r="C117" s="160">
        <v>2.7</v>
      </c>
      <c r="D117" s="161">
        <v>0.59328999999999998</v>
      </c>
      <c r="E117" s="161">
        <v>0.59328999999999998</v>
      </c>
      <c r="F117" s="162">
        <v>1</v>
      </c>
      <c r="G117" s="161">
        <f t="shared" si="2"/>
        <v>0.59328999999999998</v>
      </c>
      <c r="H117" s="160">
        <v>1.2</v>
      </c>
      <c r="I117" s="163">
        <f t="shared" si="3"/>
        <v>0.71194999999999997</v>
      </c>
      <c r="J117" s="164" t="s">
        <v>1239</v>
      </c>
      <c r="K117" s="165" t="s">
        <v>1241</v>
      </c>
      <c r="L117" s="148"/>
      <c r="M117" s="189"/>
    </row>
    <row r="118" spans="1:13" ht="11.25" customHeight="1">
      <c r="A118" s="148" t="s">
        <v>373</v>
      </c>
      <c r="B118" s="148" t="s">
        <v>1639</v>
      </c>
      <c r="C118" s="166">
        <v>3.63</v>
      </c>
      <c r="D118" s="167">
        <v>0.68318000000000001</v>
      </c>
      <c r="E118" s="167">
        <v>0.68318000000000001</v>
      </c>
      <c r="F118" s="168">
        <v>1</v>
      </c>
      <c r="G118" s="167">
        <f t="shared" si="2"/>
        <v>0.68318000000000001</v>
      </c>
      <c r="H118" s="166">
        <v>1.2</v>
      </c>
      <c r="I118" s="169">
        <f t="shared" si="3"/>
        <v>0.81981999999999999</v>
      </c>
      <c r="J118" s="170" t="s">
        <v>1239</v>
      </c>
      <c r="K118" s="171" t="s">
        <v>1241</v>
      </c>
      <c r="L118" s="148"/>
      <c r="M118" s="189"/>
    </row>
    <row r="119" spans="1:13" ht="11.25" customHeight="1">
      <c r="A119" s="148" t="s">
        <v>374</v>
      </c>
      <c r="B119" s="148" t="s">
        <v>1639</v>
      </c>
      <c r="C119" s="166">
        <v>5.44</v>
      </c>
      <c r="D119" s="167">
        <v>0.92722000000000004</v>
      </c>
      <c r="E119" s="167">
        <v>0.92722000000000004</v>
      </c>
      <c r="F119" s="168">
        <v>1</v>
      </c>
      <c r="G119" s="167">
        <f t="shared" si="2"/>
        <v>0.92722000000000004</v>
      </c>
      <c r="H119" s="166">
        <v>1.2</v>
      </c>
      <c r="I119" s="169">
        <f t="shared" si="3"/>
        <v>1.11266</v>
      </c>
      <c r="J119" s="170" t="s">
        <v>1239</v>
      </c>
      <c r="K119" s="171" t="s">
        <v>1241</v>
      </c>
      <c r="L119" s="148"/>
      <c r="M119" s="189"/>
    </row>
    <row r="120" spans="1:13" ht="11.25" customHeight="1">
      <c r="A120" s="172" t="s">
        <v>375</v>
      </c>
      <c r="B120" s="172" t="s">
        <v>1639</v>
      </c>
      <c r="C120" s="173">
        <v>10.44</v>
      </c>
      <c r="D120" s="174">
        <v>1.7191399999999999</v>
      </c>
      <c r="E120" s="174">
        <v>1.7191399999999999</v>
      </c>
      <c r="F120" s="175">
        <v>1</v>
      </c>
      <c r="G120" s="174">
        <f t="shared" si="2"/>
        <v>1.7191399999999999</v>
      </c>
      <c r="H120" s="173">
        <v>1.2</v>
      </c>
      <c r="I120" s="176">
        <f t="shared" si="3"/>
        <v>2.06297</v>
      </c>
      <c r="J120" s="177" t="s">
        <v>1239</v>
      </c>
      <c r="K120" s="178" t="s">
        <v>1241</v>
      </c>
      <c r="L120" s="148"/>
      <c r="M120" s="189"/>
    </row>
    <row r="121" spans="1:13" ht="11.25" customHeight="1">
      <c r="A121" s="159" t="s">
        <v>376</v>
      </c>
      <c r="B121" s="159" t="s">
        <v>1640</v>
      </c>
      <c r="C121" s="160">
        <v>6.52</v>
      </c>
      <c r="D121" s="161">
        <v>0.90900999999999998</v>
      </c>
      <c r="E121" s="161">
        <v>0.90900999999999998</v>
      </c>
      <c r="F121" s="162">
        <v>1</v>
      </c>
      <c r="G121" s="161">
        <f t="shared" si="2"/>
        <v>0.90900999999999998</v>
      </c>
      <c r="H121" s="160">
        <v>1.2</v>
      </c>
      <c r="I121" s="163">
        <f t="shared" si="3"/>
        <v>1.0908100000000001</v>
      </c>
      <c r="J121" s="164" t="s">
        <v>1239</v>
      </c>
      <c r="K121" s="165" t="s">
        <v>1241</v>
      </c>
      <c r="L121" s="148"/>
      <c r="M121" s="189"/>
    </row>
    <row r="122" spans="1:13" ht="11.25" customHeight="1">
      <c r="A122" s="148" t="s">
        <v>377</v>
      </c>
      <c r="B122" s="148" t="s">
        <v>1640</v>
      </c>
      <c r="C122" s="166">
        <v>7.6</v>
      </c>
      <c r="D122" s="167">
        <v>1.80314</v>
      </c>
      <c r="E122" s="167">
        <v>1.80314</v>
      </c>
      <c r="F122" s="168">
        <v>1</v>
      </c>
      <c r="G122" s="167">
        <f t="shared" si="2"/>
        <v>1.80314</v>
      </c>
      <c r="H122" s="166">
        <v>1.2</v>
      </c>
      <c r="I122" s="169">
        <f t="shared" si="3"/>
        <v>2.16377</v>
      </c>
      <c r="J122" s="170" t="s">
        <v>1239</v>
      </c>
      <c r="K122" s="171" t="s">
        <v>1241</v>
      </c>
      <c r="L122" s="148"/>
      <c r="M122" s="189"/>
    </row>
    <row r="123" spans="1:13" ht="11.25" customHeight="1">
      <c r="A123" s="148" t="s">
        <v>378</v>
      </c>
      <c r="B123" s="148" t="s">
        <v>1640</v>
      </c>
      <c r="C123" s="166">
        <v>11.46</v>
      </c>
      <c r="D123" s="167">
        <v>2.0086599999999999</v>
      </c>
      <c r="E123" s="167">
        <v>2.0086599999999999</v>
      </c>
      <c r="F123" s="168">
        <v>1</v>
      </c>
      <c r="G123" s="167">
        <f t="shared" si="2"/>
        <v>2.0086599999999999</v>
      </c>
      <c r="H123" s="166">
        <v>1.2</v>
      </c>
      <c r="I123" s="169">
        <f t="shared" si="3"/>
        <v>2.41039</v>
      </c>
      <c r="J123" s="170" t="s">
        <v>1239</v>
      </c>
      <c r="K123" s="171" t="s">
        <v>1241</v>
      </c>
      <c r="L123" s="148"/>
      <c r="M123" s="189"/>
    </row>
    <row r="124" spans="1:13" ht="11.25" customHeight="1">
      <c r="A124" s="172" t="s">
        <v>379</v>
      </c>
      <c r="B124" s="172" t="s">
        <v>1640</v>
      </c>
      <c r="C124" s="173">
        <v>14.86</v>
      </c>
      <c r="D124" s="174">
        <v>3.36225</v>
      </c>
      <c r="E124" s="174">
        <v>3.36225</v>
      </c>
      <c r="F124" s="175">
        <v>1</v>
      </c>
      <c r="G124" s="174">
        <f t="shared" si="2"/>
        <v>3.36225</v>
      </c>
      <c r="H124" s="173">
        <v>1.2</v>
      </c>
      <c r="I124" s="176">
        <f t="shared" si="3"/>
        <v>4.0347</v>
      </c>
      <c r="J124" s="177" t="s">
        <v>1239</v>
      </c>
      <c r="K124" s="178" t="s">
        <v>1241</v>
      </c>
      <c r="L124" s="148"/>
      <c r="M124" s="189"/>
    </row>
    <row r="125" spans="1:13" ht="11.25" customHeight="1">
      <c r="A125" s="159" t="s">
        <v>380</v>
      </c>
      <c r="B125" s="159" t="s">
        <v>1474</v>
      </c>
      <c r="C125" s="160">
        <v>3.37</v>
      </c>
      <c r="D125" s="161">
        <v>0.62978000000000001</v>
      </c>
      <c r="E125" s="161">
        <v>0.62978000000000001</v>
      </c>
      <c r="F125" s="162">
        <v>1</v>
      </c>
      <c r="G125" s="161">
        <f t="shared" si="2"/>
        <v>0.62978000000000001</v>
      </c>
      <c r="H125" s="160">
        <v>1.2</v>
      </c>
      <c r="I125" s="163">
        <f t="shared" si="3"/>
        <v>0.75573999999999997</v>
      </c>
      <c r="J125" s="164" t="s">
        <v>1239</v>
      </c>
      <c r="K125" s="165" t="s">
        <v>1241</v>
      </c>
      <c r="L125" s="148"/>
      <c r="M125" s="189"/>
    </row>
    <row r="126" spans="1:13" ht="11.25" customHeight="1">
      <c r="A126" s="148" t="s">
        <v>381</v>
      </c>
      <c r="B126" s="148" t="s">
        <v>1474</v>
      </c>
      <c r="C126" s="166">
        <v>5.63</v>
      </c>
      <c r="D126" s="167">
        <v>1.0943700000000001</v>
      </c>
      <c r="E126" s="167">
        <v>1.0943700000000001</v>
      </c>
      <c r="F126" s="168">
        <v>1</v>
      </c>
      <c r="G126" s="167">
        <f t="shared" si="2"/>
        <v>1.0943700000000001</v>
      </c>
      <c r="H126" s="166">
        <v>1.2</v>
      </c>
      <c r="I126" s="169">
        <f t="shared" si="3"/>
        <v>1.31324</v>
      </c>
      <c r="J126" s="170" t="s">
        <v>1239</v>
      </c>
      <c r="K126" s="171" t="s">
        <v>1241</v>
      </c>
      <c r="L126" s="148"/>
      <c r="M126" s="189"/>
    </row>
    <row r="127" spans="1:13" ht="11.25" customHeight="1">
      <c r="A127" s="148" t="s">
        <v>382</v>
      </c>
      <c r="B127" s="148" t="s">
        <v>1474</v>
      </c>
      <c r="C127" s="166">
        <v>9.36</v>
      </c>
      <c r="D127" s="167">
        <v>1.73584</v>
      </c>
      <c r="E127" s="167">
        <v>1.73584</v>
      </c>
      <c r="F127" s="168">
        <v>1</v>
      </c>
      <c r="G127" s="167">
        <f t="shared" si="2"/>
        <v>1.73584</v>
      </c>
      <c r="H127" s="166">
        <v>1.2</v>
      </c>
      <c r="I127" s="169">
        <f t="shared" si="3"/>
        <v>2.0830099999999998</v>
      </c>
      <c r="J127" s="170" t="s">
        <v>1239</v>
      </c>
      <c r="K127" s="171" t="s">
        <v>1241</v>
      </c>
      <c r="L127" s="148"/>
      <c r="M127" s="189"/>
    </row>
    <row r="128" spans="1:13" ht="11.25" customHeight="1">
      <c r="A128" s="172" t="s">
        <v>383</v>
      </c>
      <c r="B128" s="172" t="s">
        <v>1474</v>
      </c>
      <c r="C128" s="173">
        <v>15.59</v>
      </c>
      <c r="D128" s="174">
        <v>3.5555300000000001</v>
      </c>
      <c r="E128" s="174">
        <v>3.5555300000000001</v>
      </c>
      <c r="F128" s="175">
        <v>1</v>
      </c>
      <c r="G128" s="174">
        <f t="shared" si="2"/>
        <v>3.5555300000000001</v>
      </c>
      <c r="H128" s="173">
        <v>1.2</v>
      </c>
      <c r="I128" s="176">
        <f t="shared" si="3"/>
        <v>4.2666399999999998</v>
      </c>
      <c r="J128" s="177" t="s">
        <v>1239</v>
      </c>
      <c r="K128" s="178" t="s">
        <v>1241</v>
      </c>
      <c r="L128" s="148"/>
      <c r="M128" s="189"/>
    </row>
    <row r="129" spans="1:13" ht="11.25" customHeight="1">
      <c r="A129" s="159" t="s">
        <v>384</v>
      </c>
      <c r="B129" s="159" t="s">
        <v>1475</v>
      </c>
      <c r="C129" s="160">
        <v>2.36</v>
      </c>
      <c r="D129" s="161">
        <v>0.46194000000000002</v>
      </c>
      <c r="E129" s="161">
        <v>0.46194000000000002</v>
      </c>
      <c r="F129" s="162">
        <v>1</v>
      </c>
      <c r="G129" s="161">
        <f t="shared" si="2"/>
        <v>0.46194000000000002</v>
      </c>
      <c r="H129" s="160">
        <v>1.2</v>
      </c>
      <c r="I129" s="163">
        <f t="shared" si="3"/>
        <v>0.55432999999999999</v>
      </c>
      <c r="J129" s="164" t="s">
        <v>1239</v>
      </c>
      <c r="K129" s="165" t="s">
        <v>1241</v>
      </c>
      <c r="L129" s="148"/>
      <c r="M129" s="189"/>
    </row>
    <row r="130" spans="1:13" ht="11.25" customHeight="1">
      <c r="A130" s="148" t="s">
        <v>385</v>
      </c>
      <c r="B130" s="148" t="s">
        <v>1475</v>
      </c>
      <c r="C130" s="166">
        <v>3.52</v>
      </c>
      <c r="D130" s="167">
        <v>0.69567000000000001</v>
      </c>
      <c r="E130" s="167">
        <v>0.69567000000000001</v>
      </c>
      <c r="F130" s="168">
        <v>1</v>
      </c>
      <c r="G130" s="167">
        <f t="shared" si="2"/>
        <v>0.69567000000000001</v>
      </c>
      <c r="H130" s="166">
        <v>1.2</v>
      </c>
      <c r="I130" s="169">
        <f t="shared" si="3"/>
        <v>0.83479999999999999</v>
      </c>
      <c r="J130" s="170" t="s">
        <v>1239</v>
      </c>
      <c r="K130" s="171" t="s">
        <v>1241</v>
      </c>
      <c r="L130" s="148"/>
      <c r="M130" s="189"/>
    </row>
    <row r="131" spans="1:13" ht="11.25" customHeight="1">
      <c r="A131" s="148" t="s">
        <v>386</v>
      </c>
      <c r="B131" s="148" t="s">
        <v>1475</v>
      </c>
      <c r="C131" s="166">
        <v>6.2</v>
      </c>
      <c r="D131" s="167">
        <v>1.1561600000000001</v>
      </c>
      <c r="E131" s="167">
        <v>1.1561600000000001</v>
      </c>
      <c r="F131" s="168">
        <v>1</v>
      </c>
      <c r="G131" s="167">
        <f t="shared" si="2"/>
        <v>1.1561600000000001</v>
      </c>
      <c r="H131" s="166">
        <v>1.2</v>
      </c>
      <c r="I131" s="169">
        <f t="shared" si="3"/>
        <v>1.3873899999999999</v>
      </c>
      <c r="J131" s="170" t="s">
        <v>1239</v>
      </c>
      <c r="K131" s="171" t="s">
        <v>1241</v>
      </c>
      <c r="L131" s="148"/>
      <c r="M131" s="189"/>
    </row>
    <row r="132" spans="1:13" ht="11.25" customHeight="1">
      <c r="A132" s="172" t="s">
        <v>387</v>
      </c>
      <c r="B132" s="172" t="s">
        <v>1475</v>
      </c>
      <c r="C132" s="173">
        <v>9.64</v>
      </c>
      <c r="D132" s="174">
        <v>2.2990599999999999</v>
      </c>
      <c r="E132" s="174">
        <v>2.2990599999999999</v>
      </c>
      <c r="F132" s="175">
        <v>1</v>
      </c>
      <c r="G132" s="174">
        <f t="shared" si="2"/>
        <v>2.2990599999999999</v>
      </c>
      <c r="H132" s="173">
        <v>1.2</v>
      </c>
      <c r="I132" s="176">
        <f t="shared" si="3"/>
        <v>2.7588699999999999</v>
      </c>
      <c r="J132" s="177" t="s">
        <v>1239</v>
      </c>
      <c r="K132" s="178" t="s">
        <v>1241</v>
      </c>
      <c r="L132" s="148"/>
      <c r="M132" s="189"/>
    </row>
    <row r="133" spans="1:13" ht="11.25" customHeight="1">
      <c r="A133" s="159" t="s">
        <v>388</v>
      </c>
      <c r="B133" s="159" t="s">
        <v>1476</v>
      </c>
      <c r="C133" s="160">
        <v>2.04</v>
      </c>
      <c r="D133" s="161">
        <v>0.55910000000000004</v>
      </c>
      <c r="E133" s="161">
        <v>0.55910000000000004</v>
      </c>
      <c r="F133" s="162">
        <v>1</v>
      </c>
      <c r="G133" s="161">
        <f t="shared" si="2"/>
        <v>0.55910000000000004</v>
      </c>
      <c r="H133" s="160">
        <v>1.2</v>
      </c>
      <c r="I133" s="163">
        <f t="shared" si="3"/>
        <v>0.67091999999999996</v>
      </c>
      <c r="J133" s="164" t="s">
        <v>1239</v>
      </c>
      <c r="K133" s="165" t="s">
        <v>1241</v>
      </c>
      <c r="L133" s="148"/>
      <c r="M133" s="189"/>
    </row>
    <row r="134" spans="1:13" ht="11.25" customHeight="1">
      <c r="A134" s="148" t="s">
        <v>389</v>
      </c>
      <c r="B134" s="148" t="s">
        <v>1476</v>
      </c>
      <c r="C134" s="166">
        <v>3.23</v>
      </c>
      <c r="D134" s="167">
        <v>0.66183999999999998</v>
      </c>
      <c r="E134" s="167">
        <v>0.66183999999999998</v>
      </c>
      <c r="F134" s="168">
        <v>1</v>
      </c>
      <c r="G134" s="167">
        <f t="shared" si="2"/>
        <v>0.66183999999999998</v>
      </c>
      <c r="H134" s="166">
        <v>1.2</v>
      </c>
      <c r="I134" s="169">
        <f t="shared" si="3"/>
        <v>0.79420999999999997</v>
      </c>
      <c r="J134" s="170" t="s">
        <v>1239</v>
      </c>
      <c r="K134" s="171" t="s">
        <v>1241</v>
      </c>
      <c r="L134" s="148"/>
      <c r="M134" s="189"/>
    </row>
    <row r="135" spans="1:13" ht="11.25" customHeight="1">
      <c r="A135" s="148" t="s">
        <v>390</v>
      </c>
      <c r="B135" s="148" t="s">
        <v>1476</v>
      </c>
      <c r="C135" s="166">
        <v>4.92</v>
      </c>
      <c r="D135" s="167">
        <v>0.86031999999999997</v>
      </c>
      <c r="E135" s="167">
        <v>0.86031999999999997</v>
      </c>
      <c r="F135" s="168">
        <v>1</v>
      </c>
      <c r="G135" s="167">
        <f t="shared" si="2"/>
        <v>0.86031999999999997</v>
      </c>
      <c r="H135" s="166">
        <v>1.2</v>
      </c>
      <c r="I135" s="169">
        <f t="shared" si="3"/>
        <v>1.0323800000000001</v>
      </c>
      <c r="J135" s="170" t="s">
        <v>1239</v>
      </c>
      <c r="K135" s="171" t="s">
        <v>1241</v>
      </c>
      <c r="L135" s="148"/>
      <c r="M135" s="189"/>
    </row>
    <row r="136" spans="1:13" ht="11.25" customHeight="1">
      <c r="A136" s="172" t="s">
        <v>391</v>
      </c>
      <c r="B136" s="172" t="s">
        <v>1476</v>
      </c>
      <c r="C136" s="173">
        <v>8.74</v>
      </c>
      <c r="D136" s="174">
        <v>1.6824699999999999</v>
      </c>
      <c r="E136" s="174">
        <v>1.6824699999999999</v>
      </c>
      <c r="F136" s="175">
        <v>1</v>
      </c>
      <c r="G136" s="174">
        <f t="shared" si="2"/>
        <v>1.6824699999999999</v>
      </c>
      <c r="H136" s="173">
        <v>1.2</v>
      </c>
      <c r="I136" s="176">
        <f t="shared" si="3"/>
        <v>2.0189599999999999</v>
      </c>
      <c r="J136" s="177" t="s">
        <v>1239</v>
      </c>
      <c r="K136" s="178" t="s">
        <v>1241</v>
      </c>
      <c r="L136" s="148"/>
      <c r="M136" s="189"/>
    </row>
    <row r="137" spans="1:13" ht="11.25" customHeight="1">
      <c r="A137" s="159" t="s">
        <v>392</v>
      </c>
      <c r="B137" s="159" t="s">
        <v>1300</v>
      </c>
      <c r="C137" s="160">
        <v>2.2599999999999998</v>
      </c>
      <c r="D137" s="161">
        <v>0.47360999999999998</v>
      </c>
      <c r="E137" s="161">
        <v>0.47360999999999998</v>
      </c>
      <c r="F137" s="162">
        <v>1</v>
      </c>
      <c r="G137" s="161">
        <f t="shared" si="2"/>
        <v>0.47360999999999998</v>
      </c>
      <c r="H137" s="160">
        <v>1.2</v>
      </c>
      <c r="I137" s="163">
        <f t="shared" si="3"/>
        <v>0.56833</v>
      </c>
      <c r="J137" s="164" t="s">
        <v>1239</v>
      </c>
      <c r="K137" s="165" t="s">
        <v>1241</v>
      </c>
      <c r="L137" s="148"/>
      <c r="M137" s="189"/>
    </row>
    <row r="138" spans="1:13" ht="11.25" customHeight="1">
      <c r="A138" s="148" t="s">
        <v>393</v>
      </c>
      <c r="B138" s="148" t="s">
        <v>1300</v>
      </c>
      <c r="C138" s="166">
        <v>2.8</v>
      </c>
      <c r="D138" s="167">
        <v>0.60397999999999996</v>
      </c>
      <c r="E138" s="167">
        <v>0.60397999999999996</v>
      </c>
      <c r="F138" s="168">
        <v>1</v>
      </c>
      <c r="G138" s="167">
        <f t="shared" si="2"/>
        <v>0.60397999999999996</v>
      </c>
      <c r="H138" s="166">
        <v>1.2</v>
      </c>
      <c r="I138" s="169">
        <f t="shared" si="3"/>
        <v>0.72477999999999998</v>
      </c>
      <c r="J138" s="170" t="s">
        <v>1239</v>
      </c>
      <c r="K138" s="171" t="s">
        <v>1241</v>
      </c>
      <c r="L138" s="148"/>
      <c r="M138" s="189"/>
    </row>
    <row r="139" spans="1:13" ht="11.25" customHeight="1">
      <c r="A139" s="148" t="s">
        <v>394</v>
      </c>
      <c r="B139" s="148" t="s">
        <v>1300</v>
      </c>
      <c r="C139" s="166">
        <v>3.84</v>
      </c>
      <c r="D139" s="167">
        <v>0.78698999999999997</v>
      </c>
      <c r="E139" s="167">
        <v>0.78698999999999997</v>
      </c>
      <c r="F139" s="168">
        <v>1</v>
      </c>
      <c r="G139" s="167">
        <f t="shared" si="2"/>
        <v>0.78698999999999997</v>
      </c>
      <c r="H139" s="166">
        <v>1.2</v>
      </c>
      <c r="I139" s="169">
        <f t="shared" si="3"/>
        <v>0.94438999999999995</v>
      </c>
      <c r="J139" s="170" t="s">
        <v>1239</v>
      </c>
      <c r="K139" s="171" t="s">
        <v>1241</v>
      </c>
      <c r="L139" s="148"/>
      <c r="M139" s="189"/>
    </row>
    <row r="140" spans="1:13" ht="11.25" customHeight="1">
      <c r="A140" s="172" t="s">
        <v>395</v>
      </c>
      <c r="B140" s="172" t="s">
        <v>1300</v>
      </c>
      <c r="C140" s="173">
        <v>7.74</v>
      </c>
      <c r="D140" s="174">
        <v>1.7906899999999999</v>
      </c>
      <c r="E140" s="174">
        <v>1.7906899999999999</v>
      </c>
      <c r="F140" s="175">
        <v>1</v>
      </c>
      <c r="G140" s="174">
        <f t="shared" si="2"/>
        <v>1.7906899999999999</v>
      </c>
      <c r="H140" s="173">
        <v>1.2</v>
      </c>
      <c r="I140" s="176">
        <f t="shared" si="3"/>
        <v>2.1488299999999998</v>
      </c>
      <c r="J140" s="177" t="s">
        <v>1239</v>
      </c>
      <c r="K140" s="178" t="s">
        <v>1241</v>
      </c>
      <c r="L140" s="148"/>
      <c r="M140" s="189"/>
    </row>
    <row r="141" spans="1:13" ht="11.25" customHeight="1">
      <c r="A141" s="159" t="s">
        <v>396</v>
      </c>
      <c r="B141" s="159" t="s">
        <v>1641</v>
      </c>
      <c r="C141" s="160">
        <v>2.36</v>
      </c>
      <c r="D141" s="161">
        <v>0.53144000000000002</v>
      </c>
      <c r="E141" s="161">
        <v>0.53144000000000002</v>
      </c>
      <c r="F141" s="162">
        <v>1</v>
      </c>
      <c r="G141" s="161">
        <f t="shared" ref="G141:G204" si="4">ROUND(F141*D141,5)</f>
        <v>0.53144000000000002</v>
      </c>
      <c r="H141" s="160">
        <v>1.2</v>
      </c>
      <c r="I141" s="163">
        <f t="shared" ref="I141:I204" si="5">ROUND(H141*G141,5)</f>
        <v>0.63773000000000002</v>
      </c>
      <c r="J141" s="164" t="s">
        <v>1239</v>
      </c>
      <c r="K141" s="165" t="s">
        <v>1241</v>
      </c>
      <c r="L141" s="148"/>
      <c r="M141" s="189"/>
    </row>
    <row r="142" spans="1:13" ht="11.25" customHeight="1">
      <c r="A142" s="148" t="s">
        <v>397</v>
      </c>
      <c r="B142" s="148" t="s">
        <v>1641</v>
      </c>
      <c r="C142" s="166">
        <v>2.82</v>
      </c>
      <c r="D142" s="167">
        <v>0.64703999999999995</v>
      </c>
      <c r="E142" s="167">
        <v>0.64703999999999995</v>
      </c>
      <c r="F142" s="168">
        <v>1</v>
      </c>
      <c r="G142" s="167">
        <f t="shared" si="4"/>
        <v>0.64703999999999995</v>
      </c>
      <c r="H142" s="166">
        <v>1.2</v>
      </c>
      <c r="I142" s="169">
        <f t="shared" si="5"/>
        <v>0.77644999999999997</v>
      </c>
      <c r="J142" s="170" t="s">
        <v>1239</v>
      </c>
      <c r="K142" s="171" t="s">
        <v>1241</v>
      </c>
      <c r="L142" s="148"/>
      <c r="M142" s="189"/>
    </row>
    <row r="143" spans="1:13" ht="11.25" customHeight="1">
      <c r="A143" s="148" t="s">
        <v>398</v>
      </c>
      <c r="B143" s="148" t="s">
        <v>1641</v>
      </c>
      <c r="C143" s="166">
        <v>3.74</v>
      </c>
      <c r="D143" s="167">
        <v>0.80527000000000004</v>
      </c>
      <c r="E143" s="167">
        <v>0.80527000000000004</v>
      </c>
      <c r="F143" s="168">
        <v>1</v>
      </c>
      <c r="G143" s="167">
        <f t="shared" si="4"/>
        <v>0.80527000000000004</v>
      </c>
      <c r="H143" s="166">
        <v>1.2</v>
      </c>
      <c r="I143" s="169">
        <f t="shared" si="5"/>
        <v>0.96631999999999996</v>
      </c>
      <c r="J143" s="170" t="s">
        <v>1239</v>
      </c>
      <c r="K143" s="171" t="s">
        <v>1241</v>
      </c>
      <c r="L143" s="148"/>
      <c r="M143" s="189"/>
    </row>
    <row r="144" spans="1:13" ht="11.25" customHeight="1">
      <c r="A144" s="172" t="s">
        <v>399</v>
      </c>
      <c r="B144" s="172" t="s">
        <v>1641</v>
      </c>
      <c r="C144" s="173">
        <v>5.59</v>
      </c>
      <c r="D144" s="174">
        <v>1.25759</v>
      </c>
      <c r="E144" s="174">
        <v>1.25759</v>
      </c>
      <c r="F144" s="175">
        <v>1</v>
      </c>
      <c r="G144" s="174">
        <f t="shared" si="4"/>
        <v>1.25759</v>
      </c>
      <c r="H144" s="173">
        <v>1.2</v>
      </c>
      <c r="I144" s="176">
        <f t="shared" si="5"/>
        <v>1.50911</v>
      </c>
      <c r="J144" s="177" t="s">
        <v>1239</v>
      </c>
      <c r="K144" s="178" t="s">
        <v>1241</v>
      </c>
      <c r="L144" s="148"/>
      <c r="M144" s="189"/>
    </row>
    <row r="145" spans="1:13" ht="11.25" customHeight="1">
      <c r="A145" s="159" t="s">
        <v>400</v>
      </c>
      <c r="B145" s="159" t="s">
        <v>1477</v>
      </c>
      <c r="C145" s="160">
        <v>2.2000000000000002</v>
      </c>
      <c r="D145" s="161">
        <v>0.61036999999999997</v>
      </c>
      <c r="E145" s="161">
        <v>0.61036999999999997</v>
      </c>
      <c r="F145" s="162">
        <v>1</v>
      </c>
      <c r="G145" s="161">
        <f t="shared" si="4"/>
        <v>0.61036999999999997</v>
      </c>
      <c r="H145" s="160">
        <v>1.2</v>
      </c>
      <c r="I145" s="163">
        <f t="shared" si="5"/>
        <v>0.73243999999999998</v>
      </c>
      <c r="J145" s="164" t="s">
        <v>1239</v>
      </c>
      <c r="K145" s="165" t="s">
        <v>1241</v>
      </c>
      <c r="L145" s="148"/>
      <c r="M145" s="189"/>
    </row>
    <row r="146" spans="1:13" ht="11.25" customHeight="1">
      <c r="A146" s="148" t="s">
        <v>401</v>
      </c>
      <c r="B146" s="148" t="s">
        <v>1477</v>
      </c>
      <c r="C146" s="166">
        <v>3.46</v>
      </c>
      <c r="D146" s="167">
        <v>0.85984000000000005</v>
      </c>
      <c r="E146" s="167">
        <v>0.85984000000000005</v>
      </c>
      <c r="F146" s="168">
        <v>1</v>
      </c>
      <c r="G146" s="167">
        <f t="shared" si="4"/>
        <v>0.85984000000000005</v>
      </c>
      <c r="H146" s="166">
        <v>1.2</v>
      </c>
      <c r="I146" s="169">
        <f t="shared" si="5"/>
        <v>1.0318099999999999</v>
      </c>
      <c r="J146" s="170" t="s">
        <v>1239</v>
      </c>
      <c r="K146" s="171" t="s">
        <v>1241</v>
      </c>
      <c r="L146" s="148"/>
      <c r="M146" s="189"/>
    </row>
    <row r="147" spans="1:13" ht="11.25" customHeight="1">
      <c r="A147" s="148" t="s">
        <v>402</v>
      </c>
      <c r="B147" s="148" t="s">
        <v>1477</v>
      </c>
      <c r="C147" s="166">
        <v>5.42</v>
      </c>
      <c r="D147" s="167">
        <v>1.28854</v>
      </c>
      <c r="E147" s="167">
        <v>1.28854</v>
      </c>
      <c r="F147" s="168">
        <v>1</v>
      </c>
      <c r="G147" s="167">
        <f t="shared" si="4"/>
        <v>1.28854</v>
      </c>
      <c r="H147" s="166">
        <v>1.2</v>
      </c>
      <c r="I147" s="169">
        <f t="shared" si="5"/>
        <v>1.5462499999999999</v>
      </c>
      <c r="J147" s="170" t="s">
        <v>1239</v>
      </c>
      <c r="K147" s="171" t="s">
        <v>1241</v>
      </c>
      <c r="L147" s="148"/>
      <c r="M147" s="189"/>
    </row>
    <row r="148" spans="1:13" ht="11.25" customHeight="1">
      <c r="A148" s="172" t="s">
        <v>403</v>
      </c>
      <c r="B148" s="172" t="s">
        <v>1477</v>
      </c>
      <c r="C148" s="173">
        <v>8.76</v>
      </c>
      <c r="D148" s="174">
        <v>2.2766199999999999</v>
      </c>
      <c r="E148" s="174">
        <v>2.2766199999999999</v>
      </c>
      <c r="F148" s="175">
        <v>1</v>
      </c>
      <c r="G148" s="174">
        <f t="shared" si="4"/>
        <v>2.2766199999999999</v>
      </c>
      <c r="H148" s="173">
        <v>1.2</v>
      </c>
      <c r="I148" s="176">
        <f t="shared" si="5"/>
        <v>2.7319399999999998</v>
      </c>
      <c r="J148" s="177" t="s">
        <v>1239</v>
      </c>
      <c r="K148" s="178" t="s">
        <v>1241</v>
      </c>
      <c r="L148" s="148"/>
      <c r="M148" s="189"/>
    </row>
    <row r="149" spans="1:13" ht="11.25" customHeight="1">
      <c r="A149" s="159" t="s">
        <v>404</v>
      </c>
      <c r="B149" s="159" t="s">
        <v>1642</v>
      </c>
      <c r="C149" s="160">
        <v>2.09</v>
      </c>
      <c r="D149" s="161">
        <v>0.58030999999999999</v>
      </c>
      <c r="E149" s="161">
        <v>0.58030999999999999</v>
      </c>
      <c r="F149" s="162">
        <v>1</v>
      </c>
      <c r="G149" s="161">
        <f t="shared" si="4"/>
        <v>0.58030999999999999</v>
      </c>
      <c r="H149" s="160">
        <v>1.2</v>
      </c>
      <c r="I149" s="163">
        <f t="shared" si="5"/>
        <v>0.69637000000000004</v>
      </c>
      <c r="J149" s="164" t="s">
        <v>1239</v>
      </c>
      <c r="K149" s="165" t="s">
        <v>1241</v>
      </c>
      <c r="L149" s="148"/>
      <c r="M149" s="189"/>
    </row>
    <row r="150" spans="1:13" ht="11.25" customHeight="1">
      <c r="A150" s="148" t="s">
        <v>405</v>
      </c>
      <c r="B150" s="148" t="s">
        <v>1642</v>
      </c>
      <c r="C150" s="166">
        <v>3.57</v>
      </c>
      <c r="D150" s="167">
        <v>0.82826999999999995</v>
      </c>
      <c r="E150" s="167">
        <v>0.82826999999999995</v>
      </c>
      <c r="F150" s="168">
        <v>1</v>
      </c>
      <c r="G150" s="167">
        <f t="shared" si="4"/>
        <v>0.82826999999999995</v>
      </c>
      <c r="H150" s="166">
        <v>1.2</v>
      </c>
      <c r="I150" s="169">
        <f t="shared" si="5"/>
        <v>0.99392000000000003</v>
      </c>
      <c r="J150" s="170" t="s">
        <v>1239</v>
      </c>
      <c r="K150" s="171" t="s">
        <v>1241</v>
      </c>
      <c r="L150" s="148"/>
      <c r="M150" s="189"/>
    </row>
    <row r="151" spans="1:13" ht="11.25" customHeight="1">
      <c r="A151" s="148" t="s">
        <v>406</v>
      </c>
      <c r="B151" s="148" t="s">
        <v>1642</v>
      </c>
      <c r="C151" s="166">
        <v>4.68</v>
      </c>
      <c r="D151" s="167">
        <v>1.1405000000000001</v>
      </c>
      <c r="E151" s="167">
        <v>1.1405000000000001</v>
      </c>
      <c r="F151" s="168">
        <v>1</v>
      </c>
      <c r="G151" s="167">
        <f t="shared" si="4"/>
        <v>1.1405000000000001</v>
      </c>
      <c r="H151" s="166">
        <v>1.2</v>
      </c>
      <c r="I151" s="169">
        <f t="shared" si="5"/>
        <v>1.3686</v>
      </c>
      <c r="J151" s="170" t="s">
        <v>1239</v>
      </c>
      <c r="K151" s="171" t="s">
        <v>1241</v>
      </c>
      <c r="L151" s="148"/>
      <c r="M151" s="189"/>
    </row>
    <row r="152" spans="1:13" ht="11.25" customHeight="1">
      <c r="A152" s="172" t="s">
        <v>407</v>
      </c>
      <c r="B152" s="172" t="s">
        <v>1642</v>
      </c>
      <c r="C152" s="173">
        <v>7.19</v>
      </c>
      <c r="D152" s="174">
        <v>1.82667</v>
      </c>
      <c r="E152" s="174">
        <v>1.82667</v>
      </c>
      <c r="F152" s="175">
        <v>1</v>
      </c>
      <c r="G152" s="174">
        <f t="shared" si="4"/>
        <v>1.82667</v>
      </c>
      <c r="H152" s="173">
        <v>1.2</v>
      </c>
      <c r="I152" s="176">
        <f t="shared" si="5"/>
        <v>2.1920000000000002</v>
      </c>
      <c r="J152" s="177" t="s">
        <v>1239</v>
      </c>
      <c r="K152" s="178" t="s">
        <v>1241</v>
      </c>
      <c r="L152" s="148"/>
      <c r="M152" s="189"/>
    </row>
    <row r="153" spans="1:13" ht="11.25" customHeight="1">
      <c r="A153" s="159" t="s">
        <v>408</v>
      </c>
      <c r="B153" s="159" t="s">
        <v>1643</v>
      </c>
      <c r="C153" s="160">
        <v>1.58</v>
      </c>
      <c r="D153" s="161">
        <v>0.52046000000000003</v>
      </c>
      <c r="E153" s="161">
        <v>0.52046000000000003</v>
      </c>
      <c r="F153" s="162">
        <v>1</v>
      </c>
      <c r="G153" s="161">
        <f t="shared" si="4"/>
        <v>0.52046000000000003</v>
      </c>
      <c r="H153" s="160">
        <v>1.2</v>
      </c>
      <c r="I153" s="163">
        <f t="shared" si="5"/>
        <v>0.62455000000000005</v>
      </c>
      <c r="J153" s="164" t="s">
        <v>1239</v>
      </c>
      <c r="K153" s="165" t="s">
        <v>1241</v>
      </c>
      <c r="L153" s="148"/>
      <c r="M153" s="189"/>
    </row>
    <row r="154" spans="1:13" ht="11.25" customHeight="1">
      <c r="A154" s="148" t="s">
        <v>409</v>
      </c>
      <c r="B154" s="148" t="s">
        <v>1643</v>
      </c>
      <c r="C154" s="166">
        <v>2.5499999999999998</v>
      </c>
      <c r="D154" s="167">
        <v>0.77573999999999999</v>
      </c>
      <c r="E154" s="167">
        <v>0.77573999999999999</v>
      </c>
      <c r="F154" s="168">
        <v>1</v>
      </c>
      <c r="G154" s="167">
        <f t="shared" si="4"/>
        <v>0.77573999999999999</v>
      </c>
      <c r="H154" s="166">
        <v>1.2</v>
      </c>
      <c r="I154" s="169">
        <f t="shared" si="5"/>
        <v>0.93089</v>
      </c>
      <c r="J154" s="170" t="s">
        <v>1239</v>
      </c>
      <c r="K154" s="171" t="s">
        <v>1241</v>
      </c>
      <c r="L154" s="148"/>
      <c r="M154" s="189"/>
    </row>
    <row r="155" spans="1:13" ht="11.25" customHeight="1">
      <c r="A155" s="148" t="s">
        <v>410</v>
      </c>
      <c r="B155" s="148" t="s">
        <v>1643</v>
      </c>
      <c r="C155" s="166">
        <v>4.0999999999999996</v>
      </c>
      <c r="D155" s="167">
        <v>1.14242</v>
      </c>
      <c r="E155" s="167">
        <v>1.14242</v>
      </c>
      <c r="F155" s="168">
        <v>1</v>
      </c>
      <c r="G155" s="167">
        <f t="shared" si="4"/>
        <v>1.14242</v>
      </c>
      <c r="H155" s="166">
        <v>1.2</v>
      </c>
      <c r="I155" s="169">
        <f t="shared" si="5"/>
        <v>1.3709</v>
      </c>
      <c r="J155" s="170" t="s">
        <v>1239</v>
      </c>
      <c r="K155" s="171" t="s">
        <v>1241</v>
      </c>
      <c r="L155" s="148"/>
      <c r="M155" s="189"/>
    </row>
    <row r="156" spans="1:13" ht="11.25" customHeight="1">
      <c r="A156" s="172" t="s">
        <v>411</v>
      </c>
      <c r="B156" s="172" t="s">
        <v>1643</v>
      </c>
      <c r="C156" s="173">
        <v>7.13</v>
      </c>
      <c r="D156" s="174">
        <v>1.8882000000000001</v>
      </c>
      <c r="E156" s="174">
        <v>1.8882000000000001</v>
      </c>
      <c r="F156" s="175">
        <v>1</v>
      </c>
      <c r="G156" s="174">
        <f t="shared" si="4"/>
        <v>1.8882000000000001</v>
      </c>
      <c r="H156" s="173">
        <v>1.2</v>
      </c>
      <c r="I156" s="176">
        <f t="shared" si="5"/>
        <v>2.2658399999999999</v>
      </c>
      <c r="J156" s="177" t="s">
        <v>1239</v>
      </c>
      <c r="K156" s="178" t="s">
        <v>1241</v>
      </c>
      <c r="L156" s="148"/>
      <c r="M156" s="189"/>
    </row>
    <row r="157" spans="1:13" ht="11.25" customHeight="1">
      <c r="A157" s="159" t="s">
        <v>412</v>
      </c>
      <c r="B157" s="159" t="s">
        <v>1478</v>
      </c>
      <c r="C157" s="160">
        <v>5.82</v>
      </c>
      <c r="D157" s="161">
        <v>0.75465000000000004</v>
      </c>
      <c r="E157" s="161">
        <v>0.75465000000000004</v>
      </c>
      <c r="F157" s="162">
        <v>1</v>
      </c>
      <c r="G157" s="161">
        <f t="shared" si="4"/>
        <v>0.75465000000000004</v>
      </c>
      <c r="H157" s="160">
        <v>1.2</v>
      </c>
      <c r="I157" s="163">
        <f t="shared" si="5"/>
        <v>0.90558000000000005</v>
      </c>
      <c r="J157" s="164" t="s">
        <v>1239</v>
      </c>
      <c r="K157" s="165" t="s">
        <v>1241</v>
      </c>
      <c r="L157" s="148"/>
      <c r="M157" s="189"/>
    </row>
    <row r="158" spans="1:13" ht="11.25" customHeight="1">
      <c r="A158" s="148" t="s">
        <v>413</v>
      </c>
      <c r="B158" s="148" t="s">
        <v>1478</v>
      </c>
      <c r="C158" s="166">
        <v>8.67</v>
      </c>
      <c r="D158" s="167">
        <v>1.0126599999999999</v>
      </c>
      <c r="E158" s="167">
        <v>1.0126599999999999</v>
      </c>
      <c r="F158" s="168">
        <v>1</v>
      </c>
      <c r="G158" s="167">
        <f t="shared" si="4"/>
        <v>1.0126599999999999</v>
      </c>
      <c r="H158" s="166">
        <v>1.2</v>
      </c>
      <c r="I158" s="169">
        <f t="shared" si="5"/>
        <v>1.21519</v>
      </c>
      <c r="J158" s="170" t="s">
        <v>1239</v>
      </c>
      <c r="K158" s="171" t="s">
        <v>1241</v>
      </c>
      <c r="L158" s="148"/>
      <c r="M158" s="189"/>
    </row>
    <row r="159" spans="1:13" ht="11.25" customHeight="1">
      <c r="A159" s="148" t="s">
        <v>414</v>
      </c>
      <c r="B159" s="148" t="s">
        <v>1478</v>
      </c>
      <c r="C159" s="166">
        <v>10.83</v>
      </c>
      <c r="D159" s="167">
        <v>1.32666</v>
      </c>
      <c r="E159" s="167">
        <v>1.32666</v>
      </c>
      <c r="F159" s="168">
        <v>1</v>
      </c>
      <c r="G159" s="167">
        <f t="shared" si="4"/>
        <v>1.32666</v>
      </c>
      <c r="H159" s="166">
        <v>1.2</v>
      </c>
      <c r="I159" s="169">
        <f t="shared" si="5"/>
        <v>1.59199</v>
      </c>
      <c r="J159" s="170" t="s">
        <v>1239</v>
      </c>
      <c r="K159" s="171" t="s">
        <v>1241</v>
      </c>
      <c r="L159" s="148"/>
      <c r="M159" s="189"/>
    </row>
    <row r="160" spans="1:13" ht="11.25" customHeight="1">
      <c r="A160" s="172" t="s">
        <v>415</v>
      </c>
      <c r="B160" s="172" t="s">
        <v>1478</v>
      </c>
      <c r="C160" s="173">
        <v>12.55</v>
      </c>
      <c r="D160" s="174">
        <v>1.8460700000000001</v>
      </c>
      <c r="E160" s="174">
        <v>1.8460700000000001</v>
      </c>
      <c r="F160" s="175">
        <v>1</v>
      </c>
      <c r="G160" s="174">
        <f t="shared" si="4"/>
        <v>1.8460700000000001</v>
      </c>
      <c r="H160" s="173">
        <v>1.2</v>
      </c>
      <c r="I160" s="176">
        <f t="shared" si="5"/>
        <v>2.2152799999999999</v>
      </c>
      <c r="J160" s="177" t="s">
        <v>1239</v>
      </c>
      <c r="K160" s="178" t="s">
        <v>1241</v>
      </c>
      <c r="L160" s="148"/>
      <c r="M160" s="189"/>
    </row>
    <row r="161" spans="1:13" ht="11.25" customHeight="1">
      <c r="A161" s="159" t="s">
        <v>1321</v>
      </c>
      <c r="B161" s="159" t="s">
        <v>1644</v>
      </c>
      <c r="C161" s="160">
        <v>3.88</v>
      </c>
      <c r="D161" s="161">
        <v>0.50577000000000005</v>
      </c>
      <c r="E161" s="161">
        <v>0.50577000000000005</v>
      </c>
      <c r="F161" s="162">
        <v>1</v>
      </c>
      <c r="G161" s="161">
        <f t="shared" si="4"/>
        <v>0.50577000000000005</v>
      </c>
      <c r="H161" s="160">
        <v>1.2</v>
      </c>
      <c r="I161" s="163">
        <f t="shared" si="5"/>
        <v>0.60692000000000002</v>
      </c>
      <c r="J161" s="164" t="s">
        <v>1239</v>
      </c>
      <c r="K161" s="165" t="s">
        <v>1241</v>
      </c>
      <c r="L161" s="148"/>
      <c r="M161" s="189"/>
    </row>
    <row r="162" spans="1:13" ht="11.25" customHeight="1">
      <c r="A162" s="148" t="s">
        <v>1322</v>
      </c>
      <c r="B162" s="148" t="s">
        <v>1644</v>
      </c>
      <c r="C162" s="166">
        <v>7.1</v>
      </c>
      <c r="D162" s="167">
        <v>0.83065999999999995</v>
      </c>
      <c r="E162" s="167">
        <v>0.83065999999999995</v>
      </c>
      <c r="F162" s="168">
        <v>1</v>
      </c>
      <c r="G162" s="167">
        <f t="shared" si="4"/>
        <v>0.83065999999999995</v>
      </c>
      <c r="H162" s="166">
        <v>1.2</v>
      </c>
      <c r="I162" s="169">
        <f t="shared" si="5"/>
        <v>0.99678999999999995</v>
      </c>
      <c r="J162" s="170" t="s">
        <v>1239</v>
      </c>
      <c r="K162" s="171" t="s">
        <v>1241</v>
      </c>
      <c r="L162" s="148"/>
      <c r="M162" s="189"/>
    </row>
    <row r="163" spans="1:13" ht="11.25" customHeight="1">
      <c r="A163" s="148" t="s">
        <v>1323</v>
      </c>
      <c r="B163" s="148" t="s">
        <v>1644</v>
      </c>
      <c r="C163" s="166">
        <v>8.68</v>
      </c>
      <c r="D163" s="167">
        <v>1.1718500000000001</v>
      </c>
      <c r="E163" s="167">
        <v>1.1718500000000001</v>
      </c>
      <c r="F163" s="168">
        <v>1</v>
      </c>
      <c r="G163" s="167">
        <f t="shared" si="4"/>
        <v>1.1718500000000001</v>
      </c>
      <c r="H163" s="166">
        <v>1.2</v>
      </c>
      <c r="I163" s="169">
        <f t="shared" si="5"/>
        <v>1.40622</v>
      </c>
      <c r="J163" s="170" t="s">
        <v>1239</v>
      </c>
      <c r="K163" s="171" t="s">
        <v>1241</v>
      </c>
      <c r="L163" s="148"/>
      <c r="M163" s="189"/>
    </row>
    <row r="164" spans="1:13" ht="11.25" customHeight="1">
      <c r="A164" s="172" t="s">
        <v>1324</v>
      </c>
      <c r="B164" s="172" t="s">
        <v>1644</v>
      </c>
      <c r="C164" s="173">
        <v>12.000327633280644</v>
      </c>
      <c r="D164" s="174">
        <v>1.6218900000000001</v>
      </c>
      <c r="E164" s="174">
        <v>1.6218900000000001</v>
      </c>
      <c r="F164" s="175">
        <v>1</v>
      </c>
      <c r="G164" s="174">
        <f t="shared" si="4"/>
        <v>1.6218900000000001</v>
      </c>
      <c r="H164" s="173">
        <v>1.2</v>
      </c>
      <c r="I164" s="176">
        <f t="shared" si="5"/>
        <v>1.9462699999999999</v>
      </c>
      <c r="J164" s="177" t="s">
        <v>1239</v>
      </c>
      <c r="K164" s="178" t="s">
        <v>1241</v>
      </c>
      <c r="L164" s="148"/>
      <c r="M164" s="189"/>
    </row>
    <row r="165" spans="1:13" ht="11.25" customHeight="1">
      <c r="A165" s="159" t="s">
        <v>416</v>
      </c>
      <c r="B165" s="159" t="s">
        <v>1645</v>
      </c>
      <c r="C165" s="160">
        <v>2.35</v>
      </c>
      <c r="D165" s="161">
        <v>0.88310999999999995</v>
      </c>
      <c r="E165" s="161">
        <v>0.88310999999999995</v>
      </c>
      <c r="F165" s="162">
        <v>1</v>
      </c>
      <c r="G165" s="161">
        <f t="shared" si="4"/>
        <v>0.88310999999999995</v>
      </c>
      <c r="H165" s="160">
        <v>1.2</v>
      </c>
      <c r="I165" s="163">
        <f t="shared" si="5"/>
        <v>1.0597300000000001</v>
      </c>
      <c r="J165" s="164" t="s">
        <v>1239</v>
      </c>
      <c r="K165" s="165" t="s">
        <v>1241</v>
      </c>
      <c r="L165" s="148"/>
      <c r="M165" s="189"/>
    </row>
    <row r="166" spans="1:13" ht="11.25" customHeight="1">
      <c r="A166" s="148" t="s">
        <v>417</v>
      </c>
      <c r="B166" s="148" t="s">
        <v>1645</v>
      </c>
      <c r="C166" s="166">
        <v>3.43</v>
      </c>
      <c r="D166" s="167">
        <v>1.1209800000000001</v>
      </c>
      <c r="E166" s="167">
        <v>1.1209800000000001</v>
      </c>
      <c r="F166" s="168">
        <v>1</v>
      </c>
      <c r="G166" s="167">
        <f t="shared" si="4"/>
        <v>1.1209800000000001</v>
      </c>
      <c r="H166" s="166">
        <v>1.2</v>
      </c>
      <c r="I166" s="169">
        <f t="shared" si="5"/>
        <v>1.34518</v>
      </c>
      <c r="J166" s="170" t="s">
        <v>1239</v>
      </c>
      <c r="K166" s="171" t="s">
        <v>1241</v>
      </c>
      <c r="L166" s="148"/>
      <c r="M166" s="189"/>
    </row>
    <row r="167" spans="1:13" ht="11.25" customHeight="1">
      <c r="A167" s="148" t="s">
        <v>418</v>
      </c>
      <c r="B167" s="148" t="s">
        <v>1645</v>
      </c>
      <c r="C167" s="166">
        <v>6.61</v>
      </c>
      <c r="D167" s="167">
        <v>1.75417</v>
      </c>
      <c r="E167" s="167">
        <v>1.75417</v>
      </c>
      <c r="F167" s="168">
        <v>1</v>
      </c>
      <c r="G167" s="167">
        <f t="shared" si="4"/>
        <v>1.75417</v>
      </c>
      <c r="H167" s="166">
        <v>1.2</v>
      </c>
      <c r="I167" s="169">
        <f t="shared" si="5"/>
        <v>2.105</v>
      </c>
      <c r="J167" s="170" t="s">
        <v>1239</v>
      </c>
      <c r="K167" s="171" t="s">
        <v>1241</v>
      </c>
      <c r="L167" s="148"/>
      <c r="M167" s="189"/>
    </row>
    <row r="168" spans="1:13" ht="11.25" customHeight="1">
      <c r="A168" s="172" t="s">
        <v>419</v>
      </c>
      <c r="B168" s="172" t="s">
        <v>1645</v>
      </c>
      <c r="C168" s="173">
        <v>14.52</v>
      </c>
      <c r="D168" s="174">
        <v>3.3835899999999999</v>
      </c>
      <c r="E168" s="174">
        <v>3.3835899999999999</v>
      </c>
      <c r="F168" s="175">
        <v>1</v>
      </c>
      <c r="G168" s="174">
        <f t="shared" si="4"/>
        <v>3.3835899999999999</v>
      </c>
      <c r="H168" s="173">
        <v>1.2</v>
      </c>
      <c r="I168" s="176">
        <f t="shared" si="5"/>
        <v>4.0603100000000003</v>
      </c>
      <c r="J168" s="177" t="s">
        <v>1239</v>
      </c>
      <c r="K168" s="178" t="s">
        <v>1241</v>
      </c>
      <c r="L168" s="148"/>
      <c r="M168" s="189"/>
    </row>
    <row r="169" spans="1:13" ht="11.25" customHeight="1">
      <c r="A169" s="159" t="s">
        <v>420</v>
      </c>
      <c r="B169" s="159" t="s">
        <v>1646</v>
      </c>
      <c r="C169" s="160">
        <v>2.4700000000000002</v>
      </c>
      <c r="D169" s="161">
        <v>0.52742999999999995</v>
      </c>
      <c r="E169" s="161">
        <v>0.52742999999999995</v>
      </c>
      <c r="F169" s="162">
        <v>1</v>
      </c>
      <c r="G169" s="161">
        <f t="shared" si="4"/>
        <v>0.52742999999999995</v>
      </c>
      <c r="H169" s="160">
        <v>1.2</v>
      </c>
      <c r="I169" s="163">
        <f t="shared" si="5"/>
        <v>0.63292000000000004</v>
      </c>
      <c r="J169" s="164" t="s">
        <v>1239</v>
      </c>
      <c r="K169" s="165" t="s">
        <v>1241</v>
      </c>
      <c r="L169" s="148"/>
      <c r="M169" s="189"/>
    </row>
    <row r="170" spans="1:13" ht="11.25" customHeight="1">
      <c r="A170" s="148" t="s">
        <v>421</v>
      </c>
      <c r="B170" s="148" t="s">
        <v>1646</v>
      </c>
      <c r="C170" s="166">
        <v>3.1</v>
      </c>
      <c r="D170" s="167">
        <v>0.64809000000000005</v>
      </c>
      <c r="E170" s="167">
        <v>0.64809000000000005</v>
      </c>
      <c r="F170" s="168">
        <v>1</v>
      </c>
      <c r="G170" s="167">
        <f t="shared" si="4"/>
        <v>0.64809000000000005</v>
      </c>
      <c r="H170" s="166">
        <v>1.2</v>
      </c>
      <c r="I170" s="169">
        <f t="shared" si="5"/>
        <v>0.77771000000000001</v>
      </c>
      <c r="J170" s="170" t="s">
        <v>1239</v>
      </c>
      <c r="K170" s="171" t="s">
        <v>1241</v>
      </c>
      <c r="L170" s="148"/>
      <c r="M170" s="189"/>
    </row>
    <row r="171" spans="1:13" ht="11.25" customHeight="1">
      <c r="A171" s="148" t="s">
        <v>422</v>
      </c>
      <c r="B171" s="148" t="s">
        <v>1646</v>
      </c>
      <c r="C171" s="166">
        <v>5.01</v>
      </c>
      <c r="D171" s="167">
        <v>0.94320000000000004</v>
      </c>
      <c r="E171" s="167">
        <v>0.94320000000000004</v>
      </c>
      <c r="F171" s="168">
        <v>1</v>
      </c>
      <c r="G171" s="167">
        <f t="shared" si="4"/>
        <v>0.94320000000000004</v>
      </c>
      <c r="H171" s="166">
        <v>1.2</v>
      </c>
      <c r="I171" s="169">
        <f t="shared" si="5"/>
        <v>1.13184</v>
      </c>
      <c r="J171" s="170" t="s">
        <v>1239</v>
      </c>
      <c r="K171" s="171" t="s">
        <v>1241</v>
      </c>
      <c r="L171" s="148"/>
      <c r="M171" s="189"/>
    </row>
    <row r="172" spans="1:13" ht="11.25" customHeight="1">
      <c r="A172" s="172" t="s">
        <v>423</v>
      </c>
      <c r="B172" s="172" t="s">
        <v>1646</v>
      </c>
      <c r="C172" s="173">
        <v>10.130000000000001</v>
      </c>
      <c r="D172" s="174">
        <v>1.86348</v>
      </c>
      <c r="E172" s="174">
        <v>1.86348</v>
      </c>
      <c r="F172" s="175">
        <v>1</v>
      </c>
      <c r="G172" s="174">
        <f t="shared" si="4"/>
        <v>1.86348</v>
      </c>
      <c r="H172" s="173">
        <v>1.2</v>
      </c>
      <c r="I172" s="176">
        <f t="shared" si="5"/>
        <v>2.2361800000000001</v>
      </c>
      <c r="J172" s="177" t="s">
        <v>1239</v>
      </c>
      <c r="K172" s="178" t="s">
        <v>1241</v>
      </c>
      <c r="L172" s="148"/>
      <c r="M172" s="189"/>
    </row>
    <row r="173" spans="1:13" ht="11.25" customHeight="1">
      <c r="A173" s="159" t="s">
        <v>424</v>
      </c>
      <c r="B173" s="159" t="s">
        <v>1647</v>
      </c>
      <c r="C173" s="160">
        <v>2.2200000000000002</v>
      </c>
      <c r="D173" s="161">
        <v>1.5192099999999999</v>
      </c>
      <c r="E173" s="161">
        <v>1.5192099999999999</v>
      </c>
      <c r="F173" s="162">
        <v>1</v>
      </c>
      <c r="G173" s="161">
        <f t="shared" si="4"/>
        <v>1.5192099999999999</v>
      </c>
      <c r="H173" s="160">
        <v>1.2</v>
      </c>
      <c r="I173" s="163">
        <f t="shared" si="5"/>
        <v>1.8230500000000001</v>
      </c>
      <c r="J173" s="164" t="s">
        <v>1239</v>
      </c>
      <c r="K173" s="165" t="s">
        <v>1241</v>
      </c>
      <c r="L173" s="148"/>
      <c r="M173" s="189"/>
    </row>
    <row r="174" spans="1:13" ht="11.25" customHeight="1">
      <c r="A174" s="148" t="s">
        <v>425</v>
      </c>
      <c r="B174" s="148" t="s">
        <v>1647</v>
      </c>
      <c r="C174" s="166">
        <v>4.05</v>
      </c>
      <c r="D174" s="167">
        <v>2.0334500000000002</v>
      </c>
      <c r="E174" s="167">
        <v>2.0334500000000002</v>
      </c>
      <c r="F174" s="168">
        <v>1</v>
      </c>
      <c r="G174" s="167">
        <f t="shared" si="4"/>
        <v>2.0334500000000002</v>
      </c>
      <c r="H174" s="166">
        <v>1.2</v>
      </c>
      <c r="I174" s="169">
        <f t="shared" si="5"/>
        <v>2.44014</v>
      </c>
      <c r="J174" s="170" t="s">
        <v>1239</v>
      </c>
      <c r="K174" s="171" t="s">
        <v>1241</v>
      </c>
      <c r="L174" s="148"/>
      <c r="M174" s="189"/>
    </row>
    <row r="175" spans="1:13" ht="11.25" customHeight="1">
      <c r="A175" s="148" t="s">
        <v>426</v>
      </c>
      <c r="B175" s="148" t="s">
        <v>1647</v>
      </c>
      <c r="C175" s="166">
        <v>8.65</v>
      </c>
      <c r="D175" s="167">
        <v>3.71454</v>
      </c>
      <c r="E175" s="167">
        <v>3.71454</v>
      </c>
      <c r="F175" s="168">
        <v>1</v>
      </c>
      <c r="G175" s="167">
        <f t="shared" si="4"/>
        <v>3.71454</v>
      </c>
      <c r="H175" s="166">
        <v>1.2</v>
      </c>
      <c r="I175" s="169">
        <f t="shared" si="5"/>
        <v>4.4574499999999997</v>
      </c>
      <c r="J175" s="170" t="s">
        <v>1239</v>
      </c>
      <c r="K175" s="171" t="s">
        <v>1241</v>
      </c>
      <c r="L175" s="148"/>
      <c r="M175" s="189"/>
    </row>
    <row r="176" spans="1:13" ht="11.25" customHeight="1">
      <c r="A176" s="172" t="s">
        <v>427</v>
      </c>
      <c r="B176" s="172" t="s">
        <v>1647</v>
      </c>
      <c r="C176" s="173">
        <v>15.26</v>
      </c>
      <c r="D176" s="174">
        <v>5.34856</v>
      </c>
      <c r="E176" s="174">
        <v>5.34856</v>
      </c>
      <c r="F176" s="175">
        <v>1</v>
      </c>
      <c r="G176" s="174">
        <f t="shared" si="4"/>
        <v>5.34856</v>
      </c>
      <c r="H176" s="173">
        <v>1.2</v>
      </c>
      <c r="I176" s="176">
        <f t="shared" si="5"/>
        <v>6.4182699999999997</v>
      </c>
      <c r="J176" s="177" t="s">
        <v>1239</v>
      </c>
      <c r="K176" s="178" t="s">
        <v>1241</v>
      </c>
      <c r="L176" s="148"/>
      <c r="M176" s="189"/>
    </row>
    <row r="177" spans="1:13" ht="11.25" customHeight="1">
      <c r="A177" s="159" t="s">
        <v>428</v>
      </c>
      <c r="B177" s="159" t="s">
        <v>1648</v>
      </c>
      <c r="C177" s="160">
        <v>2.98</v>
      </c>
      <c r="D177" s="161">
        <v>1.43696</v>
      </c>
      <c r="E177" s="161">
        <v>1.43696</v>
      </c>
      <c r="F177" s="162">
        <v>1</v>
      </c>
      <c r="G177" s="161">
        <f t="shared" si="4"/>
        <v>1.43696</v>
      </c>
      <c r="H177" s="160">
        <v>1.2</v>
      </c>
      <c r="I177" s="163">
        <f t="shared" si="5"/>
        <v>1.72435</v>
      </c>
      <c r="J177" s="164" t="s">
        <v>1239</v>
      </c>
      <c r="K177" s="165" t="s">
        <v>1241</v>
      </c>
      <c r="L177" s="148"/>
      <c r="M177" s="189"/>
    </row>
    <row r="178" spans="1:13" ht="11.25" customHeight="1">
      <c r="A178" s="148" t="s">
        <v>429</v>
      </c>
      <c r="B178" s="148" t="s">
        <v>1648</v>
      </c>
      <c r="C178" s="166">
        <v>5.37</v>
      </c>
      <c r="D178" s="167">
        <v>2.1571099999999999</v>
      </c>
      <c r="E178" s="167">
        <v>2.1571099999999999</v>
      </c>
      <c r="F178" s="168">
        <v>1</v>
      </c>
      <c r="G178" s="167">
        <f t="shared" si="4"/>
        <v>2.1571099999999999</v>
      </c>
      <c r="H178" s="166">
        <v>1.2</v>
      </c>
      <c r="I178" s="169">
        <f t="shared" si="5"/>
        <v>2.58853</v>
      </c>
      <c r="J178" s="170" t="s">
        <v>1239</v>
      </c>
      <c r="K178" s="171" t="s">
        <v>1241</v>
      </c>
      <c r="L178" s="148"/>
      <c r="M178" s="189"/>
    </row>
    <row r="179" spans="1:13" ht="11.25" customHeight="1">
      <c r="A179" s="148" t="s">
        <v>430</v>
      </c>
      <c r="B179" s="148" t="s">
        <v>1648</v>
      </c>
      <c r="C179" s="166">
        <v>11.01</v>
      </c>
      <c r="D179" s="167">
        <v>3.8403499999999999</v>
      </c>
      <c r="E179" s="167">
        <v>3.8403499999999999</v>
      </c>
      <c r="F179" s="168">
        <v>1</v>
      </c>
      <c r="G179" s="167">
        <f t="shared" si="4"/>
        <v>3.8403499999999999</v>
      </c>
      <c r="H179" s="166">
        <v>1.2</v>
      </c>
      <c r="I179" s="169">
        <f t="shared" si="5"/>
        <v>4.6084199999999997</v>
      </c>
      <c r="J179" s="170" t="s">
        <v>1239</v>
      </c>
      <c r="K179" s="171" t="s">
        <v>1241</v>
      </c>
      <c r="L179" s="148"/>
      <c r="M179" s="189"/>
    </row>
    <row r="180" spans="1:13" ht="11.25" customHeight="1">
      <c r="A180" s="172" t="s">
        <v>431</v>
      </c>
      <c r="B180" s="172" t="s">
        <v>1648</v>
      </c>
      <c r="C180" s="173">
        <v>18.739999999999998</v>
      </c>
      <c r="D180" s="174">
        <v>6.0167400000000004</v>
      </c>
      <c r="E180" s="174">
        <v>6.0167400000000004</v>
      </c>
      <c r="F180" s="175">
        <v>1</v>
      </c>
      <c r="G180" s="174">
        <f t="shared" si="4"/>
        <v>6.0167400000000004</v>
      </c>
      <c r="H180" s="173">
        <v>1.2</v>
      </c>
      <c r="I180" s="176">
        <f t="shared" si="5"/>
        <v>7.2200899999999999</v>
      </c>
      <c r="J180" s="177" t="s">
        <v>1239</v>
      </c>
      <c r="K180" s="178" t="s">
        <v>1241</v>
      </c>
      <c r="L180" s="148"/>
      <c r="M180" s="189"/>
    </row>
    <row r="181" spans="1:13" ht="11.25" customHeight="1">
      <c r="A181" s="159" t="s">
        <v>432</v>
      </c>
      <c r="B181" s="159" t="s">
        <v>1649</v>
      </c>
      <c r="C181" s="160">
        <v>1.85</v>
      </c>
      <c r="D181" s="161">
        <v>1.2260800000000001</v>
      </c>
      <c r="E181" s="161">
        <v>1.2260800000000001</v>
      </c>
      <c r="F181" s="162">
        <v>1</v>
      </c>
      <c r="G181" s="161">
        <f t="shared" si="4"/>
        <v>1.2260800000000001</v>
      </c>
      <c r="H181" s="160">
        <v>1.2</v>
      </c>
      <c r="I181" s="163">
        <f t="shared" si="5"/>
        <v>1.4713000000000001</v>
      </c>
      <c r="J181" s="164" t="s">
        <v>1239</v>
      </c>
      <c r="K181" s="165" t="s">
        <v>1241</v>
      </c>
      <c r="L181" s="148"/>
      <c r="M181" s="189"/>
    </row>
    <row r="182" spans="1:13" ht="11.25" customHeight="1">
      <c r="A182" s="148" t="s">
        <v>433</v>
      </c>
      <c r="B182" s="148" t="s">
        <v>1649</v>
      </c>
      <c r="C182" s="166">
        <v>2.75</v>
      </c>
      <c r="D182" s="167">
        <v>1.5786199999999999</v>
      </c>
      <c r="E182" s="167">
        <v>1.5786199999999999</v>
      </c>
      <c r="F182" s="168">
        <v>1</v>
      </c>
      <c r="G182" s="167">
        <f t="shared" si="4"/>
        <v>1.5786199999999999</v>
      </c>
      <c r="H182" s="166">
        <v>1.2</v>
      </c>
      <c r="I182" s="169">
        <f t="shared" si="5"/>
        <v>1.8943399999999999</v>
      </c>
      <c r="J182" s="170" t="s">
        <v>1239</v>
      </c>
      <c r="K182" s="171" t="s">
        <v>1241</v>
      </c>
      <c r="L182" s="148"/>
      <c r="M182" s="189"/>
    </row>
    <row r="183" spans="1:13" ht="11.25" customHeight="1">
      <c r="A183" s="148" t="s">
        <v>434</v>
      </c>
      <c r="B183" s="148" t="s">
        <v>1649</v>
      </c>
      <c r="C183" s="166">
        <v>6.21</v>
      </c>
      <c r="D183" s="167">
        <v>2.47485</v>
      </c>
      <c r="E183" s="167">
        <v>2.47485</v>
      </c>
      <c r="F183" s="168">
        <v>1</v>
      </c>
      <c r="G183" s="167">
        <f t="shared" si="4"/>
        <v>2.47485</v>
      </c>
      <c r="H183" s="166">
        <v>1.2</v>
      </c>
      <c r="I183" s="169">
        <f t="shared" si="5"/>
        <v>2.9698199999999999</v>
      </c>
      <c r="J183" s="170" t="s">
        <v>1239</v>
      </c>
      <c r="K183" s="171" t="s">
        <v>1241</v>
      </c>
      <c r="L183" s="148"/>
      <c r="M183" s="189"/>
    </row>
    <row r="184" spans="1:13" ht="11.25" customHeight="1">
      <c r="A184" s="172" t="s">
        <v>435</v>
      </c>
      <c r="B184" s="172" t="s">
        <v>1649</v>
      </c>
      <c r="C184" s="173">
        <v>13.54</v>
      </c>
      <c r="D184" s="174">
        <v>4.75976</v>
      </c>
      <c r="E184" s="174">
        <v>4.75976</v>
      </c>
      <c r="F184" s="175">
        <v>1</v>
      </c>
      <c r="G184" s="174">
        <f t="shared" si="4"/>
        <v>4.75976</v>
      </c>
      <c r="H184" s="173">
        <v>1.2</v>
      </c>
      <c r="I184" s="176">
        <f t="shared" si="5"/>
        <v>5.7117100000000001</v>
      </c>
      <c r="J184" s="177" t="s">
        <v>1239</v>
      </c>
      <c r="K184" s="178" t="s">
        <v>1241</v>
      </c>
      <c r="L184" s="148"/>
      <c r="M184" s="189"/>
    </row>
    <row r="185" spans="1:13" ht="11.25" customHeight="1">
      <c r="A185" s="159" t="s">
        <v>436</v>
      </c>
      <c r="B185" s="159" t="s">
        <v>1650</v>
      </c>
      <c r="C185" s="160">
        <v>1.43</v>
      </c>
      <c r="D185" s="161">
        <v>0.78352999999999995</v>
      </c>
      <c r="E185" s="161">
        <v>0.78352999999999995</v>
      </c>
      <c r="F185" s="162">
        <v>1</v>
      </c>
      <c r="G185" s="161">
        <f t="shared" si="4"/>
        <v>0.78352999999999995</v>
      </c>
      <c r="H185" s="160">
        <v>1.2</v>
      </c>
      <c r="I185" s="163">
        <f t="shared" si="5"/>
        <v>0.94023999999999996</v>
      </c>
      <c r="J185" s="164" t="s">
        <v>1239</v>
      </c>
      <c r="K185" s="165" t="s">
        <v>1241</v>
      </c>
      <c r="L185" s="148"/>
      <c r="M185" s="189"/>
    </row>
    <row r="186" spans="1:13" ht="11.25" customHeight="1">
      <c r="A186" s="148" t="s">
        <v>437</v>
      </c>
      <c r="B186" s="148" t="s">
        <v>1650</v>
      </c>
      <c r="C186" s="166">
        <v>1.68</v>
      </c>
      <c r="D186" s="167">
        <v>0.90502000000000005</v>
      </c>
      <c r="E186" s="167">
        <v>0.90502000000000005</v>
      </c>
      <c r="F186" s="168">
        <v>1</v>
      </c>
      <c r="G186" s="167">
        <f t="shared" si="4"/>
        <v>0.90502000000000005</v>
      </c>
      <c r="H186" s="166">
        <v>1.2</v>
      </c>
      <c r="I186" s="169">
        <f t="shared" si="5"/>
        <v>1.08602</v>
      </c>
      <c r="J186" s="170" t="s">
        <v>1239</v>
      </c>
      <c r="K186" s="171" t="s">
        <v>1241</v>
      </c>
      <c r="L186" s="148"/>
      <c r="M186" s="189"/>
    </row>
    <row r="187" spans="1:13" ht="11.25" customHeight="1">
      <c r="A187" s="148" t="s">
        <v>438</v>
      </c>
      <c r="B187" s="148" t="s">
        <v>1650</v>
      </c>
      <c r="C187" s="166">
        <v>4.29</v>
      </c>
      <c r="D187" s="167">
        <v>1.4624999999999999</v>
      </c>
      <c r="E187" s="167">
        <v>1.4624999999999999</v>
      </c>
      <c r="F187" s="168">
        <v>1</v>
      </c>
      <c r="G187" s="167">
        <f t="shared" si="4"/>
        <v>1.4624999999999999</v>
      </c>
      <c r="H187" s="166">
        <v>1.2</v>
      </c>
      <c r="I187" s="169">
        <f t="shared" si="5"/>
        <v>1.7549999999999999</v>
      </c>
      <c r="J187" s="170" t="s">
        <v>1239</v>
      </c>
      <c r="K187" s="171" t="s">
        <v>1241</v>
      </c>
      <c r="L187" s="148"/>
      <c r="M187" s="189"/>
    </row>
    <row r="188" spans="1:13" ht="11.25" customHeight="1">
      <c r="A188" s="172" t="s">
        <v>439</v>
      </c>
      <c r="B188" s="172" t="s">
        <v>1650</v>
      </c>
      <c r="C188" s="173">
        <v>4.29</v>
      </c>
      <c r="D188" s="174">
        <v>2.0878700000000001</v>
      </c>
      <c r="E188" s="174">
        <v>2.0878700000000001</v>
      </c>
      <c r="F188" s="175">
        <v>1</v>
      </c>
      <c r="G188" s="174">
        <f t="shared" si="4"/>
        <v>2.0878700000000001</v>
      </c>
      <c r="H188" s="173">
        <v>1.2</v>
      </c>
      <c r="I188" s="176">
        <f t="shared" si="5"/>
        <v>2.5054400000000001</v>
      </c>
      <c r="J188" s="177" t="s">
        <v>1239</v>
      </c>
      <c r="K188" s="178" t="s">
        <v>1241</v>
      </c>
      <c r="L188" s="148"/>
      <c r="M188" s="189"/>
    </row>
    <row r="189" spans="1:13" ht="11.25" customHeight="1">
      <c r="A189" s="159" t="s">
        <v>440</v>
      </c>
      <c r="B189" s="159" t="s">
        <v>1651</v>
      </c>
      <c r="C189" s="160">
        <v>1.4</v>
      </c>
      <c r="D189" s="161">
        <v>0.50858000000000003</v>
      </c>
      <c r="E189" s="161">
        <v>0.50858000000000003</v>
      </c>
      <c r="F189" s="162">
        <v>1</v>
      </c>
      <c r="G189" s="161">
        <f t="shared" si="4"/>
        <v>0.50858000000000003</v>
      </c>
      <c r="H189" s="160">
        <v>1.2</v>
      </c>
      <c r="I189" s="163">
        <f t="shared" si="5"/>
        <v>0.61029999999999995</v>
      </c>
      <c r="J189" s="164" t="s">
        <v>1239</v>
      </c>
      <c r="K189" s="165" t="s">
        <v>1241</v>
      </c>
      <c r="L189" s="148"/>
      <c r="M189" s="189"/>
    </row>
    <row r="190" spans="1:13" ht="11.25" customHeight="1">
      <c r="A190" s="148" t="s">
        <v>441</v>
      </c>
      <c r="B190" s="148" t="s">
        <v>1651</v>
      </c>
      <c r="C190" s="166">
        <v>2.37</v>
      </c>
      <c r="D190" s="167">
        <v>0.73699999999999999</v>
      </c>
      <c r="E190" s="167">
        <v>0.73699999999999999</v>
      </c>
      <c r="F190" s="168">
        <v>1</v>
      </c>
      <c r="G190" s="167">
        <f t="shared" si="4"/>
        <v>0.73699999999999999</v>
      </c>
      <c r="H190" s="166">
        <v>1.2</v>
      </c>
      <c r="I190" s="169">
        <f t="shared" si="5"/>
        <v>0.88439999999999996</v>
      </c>
      <c r="J190" s="170" t="s">
        <v>1239</v>
      </c>
      <c r="K190" s="171" t="s">
        <v>1241</v>
      </c>
      <c r="L190" s="148"/>
      <c r="M190" s="189"/>
    </row>
    <row r="191" spans="1:13" ht="11.25" customHeight="1">
      <c r="A191" s="148" t="s">
        <v>442</v>
      </c>
      <c r="B191" s="148" t="s">
        <v>1651</v>
      </c>
      <c r="C191" s="166">
        <v>4.09</v>
      </c>
      <c r="D191" s="167">
        <v>1.1334900000000001</v>
      </c>
      <c r="E191" s="167">
        <v>1.1334900000000001</v>
      </c>
      <c r="F191" s="168">
        <v>1</v>
      </c>
      <c r="G191" s="167">
        <f t="shared" si="4"/>
        <v>1.1334900000000001</v>
      </c>
      <c r="H191" s="166">
        <v>1.2</v>
      </c>
      <c r="I191" s="169">
        <f t="shared" si="5"/>
        <v>1.36019</v>
      </c>
      <c r="J191" s="170" t="s">
        <v>1239</v>
      </c>
      <c r="K191" s="171" t="s">
        <v>1241</v>
      </c>
      <c r="L191" s="148"/>
      <c r="M191" s="189"/>
    </row>
    <row r="192" spans="1:13" ht="11.25" customHeight="1">
      <c r="A192" s="172" t="s">
        <v>443</v>
      </c>
      <c r="B192" s="172" t="s">
        <v>1651</v>
      </c>
      <c r="C192" s="173">
        <v>9.83</v>
      </c>
      <c r="D192" s="174">
        <v>2.6035900000000001</v>
      </c>
      <c r="E192" s="174">
        <v>2.6035900000000001</v>
      </c>
      <c r="F192" s="175">
        <v>1</v>
      </c>
      <c r="G192" s="174">
        <f t="shared" si="4"/>
        <v>2.6035900000000001</v>
      </c>
      <c r="H192" s="173">
        <v>1.2</v>
      </c>
      <c r="I192" s="176">
        <f t="shared" si="5"/>
        <v>3.1243099999999999</v>
      </c>
      <c r="J192" s="177" t="s">
        <v>1239</v>
      </c>
      <c r="K192" s="178" t="s">
        <v>1241</v>
      </c>
      <c r="L192" s="148"/>
      <c r="M192" s="189"/>
    </row>
    <row r="193" spans="1:13" ht="11.25" customHeight="1">
      <c r="A193" s="159" t="s">
        <v>444</v>
      </c>
      <c r="B193" s="159" t="s">
        <v>1652</v>
      </c>
      <c r="C193" s="160">
        <v>2.4900000000000002</v>
      </c>
      <c r="D193" s="161">
        <v>0.81330999999999998</v>
      </c>
      <c r="E193" s="161">
        <v>0.81330999999999998</v>
      </c>
      <c r="F193" s="162">
        <v>1</v>
      </c>
      <c r="G193" s="161">
        <f t="shared" si="4"/>
        <v>0.81330999999999998</v>
      </c>
      <c r="H193" s="160">
        <v>1.2</v>
      </c>
      <c r="I193" s="163">
        <f t="shared" si="5"/>
        <v>0.97597</v>
      </c>
      <c r="J193" s="164" t="s">
        <v>1239</v>
      </c>
      <c r="K193" s="165" t="s">
        <v>1241</v>
      </c>
      <c r="L193" s="148"/>
      <c r="M193" s="189"/>
    </row>
    <row r="194" spans="1:13" ht="11.25" customHeight="1">
      <c r="A194" s="148" t="s">
        <v>445</v>
      </c>
      <c r="B194" s="148" t="s">
        <v>1652</v>
      </c>
      <c r="C194" s="166">
        <v>3.92</v>
      </c>
      <c r="D194" s="167">
        <v>1.1260699999999999</v>
      </c>
      <c r="E194" s="167">
        <v>1.1260699999999999</v>
      </c>
      <c r="F194" s="168">
        <v>1</v>
      </c>
      <c r="G194" s="167">
        <f t="shared" si="4"/>
        <v>1.1260699999999999</v>
      </c>
      <c r="H194" s="166">
        <v>1.2</v>
      </c>
      <c r="I194" s="169">
        <f t="shared" si="5"/>
        <v>1.35128</v>
      </c>
      <c r="J194" s="170" t="s">
        <v>1239</v>
      </c>
      <c r="K194" s="171" t="s">
        <v>1241</v>
      </c>
      <c r="L194" s="148"/>
      <c r="M194" s="189"/>
    </row>
    <row r="195" spans="1:13" ht="11.25" customHeight="1">
      <c r="A195" s="148" t="s">
        <v>446</v>
      </c>
      <c r="B195" s="148" t="s">
        <v>1652</v>
      </c>
      <c r="C195" s="166">
        <v>7.5</v>
      </c>
      <c r="D195" s="167">
        <v>1.89368</v>
      </c>
      <c r="E195" s="167">
        <v>1.89368</v>
      </c>
      <c r="F195" s="168">
        <v>1</v>
      </c>
      <c r="G195" s="167">
        <f t="shared" si="4"/>
        <v>1.89368</v>
      </c>
      <c r="H195" s="166">
        <v>1.2</v>
      </c>
      <c r="I195" s="169">
        <f t="shared" si="5"/>
        <v>2.2724199999999999</v>
      </c>
      <c r="J195" s="170" t="s">
        <v>1239</v>
      </c>
      <c r="K195" s="171" t="s">
        <v>1241</v>
      </c>
      <c r="L195" s="148"/>
      <c r="M195" s="189"/>
    </row>
    <row r="196" spans="1:13" ht="11.25" customHeight="1">
      <c r="A196" s="172" t="s">
        <v>447</v>
      </c>
      <c r="B196" s="172" t="s">
        <v>1652</v>
      </c>
      <c r="C196" s="173">
        <v>13.92</v>
      </c>
      <c r="D196" s="174">
        <v>3.2307100000000002</v>
      </c>
      <c r="E196" s="174">
        <v>3.2307100000000002</v>
      </c>
      <c r="F196" s="175">
        <v>1</v>
      </c>
      <c r="G196" s="174">
        <f t="shared" si="4"/>
        <v>3.2307100000000002</v>
      </c>
      <c r="H196" s="173">
        <v>1.2</v>
      </c>
      <c r="I196" s="176">
        <f t="shared" si="5"/>
        <v>3.8768500000000001</v>
      </c>
      <c r="J196" s="177" t="s">
        <v>1239</v>
      </c>
      <c r="K196" s="178" t="s">
        <v>1241</v>
      </c>
      <c r="L196" s="148"/>
      <c r="M196" s="189"/>
    </row>
    <row r="197" spans="1:13" ht="11.25" customHeight="1">
      <c r="A197" s="159" t="s">
        <v>448</v>
      </c>
      <c r="B197" s="159" t="s">
        <v>1653</v>
      </c>
      <c r="C197" s="160">
        <v>2.41</v>
      </c>
      <c r="D197" s="161">
        <v>0.68706</v>
      </c>
      <c r="E197" s="161">
        <v>0.68706</v>
      </c>
      <c r="F197" s="162">
        <v>1</v>
      </c>
      <c r="G197" s="161">
        <f t="shared" si="4"/>
        <v>0.68706</v>
      </c>
      <c r="H197" s="160">
        <v>1.2</v>
      </c>
      <c r="I197" s="163">
        <f t="shared" si="5"/>
        <v>0.82447000000000004</v>
      </c>
      <c r="J197" s="164" t="s">
        <v>1239</v>
      </c>
      <c r="K197" s="165" t="s">
        <v>1241</v>
      </c>
      <c r="L197" s="148"/>
      <c r="M197" s="189"/>
    </row>
    <row r="198" spans="1:13" ht="11.25" customHeight="1">
      <c r="A198" s="148" t="s">
        <v>449</v>
      </c>
      <c r="B198" s="148" t="s">
        <v>1653</v>
      </c>
      <c r="C198" s="166">
        <v>4.13</v>
      </c>
      <c r="D198" s="167">
        <v>0.78593000000000002</v>
      </c>
      <c r="E198" s="167">
        <v>0.78593000000000002</v>
      </c>
      <c r="F198" s="168">
        <v>1</v>
      </c>
      <c r="G198" s="167">
        <f t="shared" si="4"/>
        <v>0.78593000000000002</v>
      </c>
      <c r="H198" s="166">
        <v>1.2</v>
      </c>
      <c r="I198" s="169">
        <f t="shared" si="5"/>
        <v>0.94311999999999996</v>
      </c>
      <c r="J198" s="170" t="s">
        <v>1239</v>
      </c>
      <c r="K198" s="171" t="s">
        <v>1241</v>
      </c>
      <c r="L198" s="148"/>
      <c r="M198" s="189"/>
    </row>
    <row r="199" spans="1:13" ht="11.25" customHeight="1">
      <c r="A199" s="148" t="s">
        <v>450</v>
      </c>
      <c r="B199" s="148" t="s">
        <v>1653</v>
      </c>
      <c r="C199" s="166">
        <v>7.06</v>
      </c>
      <c r="D199" s="167">
        <v>1.1384799999999999</v>
      </c>
      <c r="E199" s="167">
        <v>1.1384799999999999</v>
      </c>
      <c r="F199" s="168">
        <v>1</v>
      </c>
      <c r="G199" s="167">
        <f t="shared" si="4"/>
        <v>1.1384799999999999</v>
      </c>
      <c r="H199" s="166">
        <v>1.2</v>
      </c>
      <c r="I199" s="169">
        <f t="shared" si="5"/>
        <v>1.3661799999999999</v>
      </c>
      <c r="J199" s="170" t="s">
        <v>1239</v>
      </c>
      <c r="K199" s="171" t="s">
        <v>1241</v>
      </c>
      <c r="L199" s="148"/>
      <c r="M199" s="189"/>
    </row>
    <row r="200" spans="1:13" ht="11.25" customHeight="1">
      <c r="A200" s="172" t="s">
        <v>451</v>
      </c>
      <c r="B200" s="172" t="s">
        <v>1653</v>
      </c>
      <c r="C200" s="173">
        <v>10.18</v>
      </c>
      <c r="D200" s="174">
        <v>1.8539000000000001</v>
      </c>
      <c r="E200" s="174">
        <v>1.8539000000000001</v>
      </c>
      <c r="F200" s="175">
        <v>1</v>
      </c>
      <c r="G200" s="174">
        <f t="shared" si="4"/>
        <v>1.8539000000000001</v>
      </c>
      <c r="H200" s="173">
        <v>1.2</v>
      </c>
      <c r="I200" s="176">
        <f t="shared" si="5"/>
        <v>2.2246800000000002</v>
      </c>
      <c r="J200" s="177" t="s">
        <v>1239</v>
      </c>
      <c r="K200" s="178" t="s">
        <v>1241</v>
      </c>
      <c r="L200" s="148"/>
      <c r="M200" s="189"/>
    </row>
    <row r="201" spans="1:13" ht="11.25" customHeight="1">
      <c r="A201" s="159" t="s">
        <v>452</v>
      </c>
      <c r="B201" s="159" t="s">
        <v>1654</v>
      </c>
      <c r="C201" s="160">
        <v>1.92</v>
      </c>
      <c r="D201" s="161">
        <v>0.53344999999999998</v>
      </c>
      <c r="E201" s="161">
        <v>0.53344999999999998</v>
      </c>
      <c r="F201" s="162">
        <v>1</v>
      </c>
      <c r="G201" s="161">
        <f t="shared" si="4"/>
        <v>0.53344999999999998</v>
      </c>
      <c r="H201" s="160">
        <v>1.2</v>
      </c>
      <c r="I201" s="163">
        <f t="shared" si="5"/>
        <v>0.64014000000000004</v>
      </c>
      <c r="J201" s="164" t="s">
        <v>1239</v>
      </c>
      <c r="K201" s="165" t="s">
        <v>1241</v>
      </c>
      <c r="L201" s="148"/>
      <c r="M201" s="189"/>
    </row>
    <row r="202" spans="1:13" ht="11.25" customHeight="1">
      <c r="A202" s="148" t="s">
        <v>453</v>
      </c>
      <c r="B202" s="148" t="s">
        <v>1654</v>
      </c>
      <c r="C202" s="166">
        <v>2.46</v>
      </c>
      <c r="D202" s="167">
        <v>0.61287999999999998</v>
      </c>
      <c r="E202" s="167">
        <v>0.61287999999999998</v>
      </c>
      <c r="F202" s="168">
        <v>1</v>
      </c>
      <c r="G202" s="167">
        <f t="shared" si="4"/>
        <v>0.61287999999999998</v>
      </c>
      <c r="H202" s="166">
        <v>1.2</v>
      </c>
      <c r="I202" s="169">
        <f t="shared" si="5"/>
        <v>0.73546</v>
      </c>
      <c r="J202" s="170" t="s">
        <v>1239</v>
      </c>
      <c r="K202" s="171" t="s">
        <v>1241</v>
      </c>
      <c r="L202" s="148"/>
      <c r="M202" s="189"/>
    </row>
    <row r="203" spans="1:13" ht="11.25" customHeight="1">
      <c r="A203" s="148" t="s">
        <v>454</v>
      </c>
      <c r="B203" s="148" t="s">
        <v>1654</v>
      </c>
      <c r="C203" s="166">
        <v>3.28</v>
      </c>
      <c r="D203" s="167">
        <v>0.73995999999999995</v>
      </c>
      <c r="E203" s="167">
        <v>0.73995999999999995</v>
      </c>
      <c r="F203" s="168">
        <v>1</v>
      </c>
      <c r="G203" s="167">
        <f t="shared" si="4"/>
        <v>0.73995999999999995</v>
      </c>
      <c r="H203" s="166">
        <v>1.2</v>
      </c>
      <c r="I203" s="169">
        <f t="shared" si="5"/>
        <v>0.88795000000000002</v>
      </c>
      <c r="J203" s="170" t="s">
        <v>1239</v>
      </c>
      <c r="K203" s="171" t="s">
        <v>1241</v>
      </c>
      <c r="L203" s="148"/>
      <c r="M203" s="189"/>
    </row>
    <row r="204" spans="1:13" ht="11.25" customHeight="1">
      <c r="A204" s="172" t="s">
        <v>455</v>
      </c>
      <c r="B204" s="172" t="s">
        <v>1654</v>
      </c>
      <c r="C204" s="173">
        <v>6.88</v>
      </c>
      <c r="D204" s="174">
        <v>1.2974000000000001</v>
      </c>
      <c r="E204" s="174">
        <v>1.2974000000000001</v>
      </c>
      <c r="F204" s="175">
        <v>1</v>
      </c>
      <c r="G204" s="174">
        <f t="shared" si="4"/>
        <v>1.2974000000000001</v>
      </c>
      <c r="H204" s="173">
        <v>1.2</v>
      </c>
      <c r="I204" s="176">
        <f t="shared" si="5"/>
        <v>1.55688</v>
      </c>
      <c r="J204" s="177" t="s">
        <v>1239</v>
      </c>
      <c r="K204" s="178" t="s">
        <v>1241</v>
      </c>
      <c r="L204" s="148"/>
      <c r="M204" s="189"/>
    </row>
    <row r="205" spans="1:13" ht="11.25" customHeight="1">
      <c r="A205" s="159" t="s">
        <v>456</v>
      </c>
      <c r="B205" s="159" t="s">
        <v>1479</v>
      </c>
      <c r="C205" s="160">
        <v>1.91</v>
      </c>
      <c r="D205" s="161">
        <v>0.32079999999999997</v>
      </c>
      <c r="E205" s="161">
        <v>0.32079999999999997</v>
      </c>
      <c r="F205" s="162">
        <v>1</v>
      </c>
      <c r="G205" s="161">
        <f t="shared" ref="G205:G268" si="6">ROUND(F205*D205,5)</f>
        <v>0.32079999999999997</v>
      </c>
      <c r="H205" s="160">
        <v>1.1499999999999999</v>
      </c>
      <c r="I205" s="163">
        <f t="shared" ref="I205:I268" si="7">ROUND(H205*G205,5)</f>
        <v>0.36892000000000003</v>
      </c>
      <c r="J205" s="164" t="s">
        <v>1242</v>
      </c>
      <c r="K205" s="165" t="s">
        <v>1243</v>
      </c>
      <c r="L205" s="148"/>
      <c r="M205" s="189"/>
    </row>
    <row r="206" spans="1:13" ht="11.25" customHeight="1">
      <c r="A206" s="148" t="s">
        <v>457</v>
      </c>
      <c r="B206" s="148" t="s">
        <v>1479</v>
      </c>
      <c r="C206" s="166">
        <v>2.69</v>
      </c>
      <c r="D206" s="167">
        <v>0.47344000000000003</v>
      </c>
      <c r="E206" s="167">
        <v>0.47344000000000003</v>
      </c>
      <c r="F206" s="168">
        <v>1</v>
      </c>
      <c r="G206" s="167">
        <f t="shared" si="6"/>
        <v>0.47344000000000003</v>
      </c>
      <c r="H206" s="166">
        <v>1.1499999999999999</v>
      </c>
      <c r="I206" s="169">
        <f t="shared" si="7"/>
        <v>0.54446000000000006</v>
      </c>
      <c r="J206" s="170" t="s">
        <v>1242</v>
      </c>
      <c r="K206" s="171" t="s">
        <v>1243</v>
      </c>
      <c r="L206" s="148"/>
      <c r="M206" s="189"/>
    </row>
    <row r="207" spans="1:13" ht="11.25" customHeight="1">
      <c r="A207" s="148" t="s">
        <v>458</v>
      </c>
      <c r="B207" s="148" t="s">
        <v>1479</v>
      </c>
      <c r="C207" s="166">
        <v>3.84</v>
      </c>
      <c r="D207" s="167">
        <v>0.68983000000000005</v>
      </c>
      <c r="E207" s="167">
        <v>0.68983000000000005</v>
      </c>
      <c r="F207" s="168">
        <v>1</v>
      </c>
      <c r="G207" s="167">
        <f t="shared" si="6"/>
        <v>0.68983000000000005</v>
      </c>
      <c r="H207" s="166">
        <v>1.1499999999999999</v>
      </c>
      <c r="I207" s="169">
        <f t="shared" si="7"/>
        <v>0.79330000000000001</v>
      </c>
      <c r="J207" s="170" t="s">
        <v>1242</v>
      </c>
      <c r="K207" s="171" t="s">
        <v>1243</v>
      </c>
      <c r="L207" s="148"/>
      <c r="M207" s="189"/>
    </row>
    <row r="208" spans="1:13" ht="11.25" customHeight="1">
      <c r="A208" s="172" t="s">
        <v>459</v>
      </c>
      <c r="B208" s="172" t="s">
        <v>1479</v>
      </c>
      <c r="C208" s="173">
        <v>6.07</v>
      </c>
      <c r="D208" s="174">
        <v>1.12812</v>
      </c>
      <c r="E208" s="174">
        <v>1.12812</v>
      </c>
      <c r="F208" s="175">
        <v>1</v>
      </c>
      <c r="G208" s="174">
        <f t="shared" si="6"/>
        <v>1.12812</v>
      </c>
      <c r="H208" s="173">
        <v>1.1499999999999999</v>
      </c>
      <c r="I208" s="176">
        <f t="shared" si="7"/>
        <v>1.2973399999999999</v>
      </c>
      <c r="J208" s="177" t="s">
        <v>1242</v>
      </c>
      <c r="K208" s="178" t="s">
        <v>1243</v>
      </c>
      <c r="L208" s="148"/>
      <c r="M208" s="189"/>
    </row>
    <row r="209" spans="1:13" ht="11.25" customHeight="1">
      <c r="A209" s="159" t="s">
        <v>460</v>
      </c>
      <c r="B209" s="159" t="s">
        <v>1655</v>
      </c>
      <c r="C209" s="160">
        <v>2.13</v>
      </c>
      <c r="D209" s="161">
        <v>0.37957000000000002</v>
      </c>
      <c r="E209" s="161">
        <v>0.37957000000000002</v>
      </c>
      <c r="F209" s="162">
        <v>1</v>
      </c>
      <c r="G209" s="161">
        <f t="shared" si="6"/>
        <v>0.37957000000000002</v>
      </c>
      <c r="H209" s="160">
        <v>1.2</v>
      </c>
      <c r="I209" s="163">
        <f t="shared" si="7"/>
        <v>0.45548</v>
      </c>
      <c r="J209" s="164" t="s">
        <v>1239</v>
      </c>
      <c r="K209" s="165" t="s">
        <v>1241</v>
      </c>
      <c r="L209" s="148"/>
      <c r="M209" s="189"/>
    </row>
    <row r="210" spans="1:13" ht="11.25" customHeight="1">
      <c r="A210" s="148" t="s">
        <v>461</v>
      </c>
      <c r="B210" s="148" t="s">
        <v>1655</v>
      </c>
      <c r="C210" s="166">
        <v>2.74</v>
      </c>
      <c r="D210" s="167">
        <v>0.52388999999999997</v>
      </c>
      <c r="E210" s="167">
        <v>0.52388999999999997</v>
      </c>
      <c r="F210" s="168">
        <v>1</v>
      </c>
      <c r="G210" s="167">
        <f t="shared" si="6"/>
        <v>0.52388999999999997</v>
      </c>
      <c r="H210" s="166">
        <v>1.2</v>
      </c>
      <c r="I210" s="169">
        <f t="shared" si="7"/>
        <v>0.62866999999999995</v>
      </c>
      <c r="J210" s="170" t="s">
        <v>1239</v>
      </c>
      <c r="K210" s="171" t="s">
        <v>1241</v>
      </c>
      <c r="L210" s="148"/>
      <c r="M210" s="189"/>
    </row>
    <row r="211" spans="1:13" ht="11.25" customHeight="1">
      <c r="A211" s="148" t="s">
        <v>462</v>
      </c>
      <c r="B211" s="148" t="s">
        <v>1655</v>
      </c>
      <c r="C211" s="166">
        <v>4.4800000000000004</v>
      </c>
      <c r="D211" s="167">
        <v>0.84145000000000003</v>
      </c>
      <c r="E211" s="167">
        <v>0.84145000000000003</v>
      </c>
      <c r="F211" s="168">
        <v>1</v>
      </c>
      <c r="G211" s="167">
        <f t="shared" si="6"/>
        <v>0.84145000000000003</v>
      </c>
      <c r="H211" s="166">
        <v>1.2</v>
      </c>
      <c r="I211" s="169">
        <f t="shared" si="7"/>
        <v>1.0097400000000001</v>
      </c>
      <c r="J211" s="170" t="s">
        <v>1239</v>
      </c>
      <c r="K211" s="171" t="s">
        <v>1241</v>
      </c>
      <c r="L211" s="148"/>
      <c r="M211" s="189"/>
    </row>
    <row r="212" spans="1:13" ht="11.25" customHeight="1">
      <c r="A212" s="172" t="s">
        <v>463</v>
      </c>
      <c r="B212" s="172" t="s">
        <v>1655</v>
      </c>
      <c r="C212" s="173">
        <v>6.73</v>
      </c>
      <c r="D212" s="174">
        <v>1.4726699999999999</v>
      </c>
      <c r="E212" s="174">
        <v>1.4726699999999999</v>
      </c>
      <c r="F212" s="175">
        <v>1</v>
      </c>
      <c r="G212" s="174">
        <f t="shared" si="6"/>
        <v>1.4726699999999999</v>
      </c>
      <c r="H212" s="173">
        <v>1.2</v>
      </c>
      <c r="I212" s="176">
        <f t="shared" si="7"/>
        <v>1.7672000000000001</v>
      </c>
      <c r="J212" s="177" t="s">
        <v>1239</v>
      </c>
      <c r="K212" s="178" t="s">
        <v>1241</v>
      </c>
      <c r="L212" s="148"/>
      <c r="M212" s="189"/>
    </row>
    <row r="213" spans="1:13" ht="11.25" customHeight="1">
      <c r="A213" s="159" t="s">
        <v>464</v>
      </c>
      <c r="B213" s="159" t="s">
        <v>1656</v>
      </c>
      <c r="C213" s="160">
        <v>2.2400000000000002</v>
      </c>
      <c r="D213" s="161">
        <v>0.44169999999999998</v>
      </c>
      <c r="E213" s="161">
        <v>0.44169999999999998</v>
      </c>
      <c r="F213" s="162">
        <v>1</v>
      </c>
      <c r="G213" s="161">
        <f t="shared" si="6"/>
        <v>0.44169999999999998</v>
      </c>
      <c r="H213" s="160">
        <v>1.2</v>
      </c>
      <c r="I213" s="163">
        <f t="shared" si="7"/>
        <v>0.53003999999999996</v>
      </c>
      <c r="J213" s="164" t="s">
        <v>1239</v>
      </c>
      <c r="K213" s="165" t="s">
        <v>1241</v>
      </c>
      <c r="L213" s="148"/>
      <c r="M213" s="189"/>
    </row>
    <row r="214" spans="1:13" ht="11.25" customHeight="1">
      <c r="A214" s="148" t="s">
        <v>465</v>
      </c>
      <c r="B214" s="148" t="s">
        <v>1656</v>
      </c>
      <c r="C214" s="166">
        <v>2.93</v>
      </c>
      <c r="D214" s="167">
        <v>0.61036000000000001</v>
      </c>
      <c r="E214" s="167">
        <v>0.61036000000000001</v>
      </c>
      <c r="F214" s="168">
        <v>1</v>
      </c>
      <c r="G214" s="167">
        <f t="shared" si="6"/>
        <v>0.61036000000000001</v>
      </c>
      <c r="H214" s="166">
        <v>1.2</v>
      </c>
      <c r="I214" s="169">
        <f t="shared" si="7"/>
        <v>0.73243000000000003</v>
      </c>
      <c r="J214" s="170" t="s">
        <v>1239</v>
      </c>
      <c r="K214" s="171" t="s">
        <v>1241</v>
      </c>
      <c r="L214" s="148"/>
      <c r="M214" s="189"/>
    </row>
    <row r="215" spans="1:13" ht="11.25" customHeight="1">
      <c r="A215" s="148" t="s">
        <v>466</v>
      </c>
      <c r="B215" s="148" t="s">
        <v>1656</v>
      </c>
      <c r="C215" s="166">
        <v>4.84</v>
      </c>
      <c r="D215" s="167">
        <v>0.92374999999999996</v>
      </c>
      <c r="E215" s="167">
        <v>0.92374999999999996</v>
      </c>
      <c r="F215" s="168">
        <v>1</v>
      </c>
      <c r="G215" s="167">
        <f t="shared" si="6"/>
        <v>0.92374999999999996</v>
      </c>
      <c r="H215" s="166">
        <v>1.2</v>
      </c>
      <c r="I215" s="169">
        <f t="shared" si="7"/>
        <v>1.1085</v>
      </c>
      <c r="J215" s="170" t="s">
        <v>1239</v>
      </c>
      <c r="K215" s="171" t="s">
        <v>1241</v>
      </c>
      <c r="L215" s="148"/>
      <c r="M215" s="189"/>
    </row>
    <row r="216" spans="1:13" ht="11.25" customHeight="1">
      <c r="A216" s="172" t="s">
        <v>467</v>
      </c>
      <c r="B216" s="172" t="s">
        <v>1656</v>
      </c>
      <c r="C216" s="173">
        <v>7.59</v>
      </c>
      <c r="D216" s="174">
        <v>1.6896100000000001</v>
      </c>
      <c r="E216" s="174">
        <v>1.6896100000000001</v>
      </c>
      <c r="F216" s="175">
        <v>1</v>
      </c>
      <c r="G216" s="174">
        <f t="shared" si="6"/>
        <v>1.6896100000000001</v>
      </c>
      <c r="H216" s="173">
        <v>1.2</v>
      </c>
      <c r="I216" s="176">
        <f t="shared" si="7"/>
        <v>2.0275300000000001</v>
      </c>
      <c r="J216" s="177" t="s">
        <v>1239</v>
      </c>
      <c r="K216" s="178" t="s">
        <v>1241</v>
      </c>
      <c r="L216" s="148"/>
      <c r="M216" s="189"/>
    </row>
    <row r="217" spans="1:13" ht="11.25" customHeight="1">
      <c r="A217" s="159" t="s">
        <v>468</v>
      </c>
      <c r="B217" s="159" t="s">
        <v>1657</v>
      </c>
      <c r="C217" s="160">
        <v>3.41</v>
      </c>
      <c r="D217" s="161">
        <v>1.7948599999999999</v>
      </c>
      <c r="E217" s="161">
        <v>1.7948599999999999</v>
      </c>
      <c r="F217" s="162">
        <v>1</v>
      </c>
      <c r="G217" s="161">
        <f t="shared" si="6"/>
        <v>1.7948599999999999</v>
      </c>
      <c r="H217" s="160">
        <v>1.1499999999999999</v>
      </c>
      <c r="I217" s="163">
        <f t="shared" si="7"/>
        <v>2.0640900000000002</v>
      </c>
      <c r="J217" s="164" t="s">
        <v>1242</v>
      </c>
      <c r="K217" s="165" t="s">
        <v>1243</v>
      </c>
      <c r="L217" s="148"/>
      <c r="M217" s="189"/>
    </row>
    <row r="218" spans="1:13" ht="11.25" customHeight="1">
      <c r="A218" s="148" t="s">
        <v>469</v>
      </c>
      <c r="B218" s="148" t="s">
        <v>1657</v>
      </c>
      <c r="C218" s="166">
        <v>5.2</v>
      </c>
      <c r="D218" s="167">
        <v>2.20377</v>
      </c>
      <c r="E218" s="167">
        <v>2.20377</v>
      </c>
      <c r="F218" s="168">
        <v>1</v>
      </c>
      <c r="G218" s="167">
        <f t="shared" si="6"/>
        <v>2.20377</v>
      </c>
      <c r="H218" s="166">
        <v>1.1499999999999999</v>
      </c>
      <c r="I218" s="169">
        <f t="shared" si="7"/>
        <v>2.5343399999999998</v>
      </c>
      <c r="J218" s="170" t="s">
        <v>1242</v>
      </c>
      <c r="K218" s="171" t="s">
        <v>1243</v>
      </c>
      <c r="L218" s="148"/>
      <c r="M218" s="189"/>
    </row>
    <row r="219" spans="1:13" ht="11.25" customHeight="1">
      <c r="A219" s="148" t="s">
        <v>470</v>
      </c>
      <c r="B219" s="148" t="s">
        <v>1657</v>
      </c>
      <c r="C219" s="166">
        <v>8.82</v>
      </c>
      <c r="D219" s="167">
        <v>2.9930400000000001</v>
      </c>
      <c r="E219" s="167">
        <v>2.9930400000000001</v>
      </c>
      <c r="F219" s="168">
        <v>1</v>
      </c>
      <c r="G219" s="167">
        <f t="shared" si="6"/>
        <v>2.9930400000000001</v>
      </c>
      <c r="H219" s="166">
        <v>1.1499999999999999</v>
      </c>
      <c r="I219" s="169">
        <f t="shared" si="7"/>
        <v>3.4420000000000002</v>
      </c>
      <c r="J219" s="170" t="s">
        <v>1242</v>
      </c>
      <c r="K219" s="171" t="s">
        <v>1243</v>
      </c>
      <c r="L219" s="148"/>
      <c r="M219" s="189"/>
    </row>
    <row r="220" spans="1:13" ht="11.25" customHeight="1">
      <c r="A220" s="172" t="s">
        <v>471</v>
      </c>
      <c r="B220" s="172" t="s">
        <v>1657</v>
      </c>
      <c r="C220" s="173">
        <v>15.63</v>
      </c>
      <c r="D220" s="174">
        <v>5.2208399999999999</v>
      </c>
      <c r="E220" s="174">
        <v>5.2208399999999999</v>
      </c>
      <c r="F220" s="175">
        <v>1</v>
      </c>
      <c r="G220" s="174">
        <f t="shared" si="6"/>
        <v>5.2208399999999999</v>
      </c>
      <c r="H220" s="173">
        <v>1.1499999999999999</v>
      </c>
      <c r="I220" s="176">
        <f t="shared" si="7"/>
        <v>6.0039699999999998</v>
      </c>
      <c r="J220" s="177" t="s">
        <v>1242</v>
      </c>
      <c r="K220" s="178" t="s">
        <v>1243</v>
      </c>
      <c r="L220" s="148"/>
      <c r="M220" s="189"/>
    </row>
    <row r="221" spans="1:13" ht="11.25" customHeight="1">
      <c r="A221" s="159" t="s">
        <v>472</v>
      </c>
      <c r="B221" s="159" t="s">
        <v>1658</v>
      </c>
      <c r="C221" s="160">
        <v>3.03</v>
      </c>
      <c r="D221" s="161">
        <v>1.3071999999999999</v>
      </c>
      <c r="E221" s="161">
        <v>1.3071999999999999</v>
      </c>
      <c r="F221" s="162">
        <v>1</v>
      </c>
      <c r="G221" s="161">
        <f t="shared" si="6"/>
        <v>1.3071999999999999</v>
      </c>
      <c r="H221" s="160">
        <v>1.1499999999999999</v>
      </c>
      <c r="I221" s="163">
        <f t="shared" si="7"/>
        <v>1.5032799999999999</v>
      </c>
      <c r="J221" s="164" t="s">
        <v>1242</v>
      </c>
      <c r="K221" s="165" t="s">
        <v>1243</v>
      </c>
      <c r="L221" s="148"/>
      <c r="M221" s="189"/>
    </row>
    <row r="222" spans="1:13" ht="11.25" customHeight="1">
      <c r="A222" s="148" t="s">
        <v>473</v>
      </c>
      <c r="B222" s="148" t="s">
        <v>1658</v>
      </c>
      <c r="C222" s="166">
        <v>5.1100000000000003</v>
      </c>
      <c r="D222" s="167">
        <v>1.6900299999999999</v>
      </c>
      <c r="E222" s="167">
        <v>1.6900299999999999</v>
      </c>
      <c r="F222" s="168">
        <v>1</v>
      </c>
      <c r="G222" s="167">
        <f t="shared" si="6"/>
        <v>1.6900299999999999</v>
      </c>
      <c r="H222" s="166">
        <v>1.1499999999999999</v>
      </c>
      <c r="I222" s="169">
        <f t="shared" si="7"/>
        <v>1.94353</v>
      </c>
      <c r="J222" s="170" t="s">
        <v>1242</v>
      </c>
      <c r="K222" s="171" t="s">
        <v>1243</v>
      </c>
      <c r="L222" s="148"/>
      <c r="M222" s="189"/>
    </row>
    <row r="223" spans="1:13" ht="11.25" customHeight="1">
      <c r="A223" s="148" t="s">
        <v>474</v>
      </c>
      <c r="B223" s="148" t="s">
        <v>1658</v>
      </c>
      <c r="C223" s="166">
        <v>9.73</v>
      </c>
      <c r="D223" s="167">
        <v>2.5705399999999998</v>
      </c>
      <c r="E223" s="167">
        <v>2.5705399999999998</v>
      </c>
      <c r="F223" s="168">
        <v>1</v>
      </c>
      <c r="G223" s="167">
        <f t="shared" si="6"/>
        <v>2.5705399999999998</v>
      </c>
      <c r="H223" s="166">
        <v>1.1499999999999999</v>
      </c>
      <c r="I223" s="169">
        <f t="shared" si="7"/>
        <v>2.9561199999999999</v>
      </c>
      <c r="J223" s="170" t="s">
        <v>1242</v>
      </c>
      <c r="K223" s="171" t="s">
        <v>1243</v>
      </c>
      <c r="L223" s="148"/>
      <c r="M223" s="189"/>
    </row>
    <row r="224" spans="1:13" ht="11.25" customHeight="1">
      <c r="A224" s="172" t="s">
        <v>475</v>
      </c>
      <c r="B224" s="172" t="s">
        <v>1658</v>
      </c>
      <c r="C224" s="173">
        <v>15.69</v>
      </c>
      <c r="D224" s="174">
        <v>4.2686900000000003</v>
      </c>
      <c r="E224" s="174">
        <v>4.2686900000000003</v>
      </c>
      <c r="F224" s="175">
        <v>1</v>
      </c>
      <c r="G224" s="174">
        <f t="shared" si="6"/>
        <v>4.2686900000000003</v>
      </c>
      <c r="H224" s="173">
        <v>1.1499999999999999</v>
      </c>
      <c r="I224" s="176">
        <f t="shared" si="7"/>
        <v>4.9089900000000002</v>
      </c>
      <c r="J224" s="177" t="s">
        <v>1242</v>
      </c>
      <c r="K224" s="178" t="s">
        <v>1243</v>
      </c>
      <c r="L224" s="148"/>
      <c r="M224" s="189"/>
    </row>
    <row r="225" spans="1:13" ht="11.25" customHeight="1">
      <c r="A225" s="159" t="s">
        <v>476</v>
      </c>
      <c r="B225" s="159" t="s">
        <v>1480</v>
      </c>
      <c r="C225" s="160">
        <v>11.51</v>
      </c>
      <c r="D225" s="161">
        <v>3.12405</v>
      </c>
      <c r="E225" s="161">
        <v>3.12405</v>
      </c>
      <c r="F225" s="162">
        <v>1</v>
      </c>
      <c r="G225" s="161">
        <f t="shared" si="6"/>
        <v>3.12405</v>
      </c>
      <c r="H225" s="160">
        <v>1.1499999999999999</v>
      </c>
      <c r="I225" s="163">
        <f t="shared" si="7"/>
        <v>3.59266</v>
      </c>
      <c r="J225" s="164" t="s">
        <v>1242</v>
      </c>
      <c r="K225" s="165" t="s">
        <v>1243</v>
      </c>
      <c r="L225" s="148"/>
      <c r="M225" s="189"/>
    </row>
    <row r="226" spans="1:13" ht="11.25" customHeight="1">
      <c r="A226" s="148" t="s">
        <v>477</v>
      </c>
      <c r="B226" s="148" t="s">
        <v>1480</v>
      </c>
      <c r="C226" s="166">
        <v>11.52</v>
      </c>
      <c r="D226" s="167">
        <v>3.12473</v>
      </c>
      <c r="E226" s="167">
        <v>3.12473</v>
      </c>
      <c r="F226" s="168">
        <v>1</v>
      </c>
      <c r="G226" s="167">
        <f t="shared" si="6"/>
        <v>3.12473</v>
      </c>
      <c r="H226" s="166">
        <v>1.1499999999999999</v>
      </c>
      <c r="I226" s="169">
        <f t="shared" si="7"/>
        <v>3.5934400000000002</v>
      </c>
      <c r="J226" s="170" t="s">
        <v>1242</v>
      </c>
      <c r="K226" s="171" t="s">
        <v>1243</v>
      </c>
      <c r="L226" s="148"/>
      <c r="M226" s="189"/>
    </row>
    <row r="227" spans="1:13" ht="11.25" customHeight="1">
      <c r="A227" s="148" t="s">
        <v>478</v>
      </c>
      <c r="B227" s="148" t="s">
        <v>1480</v>
      </c>
      <c r="C227" s="166">
        <v>13.7</v>
      </c>
      <c r="D227" s="167">
        <v>3.8249399999999998</v>
      </c>
      <c r="E227" s="167">
        <v>3.8249399999999998</v>
      </c>
      <c r="F227" s="168">
        <v>1</v>
      </c>
      <c r="G227" s="167">
        <f t="shared" si="6"/>
        <v>3.8249399999999998</v>
      </c>
      <c r="H227" s="166">
        <v>1.1499999999999999</v>
      </c>
      <c r="I227" s="169">
        <f t="shared" si="7"/>
        <v>4.3986799999999997</v>
      </c>
      <c r="J227" s="170" t="s">
        <v>1242</v>
      </c>
      <c r="K227" s="171" t="s">
        <v>1243</v>
      </c>
      <c r="L227" s="148"/>
      <c r="M227" s="189"/>
    </row>
    <row r="228" spans="1:13" ht="11.25" customHeight="1">
      <c r="A228" s="172" t="s">
        <v>479</v>
      </c>
      <c r="B228" s="172" t="s">
        <v>1480</v>
      </c>
      <c r="C228" s="173">
        <v>16.32</v>
      </c>
      <c r="D228" s="174">
        <v>4.9544800000000002</v>
      </c>
      <c r="E228" s="174">
        <v>4.9544800000000002</v>
      </c>
      <c r="F228" s="175">
        <v>1</v>
      </c>
      <c r="G228" s="174">
        <f t="shared" si="6"/>
        <v>4.9544800000000002</v>
      </c>
      <c r="H228" s="173">
        <v>1.1499999999999999</v>
      </c>
      <c r="I228" s="176">
        <f t="shared" si="7"/>
        <v>5.6976500000000003</v>
      </c>
      <c r="J228" s="177" t="s">
        <v>1242</v>
      </c>
      <c r="K228" s="178" t="s">
        <v>1243</v>
      </c>
      <c r="L228" s="148"/>
      <c r="M228" s="189"/>
    </row>
    <row r="229" spans="1:13" ht="11.25" customHeight="1">
      <c r="A229" s="159" t="s">
        <v>480</v>
      </c>
      <c r="B229" s="159" t="s">
        <v>1481</v>
      </c>
      <c r="C229" s="160">
        <v>6.07</v>
      </c>
      <c r="D229" s="161">
        <v>1.03691</v>
      </c>
      <c r="E229" s="161">
        <v>1.03691</v>
      </c>
      <c r="F229" s="162">
        <v>1</v>
      </c>
      <c r="G229" s="161">
        <f t="shared" si="6"/>
        <v>1.03691</v>
      </c>
      <c r="H229" s="160">
        <v>1.1499999999999999</v>
      </c>
      <c r="I229" s="163">
        <f t="shared" si="7"/>
        <v>1.19245</v>
      </c>
      <c r="J229" s="164" t="s">
        <v>1242</v>
      </c>
      <c r="K229" s="165" t="s">
        <v>1243</v>
      </c>
      <c r="L229" s="148"/>
      <c r="M229" s="189"/>
    </row>
    <row r="230" spans="1:13" ht="11.25" customHeight="1">
      <c r="A230" s="148" t="s">
        <v>481</v>
      </c>
      <c r="B230" s="148" t="s">
        <v>1481</v>
      </c>
      <c r="C230" s="166">
        <v>8</v>
      </c>
      <c r="D230" s="167">
        <v>1.4589099999999999</v>
      </c>
      <c r="E230" s="167">
        <v>1.4589099999999999</v>
      </c>
      <c r="F230" s="168">
        <v>1</v>
      </c>
      <c r="G230" s="167">
        <f t="shared" si="6"/>
        <v>1.4589099999999999</v>
      </c>
      <c r="H230" s="166">
        <v>1.1499999999999999</v>
      </c>
      <c r="I230" s="169">
        <f t="shared" si="7"/>
        <v>1.6777500000000001</v>
      </c>
      <c r="J230" s="170" t="s">
        <v>1242</v>
      </c>
      <c r="K230" s="171" t="s">
        <v>1243</v>
      </c>
      <c r="L230" s="148"/>
      <c r="M230" s="189"/>
    </row>
    <row r="231" spans="1:13" ht="11.25" customHeight="1">
      <c r="A231" s="148" t="s">
        <v>482</v>
      </c>
      <c r="B231" s="148" t="s">
        <v>1481</v>
      </c>
      <c r="C231" s="166">
        <v>10.08</v>
      </c>
      <c r="D231" s="167">
        <v>1.9433100000000001</v>
      </c>
      <c r="E231" s="167">
        <v>1.9433100000000001</v>
      </c>
      <c r="F231" s="168">
        <v>1</v>
      </c>
      <c r="G231" s="167">
        <f t="shared" si="6"/>
        <v>1.9433100000000001</v>
      </c>
      <c r="H231" s="166">
        <v>1.1499999999999999</v>
      </c>
      <c r="I231" s="169">
        <f t="shared" si="7"/>
        <v>2.23481</v>
      </c>
      <c r="J231" s="170" t="s">
        <v>1242</v>
      </c>
      <c r="K231" s="171" t="s">
        <v>1243</v>
      </c>
      <c r="L231" s="148"/>
      <c r="M231" s="189"/>
    </row>
    <row r="232" spans="1:13" ht="11.25" customHeight="1">
      <c r="A232" s="172" t="s">
        <v>487</v>
      </c>
      <c r="B232" s="172" t="s">
        <v>1481</v>
      </c>
      <c r="C232" s="173">
        <v>12.16</v>
      </c>
      <c r="D232" s="174">
        <v>2.5224600000000001</v>
      </c>
      <c r="E232" s="174">
        <v>2.5224600000000001</v>
      </c>
      <c r="F232" s="175">
        <v>1</v>
      </c>
      <c r="G232" s="174">
        <f t="shared" si="6"/>
        <v>2.5224600000000001</v>
      </c>
      <c r="H232" s="173">
        <v>1.1499999999999999</v>
      </c>
      <c r="I232" s="176">
        <f t="shared" si="7"/>
        <v>2.90083</v>
      </c>
      <c r="J232" s="177" t="s">
        <v>1242</v>
      </c>
      <c r="K232" s="178" t="s">
        <v>1243</v>
      </c>
      <c r="L232" s="148"/>
      <c r="M232" s="189"/>
    </row>
    <row r="233" spans="1:13" ht="11.25" customHeight="1">
      <c r="A233" s="159" t="s">
        <v>488</v>
      </c>
      <c r="B233" s="159" t="s">
        <v>1659</v>
      </c>
      <c r="C233" s="160">
        <v>2.5099999999999998</v>
      </c>
      <c r="D233" s="161">
        <v>0.37481999999999999</v>
      </c>
      <c r="E233" s="161">
        <v>0.37481999999999999</v>
      </c>
      <c r="F233" s="162">
        <v>1</v>
      </c>
      <c r="G233" s="161">
        <f t="shared" si="6"/>
        <v>0.37481999999999999</v>
      </c>
      <c r="H233" s="160">
        <v>1.1499999999999999</v>
      </c>
      <c r="I233" s="163">
        <f t="shared" si="7"/>
        <v>0.43103999999999998</v>
      </c>
      <c r="J233" s="164" t="s">
        <v>1242</v>
      </c>
      <c r="K233" s="165" t="s">
        <v>1243</v>
      </c>
      <c r="L233" s="148"/>
      <c r="M233" s="189"/>
    </row>
    <row r="234" spans="1:13" ht="11.25" customHeight="1">
      <c r="A234" s="148" t="s">
        <v>489</v>
      </c>
      <c r="B234" s="148" t="s">
        <v>1659</v>
      </c>
      <c r="C234" s="166">
        <v>3.55</v>
      </c>
      <c r="D234" s="167">
        <v>0.49214000000000002</v>
      </c>
      <c r="E234" s="167">
        <v>0.49214000000000002</v>
      </c>
      <c r="F234" s="168">
        <v>1</v>
      </c>
      <c r="G234" s="167">
        <f t="shared" si="6"/>
        <v>0.49214000000000002</v>
      </c>
      <c r="H234" s="166">
        <v>1.1499999999999999</v>
      </c>
      <c r="I234" s="169">
        <f t="shared" si="7"/>
        <v>0.56596000000000002</v>
      </c>
      <c r="J234" s="170" t="s">
        <v>1242</v>
      </c>
      <c r="K234" s="171" t="s">
        <v>1243</v>
      </c>
      <c r="L234" s="148"/>
      <c r="M234" s="189"/>
    </row>
    <row r="235" spans="1:13" ht="11.25" customHeight="1">
      <c r="A235" s="148" t="s">
        <v>490</v>
      </c>
      <c r="B235" s="148" t="s">
        <v>1659</v>
      </c>
      <c r="C235" s="166">
        <v>5.31</v>
      </c>
      <c r="D235" s="167">
        <v>0.82667999999999997</v>
      </c>
      <c r="E235" s="167">
        <v>0.82667999999999997</v>
      </c>
      <c r="F235" s="168">
        <v>1</v>
      </c>
      <c r="G235" s="167">
        <f t="shared" si="6"/>
        <v>0.82667999999999997</v>
      </c>
      <c r="H235" s="166">
        <v>1.1499999999999999</v>
      </c>
      <c r="I235" s="169">
        <f t="shared" si="7"/>
        <v>0.95067999999999997</v>
      </c>
      <c r="J235" s="170" t="s">
        <v>1242</v>
      </c>
      <c r="K235" s="171" t="s">
        <v>1243</v>
      </c>
      <c r="L235" s="148"/>
      <c r="M235" s="189"/>
    </row>
    <row r="236" spans="1:13" ht="11.25" customHeight="1">
      <c r="A236" s="172" t="s">
        <v>491</v>
      </c>
      <c r="B236" s="172" t="s">
        <v>1659</v>
      </c>
      <c r="C236" s="173">
        <v>6.92</v>
      </c>
      <c r="D236" s="174">
        <v>1.31708</v>
      </c>
      <c r="E236" s="174">
        <v>1.31708</v>
      </c>
      <c r="F236" s="175">
        <v>1</v>
      </c>
      <c r="G236" s="174">
        <f t="shared" si="6"/>
        <v>1.31708</v>
      </c>
      <c r="H236" s="173">
        <v>1.1499999999999999</v>
      </c>
      <c r="I236" s="176">
        <f t="shared" si="7"/>
        <v>1.51464</v>
      </c>
      <c r="J236" s="177" t="s">
        <v>1242</v>
      </c>
      <c r="K236" s="178" t="s">
        <v>1243</v>
      </c>
      <c r="L236" s="148"/>
      <c r="M236" s="189"/>
    </row>
    <row r="237" spans="1:13" ht="11.25" customHeight="1">
      <c r="A237" s="159" t="s">
        <v>492</v>
      </c>
      <c r="B237" s="159" t="s">
        <v>1482</v>
      </c>
      <c r="C237" s="160">
        <v>2.5299999999999998</v>
      </c>
      <c r="D237" s="161">
        <v>0.42936999999999997</v>
      </c>
      <c r="E237" s="161">
        <v>0.42936999999999997</v>
      </c>
      <c r="F237" s="162">
        <v>1</v>
      </c>
      <c r="G237" s="161">
        <f t="shared" si="6"/>
        <v>0.42936999999999997</v>
      </c>
      <c r="H237" s="160">
        <v>1.1499999999999999</v>
      </c>
      <c r="I237" s="163">
        <f t="shared" si="7"/>
        <v>0.49378</v>
      </c>
      <c r="J237" s="164" t="s">
        <v>1242</v>
      </c>
      <c r="K237" s="165" t="s">
        <v>1243</v>
      </c>
      <c r="L237" s="148"/>
      <c r="M237" s="189"/>
    </row>
    <row r="238" spans="1:13" ht="11.25" customHeight="1">
      <c r="A238" s="148" t="s">
        <v>493</v>
      </c>
      <c r="B238" s="148" t="s">
        <v>1482</v>
      </c>
      <c r="C238" s="166">
        <v>3.55</v>
      </c>
      <c r="D238" s="167">
        <v>0.70887999999999995</v>
      </c>
      <c r="E238" s="167">
        <v>0.70887999999999995</v>
      </c>
      <c r="F238" s="168">
        <v>1</v>
      </c>
      <c r="G238" s="167">
        <f t="shared" si="6"/>
        <v>0.70887999999999995</v>
      </c>
      <c r="H238" s="166">
        <v>1.1499999999999999</v>
      </c>
      <c r="I238" s="169">
        <f t="shared" si="7"/>
        <v>0.81520999999999999</v>
      </c>
      <c r="J238" s="170" t="s">
        <v>1242</v>
      </c>
      <c r="K238" s="171" t="s">
        <v>1243</v>
      </c>
      <c r="L238" s="148"/>
      <c r="M238" s="189"/>
    </row>
    <row r="239" spans="1:13" ht="11.25" customHeight="1">
      <c r="A239" s="148" t="s">
        <v>494</v>
      </c>
      <c r="B239" s="148" t="s">
        <v>1482</v>
      </c>
      <c r="C239" s="166">
        <v>5.17</v>
      </c>
      <c r="D239" s="167">
        <v>1.0676099999999999</v>
      </c>
      <c r="E239" s="167">
        <v>1.0676099999999999</v>
      </c>
      <c r="F239" s="168">
        <v>1</v>
      </c>
      <c r="G239" s="167">
        <f t="shared" si="6"/>
        <v>1.0676099999999999</v>
      </c>
      <c r="H239" s="166">
        <v>1.1499999999999999</v>
      </c>
      <c r="I239" s="169">
        <f t="shared" si="7"/>
        <v>1.2277499999999999</v>
      </c>
      <c r="J239" s="170" t="s">
        <v>1242</v>
      </c>
      <c r="K239" s="171" t="s">
        <v>1243</v>
      </c>
      <c r="L239" s="148"/>
      <c r="M239" s="189"/>
    </row>
    <row r="240" spans="1:13" ht="11.25" customHeight="1">
      <c r="A240" s="172" t="s">
        <v>495</v>
      </c>
      <c r="B240" s="172" t="s">
        <v>1482</v>
      </c>
      <c r="C240" s="173">
        <v>6.61</v>
      </c>
      <c r="D240" s="174">
        <v>1.76207</v>
      </c>
      <c r="E240" s="174">
        <v>1.76207</v>
      </c>
      <c r="F240" s="175">
        <v>1</v>
      </c>
      <c r="G240" s="174">
        <f t="shared" si="6"/>
        <v>1.76207</v>
      </c>
      <c r="H240" s="173">
        <v>1.1499999999999999</v>
      </c>
      <c r="I240" s="176">
        <f t="shared" si="7"/>
        <v>2.0263800000000001</v>
      </c>
      <c r="J240" s="177" t="s">
        <v>1242</v>
      </c>
      <c r="K240" s="178" t="s">
        <v>1243</v>
      </c>
      <c r="L240" s="148"/>
      <c r="M240" s="189"/>
    </row>
    <row r="241" spans="1:13" ht="11.25" customHeight="1">
      <c r="A241" s="159" t="s">
        <v>496</v>
      </c>
      <c r="B241" s="159" t="s">
        <v>1483</v>
      </c>
      <c r="C241" s="160">
        <v>2.2799999999999998</v>
      </c>
      <c r="D241" s="161">
        <v>0.56016999999999995</v>
      </c>
      <c r="E241" s="161">
        <v>0.56016999999999995</v>
      </c>
      <c r="F241" s="162">
        <v>1</v>
      </c>
      <c r="G241" s="161">
        <f t="shared" si="6"/>
        <v>0.56016999999999995</v>
      </c>
      <c r="H241" s="160">
        <v>1.1499999999999999</v>
      </c>
      <c r="I241" s="163">
        <f t="shared" si="7"/>
        <v>0.64419999999999999</v>
      </c>
      <c r="J241" s="164" t="s">
        <v>1242</v>
      </c>
      <c r="K241" s="165" t="s">
        <v>1243</v>
      </c>
      <c r="L241" s="148"/>
      <c r="M241" s="189"/>
    </row>
    <row r="242" spans="1:13" ht="11.25" customHeight="1">
      <c r="A242" s="148" t="s">
        <v>497</v>
      </c>
      <c r="B242" s="148" t="s">
        <v>1483</v>
      </c>
      <c r="C242" s="166">
        <v>3.21</v>
      </c>
      <c r="D242" s="167">
        <v>0.72946</v>
      </c>
      <c r="E242" s="167">
        <v>0.72946</v>
      </c>
      <c r="F242" s="168">
        <v>1</v>
      </c>
      <c r="G242" s="167">
        <f t="shared" si="6"/>
        <v>0.72946</v>
      </c>
      <c r="H242" s="166">
        <v>1.1499999999999999</v>
      </c>
      <c r="I242" s="169">
        <f t="shared" si="7"/>
        <v>0.83887999999999996</v>
      </c>
      <c r="J242" s="170" t="s">
        <v>1242</v>
      </c>
      <c r="K242" s="171" t="s">
        <v>1243</v>
      </c>
      <c r="L242" s="148"/>
      <c r="M242" s="189"/>
    </row>
    <row r="243" spans="1:13" ht="11.25" customHeight="1">
      <c r="A243" s="148" t="s">
        <v>498</v>
      </c>
      <c r="B243" s="148" t="s">
        <v>1483</v>
      </c>
      <c r="C243" s="166">
        <v>4.6100000000000003</v>
      </c>
      <c r="D243" s="167">
        <v>1.05244</v>
      </c>
      <c r="E243" s="167">
        <v>1.05244</v>
      </c>
      <c r="F243" s="168">
        <v>1</v>
      </c>
      <c r="G243" s="167">
        <f t="shared" si="6"/>
        <v>1.05244</v>
      </c>
      <c r="H243" s="166">
        <v>1.1499999999999999</v>
      </c>
      <c r="I243" s="169">
        <f t="shared" si="7"/>
        <v>1.21031</v>
      </c>
      <c r="J243" s="170" t="s">
        <v>1242</v>
      </c>
      <c r="K243" s="171" t="s">
        <v>1243</v>
      </c>
      <c r="L243" s="148"/>
      <c r="M243" s="189"/>
    </row>
    <row r="244" spans="1:13" ht="11.25" customHeight="1">
      <c r="A244" s="172" t="s">
        <v>499</v>
      </c>
      <c r="B244" s="172" t="s">
        <v>1483</v>
      </c>
      <c r="C244" s="173">
        <v>6.33</v>
      </c>
      <c r="D244" s="174">
        <v>1.60185</v>
      </c>
      <c r="E244" s="174">
        <v>1.60185</v>
      </c>
      <c r="F244" s="175">
        <v>1</v>
      </c>
      <c r="G244" s="174">
        <f t="shared" si="6"/>
        <v>1.60185</v>
      </c>
      <c r="H244" s="173">
        <v>1.1499999999999999</v>
      </c>
      <c r="I244" s="176">
        <f t="shared" si="7"/>
        <v>1.84213</v>
      </c>
      <c r="J244" s="177" t="s">
        <v>1242</v>
      </c>
      <c r="K244" s="178" t="s">
        <v>1243</v>
      </c>
      <c r="L244" s="148"/>
      <c r="M244" s="189"/>
    </row>
    <row r="245" spans="1:13" ht="11.25" customHeight="1">
      <c r="A245" s="159" t="s">
        <v>500</v>
      </c>
      <c r="B245" s="159" t="s">
        <v>1660</v>
      </c>
      <c r="C245" s="160">
        <v>2.89</v>
      </c>
      <c r="D245" s="161">
        <v>0.67874999999999996</v>
      </c>
      <c r="E245" s="161">
        <v>0.67874999999999996</v>
      </c>
      <c r="F245" s="162">
        <v>1</v>
      </c>
      <c r="G245" s="161">
        <f t="shared" si="6"/>
        <v>0.67874999999999996</v>
      </c>
      <c r="H245" s="160">
        <v>1.1499999999999999</v>
      </c>
      <c r="I245" s="163">
        <f t="shared" si="7"/>
        <v>0.78056000000000003</v>
      </c>
      <c r="J245" s="164" t="s">
        <v>1242</v>
      </c>
      <c r="K245" s="165" t="s">
        <v>1243</v>
      </c>
      <c r="L245" s="148"/>
      <c r="M245" s="189"/>
    </row>
    <row r="246" spans="1:13" ht="11.25" customHeight="1">
      <c r="A246" s="148" t="s">
        <v>501</v>
      </c>
      <c r="B246" s="148" t="s">
        <v>1660</v>
      </c>
      <c r="C246" s="166">
        <v>3.35</v>
      </c>
      <c r="D246" s="167">
        <v>0.78986999999999996</v>
      </c>
      <c r="E246" s="167">
        <v>0.78986999999999996</v>
      </c>
      <c r="F246" s="168">
        <v>1</v>
      </c>
      <c r="G246" s="167">
        <f t="shared" si="6"/>
        <v>0.78986999999999996</v>
      </c>
      <c r="H246" s="166">
        <v>1.1499999999999999</v>
      </c>
      <c r="I246" s="169">
        <f t="shared" si="7"/>
        <v>0.90834999999999999</v>
      </c>
      <c r="J246" s="170" t="s">
        <v>1242</v>
      </c>
      <c r="K246" s="171" t="s">
        <v>1243</v>
      </c>
      <c r="L246" s="148"/>
      <c r="M246" s="189"/>
    </row>
    <row r="247" spans="1:13" ht="11.25" customHeight="1">
      <c r="A247" s="148" t="s">
        <v>502</v>
      </c>
      <c r="B247" s="148" t="s">
        <v>1660</v>
      </c>
      <c r="C247" s="166">
        <v>5.07</v>
      </c>
      <c r="D247" s="167">
        <v>1.1331100000000001</v>
      </c>
      <c r="E247" s="167">
        <v>1.1331100000000001</v>
      </c>
      <c r="F247" s="168">
        <v>1</v>
      </c>
      <c r="G247" s="167">
        <f t="shared" si="6"/>
        <v>1.1331100000000001</v>
      </c>
      <c r="H247" s="166">
        <v>1.1499999999999999</v>
      </c>
      <c r="I247" s="169">
        <f t="shared" si="7"/>
        <v>1.30308</v>
      </c>
      <c r="J247" s="170" t="s">
        <v>1242</v>
      </c>
      <c r="K247" s="171" t="s">
        <v>1243</v>
      </c>
      <c r="L247" s="148"/>
      <c r="M247" s="189"/>
    </row>
    <row r="248" spans="1:13" ht="11.25" customHeight="1">
      <c r="A248" s="172" t="s">
        <v>503</v>
      </c>
      <c r="B248" s="172" t="s">
        <v>1660</v>
      </c>
      <c r="C248" s="173">
        <v>7.69</v>
      </c>
      <c r="D248" s="174">
        <v>1.9088700000000001</v>
      </c>
      <c r="E248" s="174">
        <v>1.9088700000000001</v>
      </c>
      <c r="F248" s="175">
        <v>1</v>
      </c>
      <c r="G248" s="174">
        <f t="shared" si="6"/>
        <v>1.9088700000000001</v>
      </c>
      <c r="H248" s="173">
        <v>1.1499999999999999</v>
      </c>
      <c r="I248" s="176">
        <f t="shared" si="7"/>
        <v>2.1951999999999998</v>
      </c>
      <c r="J248" s="177" t="s">
        <v>1242</v>
      </c>
      <c r="K248" s="178" t="s">
        <v>1243</v>
      </c>
      <c r="L248" s="148"/>
      <c r="M248" s="189"/>
    </row>
    <row r="249" spans="1:13" ht="11.25" customHeight="1">
      <c r="A249" s="159" t="s">
        <v>504</v>
      </c>
      <c r="B249" s="159" t="s">
        <v>1484</v>
      </c>
      <c r="C249" s="160">
        <v>2.9</v>
      </c>
      <c r="D249" s="161">
        <v>0.58957999999999999</v>
      </c>
      <c r="E249" s="161">
        <v>0.58957999999999999</v>
      </c>
      <c r="F249" s="162">
        <v>1</v>
      </c>
      <c r="G249" s="161">
        <f t="shared" si="6"/>
        <v>0.58957999999999999</v>
      </c>
      <c r="H249" s="160">
        <v>1.1499999999999999</v>
      </c>
      <c r="I249" s="163">
        <f t="shared" si="7"/>
        <v>0.67801999999999996</v>
      </c>
      <c r="J249" s="164" t="s">
        <v>1242</v>
      </c>
      <c r="K249" s="165" t="s">
        <v>1243</v>
      </c>
      <c r="L249" s="148"/>
      <c r="M249" s="189"/>
    </row>
    <row r="250" spans="1:13" ht="11.25" customHeight="1">
      <c r="A250" s="148" t="s">
        <v>505</v>
      </c>
      <c r="B250" s="148" t="s">
        <v>1484</v>
      </c>
      <c r="C250" s="166">
        <v>4.08</v>
      </c>
      <c r="D250" s="167">
        <v>0.81591000000000002</v>
      </c>
      <c r="E250" s="167">
        <v>0.81591000000000002</v>
      </c>
      <c r="F250" s="168">
        <v>1</v>
      </c>
      <c r="G250" s="167">
        <f t="shared" si="6"/>
        <v>0.81591000000000002</v>
      </c>
      <c r="H250" s="166">
        <v>1.1499999999999999</v>
      </c>
      <c r="I250" s="169">
        <f t="shared" si="7"/>
        <v>0.93830000000000002</v>
      </c>
      <c r="J250" s="170" t="s">
        <v>1242</v>
      </c>
      <c r="K250" s="171" t="s">
        <v>1243</v>
      </c>
      <c r="L250" s="148"/>
      <c r="M250" s="189"/>
    </row>
    <row r="251" spans="1:13" ht="11.25" customHeight="1">
      <c r="A251" s="148" t="s">
        <v>506</v>
      </c>
      <c r="B251" s="148" t="s">
        <v>1484</v>
      </c>
      <c r="C251" s="166">
        <v>6.07</v>
      </c>
      <c r="D251" s="167">
        <v>1.15988</v>
      </c>
      <c r="E251" s="167">
        <v>1.15988</v>
      </c>
      <c r="F251" s="168">
        <v>1</v>
      </c>
      <c r="G251" s="167">
        <f t="shared" si="6"/>
        <v>1.15988</v>
      </c>
      <c r="H251" s="166">
        <v>1.1499999999999999</v>
      </c>
      <c r="I251" s="169">
        <f t="shared" si="7"/>
        <v>1.33386</v>
      </c>
      <c r="J251" s="170" t="s">
        <v>1242</v>
      </c>
      <c r="K251" s="171" t="s">
        <v>1243</v>
      </c>
      <c r="L251" s="148"/>
      <c r="M251" s="189"/>
    </row>
    <row r="252" spans="1:13" ht="11.25" customHeight="1">
      <c r="A252" s="172" t="s">
        <v>507</v>
      </c>
      <c r="B252" s="172" t="s">
        <v>1484</v>
      </c>
      <c r="C252" s="173">
        <v>8.2899999999999991</v>
      </c>
      <c r="D252" s="174">
        <v>1.6443399999999999</v>
      </c>
      <c r="E252" s="174">
        <v>1.6443399999999999</v>
      </c>
      <c r="F252" s="175">
        <v>1</v>
      </c>
      <c r="G252" s="174">
        <f t="shared" si="6"/>
        <v>1.6443399999999999</v>
      </c>
      <c r="H252" s="173">
        <v>1.1499999999999999</v>
      </c>
      <c r="I252" s="176">
        <f t="shared" si="7"/>
        <v>1.8909899999999999</v>
      </c>
      <c r="J252" s="177" t="s">
        <v>1242</v>
      </c>
      <c r="K252" s="178" t="s">
        <v>1243</v>
      </c>
      <c r="L252" s="148"/>
      <c r="M252" s="189"/>
    </row>
    <row r="253" spans="1:13" ht="11.25" customHeight="1">
      <c r="A253" s="159" t="s">
        <v>508</v>
      </c>
      <c r="B253" s="159" t="s">
        <v>1661</v>
      </c>
      <c r="C253" s="160">
        <v>3.49</v>
      </c>
      <c r="D253" s="161">
        <v>0.60274000000000005</v>
      </c>
      <c r="E253" s="161">
        <v>0.60274000000000005</v>
      </c>
      <c r="F253" s="162">
        <v>1</v>
      </c>
      <c r="G253" s="161">
        <f t="shared" si="6"/>
        <v>0.60274000000000005</v>
      </c>
      <c r="H253" s="160">
        <v>1.1499999999999999</v>
      </c>
      <c r="I253" s="163">
        <f t="shared" si="7"/>
        <v>0.69315000000000004</v>
      </c>
      <c r="J253" s="164" t="s">
        <v>1242</v>
      </c>
      <c r="K253" s="165" t="s">
        <v>1243</v>
      </c>
      <c r="L253" s="148"/>
      <c r="M253" s="189"/>
    </row>
    <row r="254" spans="1:13" ht="11.25" customHeight="1">
      <c r="A254" s="148" t="s">
        <v>509</v>
      </c>
      <c r="B254" s="148" t="s">
        <v>1661</v>
      </c>
      <c r="C254" s="166">
        <v>4.37</v>
      </c>
      <c r="D254" s="167">
        <v>0.76810999999999996</v>
      </c>
      <c r="E254" s="167">
        <v>0.76810999999999996</v>
      </c>
      <c r="F254" s="168">
        <v>1</v>
      </c>
      <c r="G254" s="167">
        <f t="shared" si="6"/>
        <v>0.76810999999999996</v>
      </c>
      <c r="H254" s="166">
        <v>1.1499999999999999</v>
      </c>
      <c r="I254" s="169">
        <f t="shared" si="7"/>
        <v>0.88332999999999995</v>
      </c>
      <c r="J254" s="170" t="s">
        <v>1242</v>
      </c>
      <c r="K254" s="171" t="s">
        <v>1243</v>
      </c>
      <c r="L254" s="148"/>
      <c r="M254" s="189"/>
    </row>
    <row r="255" spans="1:13" ht="11.25" customHeight="1">
      <c r="A255" s="148" t="s">
        <v>510</v>
      </c>
      <c r="B255" s="148" t="s">
        <v>1661</v>
      </c>
      <c r="C255" s="166">
        <v>5.85</v>
      </c>
      <c r="D255" s="167">
        <v>1.0470299999999999</v>
      </c>
      <c r="E255" s="167">
        <v>1.0470299999999999</v>
      </c>
      <c r="F255" s="168">
        <v>1</v>
      </c>
      <c r="G255" s="167">
        <f t="shared" si="6"/>
        <v>1.0470299999999999</v>
      </c>
      <c r="H255" s="166">
        <v>1.1499999999999999</v>
      </c>
      <c r="I255" s="169">
        <f t="shared" si="7"/>
        <v>1.20408</v>
      </c>
      <c r="J255" s="170" t="s">
        <v>1242</v>
      </c>
      <c r="K255" s="171" t="s">
        <v>1243</v>
      </c>
      <c r="L255" s="148"/>
      <c r="M255" s="189"/>
    </row>
    <row r="256" spans="1:13" ht="11.25" customHeight="1">
      <c r="A256" s="172" t="s">
        <v>511</v>
      </c>
      <c r="B256" s="172" t="s">
        <v>1661</v>
      </c>
      <c r="C256" s="173">
        <v>7.67</v>
      </c>
      <c r="D256" s="174">
        <v>1.51241</v>
      </c>
      <c r="E256" s="174">
        <v>1.51241</v>
      </c>
      <c r="F256" s="175">
        <v>1</v>
      </c>
      <c r="G256" s="174">
        <f t="shared" si="6"/>
        <v>1.51241</v>
      </c>
      <c r="H256" s="173">
        <v>1.1499999999999999</v>
      </c>
      <c r="I256" s="176">
        <f t="shared" si="7"/>
        <v>1.7392700000000001</v>
      </c>
      <c r="J256" s="177" t="s">
        <v>1242</v>
      </c>
      <c r="K256" s="178" t="s">
        <v>1243</v>
      </c>
      <c r="L256" s="148"/>
      <c r="M256" s="189"/>
    </row>
    <row r="257" spans="1:13" ht="11.25" customHeight="1">
      <c r="A257" s="159" t="s">
        <v>512</v>
      </c>
      <c r="B257" s="159" t="s">
        <v>1662</v>
      </c>
      <c r="C257" s="160">
        <v>2.25</v>
      </c>
      <c r="D257" s="161">
        <v>0.28412999999999999</v>
      </c>
      <c r="E257" s="161">
        <v>0.28412999999999999</v>
      </c>
      <c r="F257" s="162">
        <v>1</v>
      </c>
      <c r="G257" s="161">
        <f t="shared" si="6"/>
        <v>0.28412999999999999</v>
      </c>
      <c r="H257" s="160">
        <v>1.1499999999999999</v>
      </c>
      <c r="I257" s="163">
        <f t="shared" si="7"/>
        <v>0.32674999999999998</v>
      </c>
      <c r="J257" s="164" t="s">
        <v>1242</v>
      </c>
      <c r="K257" s="165" t="s">
        <v>1243</v>
      </c>
      <c r="L257" s="148"/>
      <c r="M257" s="189"/>
    </row>
    <row r="258" spans="1:13" ht="11.25" customHeight="1">
      <c r="A258" s="148" t="s">
        <v>513</v>
      </c>
      <c r="B258" s="148" t="s">
        <v>1662</v>
      </c>
      <c r="C258" s="166">
        <v>2.91</v>
      </c>
      <c r="D258" s="167">
        <v>0.40693000000000001</v>
      </c>
      <c r="E258" s="167">
        <v>0.40693000000000001</v>
      </c>
      <c r="F258" s="168">
        <v>1</v>
      </c>
      <c r="G258" s="167">
        <f t="shared" si="6"/>
        <v>0.40693000000000001</v>
      </c>
      <c r="H258" s="166">
        <v>1.1499999999999999</v>
      </c>
      <c r="I258" s="169">
        <f t="shared" si="7"/>
        <v>0.46797</v>
      </c>
      <c r="J258" s="170" t="s">
        <v>1242</v>
      </c>
      <c r="K258" s="171" t="s">
        <v>1243</v>
      </c>
      <c r="L258" s="148"/>
      <c r="M258" s="189"/>
    </row>
    <row r="259" spans="1:13" ht="11.25" customHeight="1">
      <c r="A259" s="148" t="s">
        <v>514</v>
      </c>
      <c r="B259" s="148" t="s">
        <v>1662</v>
      </c>
      <c r="C259" s="166">
        <v>4.0199999999999996</v>
      </c>
      <c r="D259" s="167">
        <v>0.64459999999999995</v>
      </c>
      <c r="E259" s="167">
        <v>0.64459999999999995</v>
      </c>
      <c r="F259" s="168">
        <v>1</v>
      </c>
      <c r="G259" s="167">
        <f t="shared" si="6"/>
        <v>0.64459999999999995</v>
      </c>
      <c r="H259" s="166">
        <v>1.1499999999999999</v>
      </c>
      <c r="I259" s="169">
        <f t="shared" si="7"/>
        <v>0.74129</v>
      </c>
      <c r="J259" s="170" t="s">
        <v>1242</v>
      </c>
      <c r="K259" s="171" t="s">
        <v>1243</v>
      </c>
      <c r="L259" s="148"/>
      <c r="M259" s="189"/>
    </row>
    <row r="260" spans="1:13" ht="11.25" customHeight="1">
      <c r="A260" s="172" t="s">
        <v>515</v>
      </c>
      <c r="B260" s="172" t="s">
        <v>1662</v>
      </c>
      <c r="C260" s="173">
        <v>7.14</v>
      </c>
      <c r="D260" s="174">
        <v>1.37042</v>
      </c>
      <c r="E260" s="174">
        <v>1.37042</v>
      </c>
      <c r="F260" s="175">
        <v>1</v>
      </c>
      <c r="G260" s="174">
        <f t="shared" si="6"/>
        <v>1.37042</v>
      </c>
      <c r="H260" s="173">
        <v>1.1499999999999999</v>
      </c>
      <c r="I260" s="176">
        <f t="shared" si="7"/>
        <v>1.5759799999999999</v>
      </c>
      <c r="J260" s="177" t="s">
        <v>1242</v>
      </c>
      <c r="K260" s="178" t="s">
        <v>1243</v>
      </c>
      <c r="L260" s="148"/>
      <c r="M260" s="189"/>
    </row>
    <row r="261" spans="1:13" ht="11.25" customHeight="1">
      <c r="A261" s="159" t="s">
        <v>516</v>
      </c>
      <c r="B261" s="159" t="s">
        <v>1485</v>
      </c>
      <c r="C261" s="160">
        <v>2.5499999999999998</v>
      </c>
      <c r="D261" s="161">
        <v>0.44051000000000001</v>
      </c>
      <c r="E261" s="161">
        <v>0.44051000000000001</v>
      </c>
      <c r="F261" s="162">
        <v>1</v>
      </c>
      <c r="G261" s="161">
        <f t="shared" si="6"/>
        <v>0.44051000000000001</v>
      </c>
      <c r="H261" s="160">
        <v>1.1499999999999999</v>
      </c>
      <c r="I261" s="163">
        <f t="shared" si="7"/>
        <v>0.50658999999999998</v>
      </c>
      <c r="J261" s="164" t="s">
        <v>1242</v>
      </c>
      <c r="K261" s="165" t="s">
        <v>1243</v>
      </c>
      <c r="L261" s="148"/>
      <c r="M261" s="189"/>
    </row>
    <row r="262" spans="1:13" ht="11.25" customHeight="1">
      <c r="A262" s="148" t="s">
        <v>517</v>
      </c>
      <c r="B262" s="148" t="s">
        <v>1485</v>
      </c>
      <c r="C262" s="166">
        <v>3.35</v>
      </c>
      <c r="D262" s="167">
        <v>0.61104000000000003</v>
      </c>
      <c r="E262" s="167">
        <v>0.61104000000000003</v>
      </c>
      <c r="F262" s="168">
        <v>1</v>
      </c>
      <c r="G262" s="167">
        <f t="shared" si="6"/>
        <v>0.61104000000000003</v>
      </c>
      <c r="H262" s="166">
        <v>1.1499999999999999</v>
      </c>
      <c r="I262" s="169">
        <f t="shared" si="7"/>
        <v>0.70269999999999999</v>
      </c>
      <c r="J262" s="170" t="s">
        <v>1242</v>
      </c>
      <c r="K262" s="171" t="s">
        <v>1243</v>
      </c>
      <c r="L262" s="148"/>
      <c r="M262" s="189"/>
    </row>
    <row r="263" spans="1:13" ht="11.25" customHeight="1">
      <c r="A263" s="148" t="s">
        <v>518</v>
      </c>
      <c r="B263" s="148" t="s">
        <v>1485</v>
      </c>
      <c r="C263" s="166">
        <v>4.53</v>
      </c>
      <c r="D263" s="167">
        <v>0.84692999999999996</v>
      </c>
      <c r="E263" s="167">
        <v>0.84692999999999996</v>
      </c>
      <c r="F263" s="168">
        <v>1</v>
      </c>
      <c r="G263" s="167">
        <f t="shared" si="6"/>
        <v>0.84692999999999996</v>
      </c>
      <c r="H263" s="166">
        <v>1.1499999999999999</v>
      </c>
      <c r="I263" s="169">
        <f t="shared" si="7"/>
        <v>0.97397</v>
      </c>
      <c r="J263" s="170" t="s">
        <v>1242</v>
      </c>
      <c r="K263" s="171" t="s">
        <v>1243</v>
      </c>
      <c r="L263" s="148"/>
      <c r="M263" s="189"/>
    </row>
    <row r="264" spans="1:13" ht="11.25" customHeight="1">
      <c r="A264" s="172" t="s">
        <v>519</v>
      </c>
      <c r="B264" s="172" t="s">
        <v>1485</v>
      </c>
      <c r="C264" s="173">
        <v>6.49</v>
      </c>
      <c r="D264" s="174">
        <v>1.2737799999999999</v>
      </c>
      <c r="E264" s="174">
        <v>1.2737799999999999</v>
      </c>
      <c r="F264" s="175">
        <v>1</v>
      </c>
      <c r="G264" s="174">
        <f t="shared" si="6"/>
        <v>1.2737799999999999</v>
      </c>
      <c r="H264" s="173">
        <v>1.1499999999999999</v>
      </c>
      <c r="I264" s="176">
        <f t="shared" si="7"/>
        <v>1.46485</v>
      </c>
      <c r="J264" s="177" t="s">
        <v>1242</v>
      </c>
      <c r="K264" s="178" t="s">
        <v>1243</v>
      </c>
      <c r="L264" s="148"/>
      <c r="M264" s="189"/>
    </row>
    <row r="265" spans="1:13" ht="11.25" customHeight="1">
      <c r="A265" s="159" t="s">
        <v>520</v>
      </c>
      <c r="B265" s="159" t="s">
        <v>1486</v>
      </c>
      <c r="C265" s="160">
        <v>2.73</v>
      </c>
      <c r="D265" s="161">
        <v>0.52327000000000001</v>
      </c>
      <c r="E265" s="161">
        <v>0.52327000000000001</v>
      </c>
      <c r="F265" s="162">
        <v>1</v>
      </c>
      <c r="G265" s="161">
        <f t="shared" si="6"/>
        <v>0.52327000000000001</v>
      </c>
      <c r="H265" s="160">
        <v>1.1499999999999999</v>
      </c>
      <c r="I265" s="163">
        <f t="shared" si="7"/>
        <v>0.60175999999999996</v>
      </c>
      <c r="J265" s="164" t="s">
        <v>1242</v>
      </c>
      <c r="K265" s="165" t="s">
        <v>1243</v>
      </c>
      <c r="L265" s="148"/>
      <c r="M265" s="189"/>
    </row>
    <row r="266" spans="1:13" ht="11.25" customHeight="1">
      <c r="A266" s="148" t="s">
        <v>521</v>
      </c>
      <c r="B266" s="148" t="s">
        <v>1486</v>
      </c>
      <c r="C266" s="166">
        <v>3.36</v>
      </c>
      <c r="D266" s="167">
        <v>0.64446000000000003</v>
      </c>
      <c r="E266" s="167">
        <v>0.64446000000000003</v>
      </c>
      <c r="F266" s="168">
        <v>1</v>
      </c>
      <c r="G266" s="167">
        <f t="shared" si="6"/>
        <v>0.64446000000000003</v>
      </c>
      <c r="H266" s="166">
        <v>1.1499999999999999</v>
      </c>
      <c r="I266" s="169">
        <f t="shared" si="7"/>
        <v>0.74112999999999996</v>
      </c>
      <c r="J266" s="170" t="s">
        <v>1242</v>
      </c>
      <c r="K266" s="171" t="s">
        <v>1243</v>
      </c>
      <c r="L266" s="148"/>
      <c r="M266" s="189"/>
    </row>
    <row r="267" spans="1:13" ht="11.25" customHeight="1">
      <c r="A267" s="148" t="s">
        <v>522</v>
      </c>
      <c r="B267" s="148" t="s">
        <v>1486</v>
      </c>
      <c r="C267" s="166">
        <v>4.1100000000000003</v>
      </c>
      <c r="D267" s="167">
        <v>0.78147999999999995</v>
      </c>
      <c r="E267" s="167">
        <v>0.78147999999999995</v>
      </c>
      <c r="F267" s="168">
        <v>1</v>
      </c>
      <c r="G267" s="167">
        <f t="shared" si="6"/>
        <v>0.78147999999999995</v>
      </c>
      <c r="H267" s="166">
        <v>1.1499999999999999</v>
      </c>
      <c r="I267" s="169">
        <f t="shared" si="7"/>
        <v>0.89870000000000005</v>
      </c>
      <c r="J267" s="170" t="s">
        <v>1242</v>
      </c>
      <c r="K267" s="171" t="s">
        <v>1243</v>
      </c>
      <c r="L267" s="148"/>
      <c r="M267" s="189"/>
    </row>
    <row r="268" spans="1:13" ht="11.25" customHeight="1">
      <c r="A268" s="172" t="s">
        <v>523</v>
      </c>
      <c r="B268" s="172" t="s">
        <v>1486</v>
      </c>
      <c r="C268" s="173">
        <v>5.89</v>
      </c>
      <c r="D268" s="174">
        <v>1.1557900000000001</v>
      </c>
      <c r="E268" s="174">
        <v>1.1557900000000001</v>
      </c>
      <c r="F268" s="175">
        <v>1</v>
      </c>
      <c r="G268" s="174">
        <f t="shared" si="6"/>
        <v>1.1557900000000001</v>
      </c>
      <c r="H268" s="173">
        <v>1.1499999999999999</v>
      </c>
      <c r="I268" s="176">
        <f t="shared" si="7"/>
        <v>1.3291599999999999</v>
      </c>
      <c r="J268" s="177" t="s">
        <v>1242</v>
      </c>
      <c r="K268" s="178" t="s">
        <v>1243</v>
      </c>
      <c r="L268" s="148"/>
      <c r="M268" s="189"/>
    </row>
    <row r="269" spans="1:13" ht="11.25" customHeight="1">
      <c r="A269" s="159" t="s">
        <v>524</v>
      </c>
      <c r="B269" s="159" t="s">
        <v>1301</v>
      </c>
      <c r="C269" s="160">
        <v>1.97</v>
      </c>
      <c r="D269" s="161">
        <v>0.37</v>
      </c>
      <c r="E269" s="161">
        <v>0.37</v>
      </c>
      <c r="F269" s="162">
        <v>1</v>
      </c>
      <c r="G269" s="161">
        <f t="shared" ref="G269:G332" si="8">ROUND(F269*D269,5)</f>
        <v>0.37</v>
      </c>
      <c r="H269" s="160">
        <v>1.1499999999999999</v>
      </c>
      <c r="I269" s="163">
        <f t="shared" ref="I269:I332" si="9">ROUND(H269*G269,5)</f>
        <v>0.42549999999999999</v>
      </c>
      <c r="J269" s="164" t="s">
        <v>1242</v>
      </c>
      <c r="K269" s="165" t="s">
        <v>1243</v>
      </c>
      <c r="L269" s="148"/>
      <c r="M269" s="189"/>
    </row>
    <row r="270" spans="1:13" ht="11.25" customHeight="1">
      <c r="A270" s="148" t="s">
        <v>525</v>
      </c>
      <c r="B270" s="148" t="s">
        <v>1301</v>
      </c>
      <c r="C270" s="166">
        <v>2.91</v>
      </c>
      <c r="D270" s="167">
        <v>0.55661000000000005</v>
      </c>
      <c r="E270" s="167">
        <v>0.55661000000000005</v>
      </c>
      <c r="F270" s="168">
        <v>1</v>
      </c>
      <c r="G270" s="167">
        <f t="shared" si="8"/>
        <v>0.55661000000000005</v>
      </c>
      <c r="H270" s="166">
        <v>1.1499999999999999</v>
      </c>
      <c r="I270" s="169">
        <f t="shared" si="9"/>
        <v>0.6401</v>
      </c>
      <c r="J270" s="170" t="s">
        <v>1242</v>
      </c>
      <c r="K270" s="171" t="s">
        <v>1243</v>
      </c>
      <c r="L270" s="148"/>
      <c r="M270" s="189"/>
    </row>
    <row r="271" spans="1:13" ht="11.25" customHeight="1">
      <c r="A271" s="148" t="s">
        <v>526</v>
      </c>
      <c r="B271" s="148" t="s">
        <v>1301</v>
      </c>
      <c r="C271" s="166">
        <v>3.27</v>
      </c>
      <c r="D271" s="167">
        <v>0.66935</v>
      </c>
      <c r="E271" s="167">
        <v>0.66935</v>
      </c>
      <c r="F271" s="168">
        <v>1</v>
      </c>
      <c r="G271" s="167">
        <f t="shared" si="8"/>
        <v>0.66935</v>
      </c>
      <c r="H271" s="166">
        <v>1.1499999999999999</v>
      </c>
      <c r="I271" s="169">
        <f t="shared" si="9"/>
        <v>0.76975000000000005</v>
      </c>
      <c r="J271" s="170" t="s">
        <v>1242</v>
      </c>
      <c r="K271" s="171" t="s">
        <v>1243</v>
      </c>
      <c r="L271" s="148"/>
      <c r="M271" s="189"/>
    </row>
    <row r="272" spans="1:13" ht="11.25" customHeight="1">
      <c r="A272" s="172" t="s">
        <v>527</v>
      </c>
      <c r="B272" s="172" t="s">
        <v>1301</v>
      </c>
      <c r="C272" s="173">
        <v>4.8600000000000003</v>
      </c>
      <c r="D272" s="174">
        <v>1.1764399999999999</v>
      </c>
      <c r="E272" s="174">
        <v>1.1764399999999999</v>
      </c>
      <c r="F272" s="175">
        <v>1</v>
      </c>
      <c r="G272" s="174">
        <f t="shared" si="8"/>
        <v>1.1764399999999999</v>
      </c>
      <c r="H272" s="173">
        <v>1.1499999999999999</v>
      </c>
      <c r="I272" s="176">
        <f t="shared" si="9"/>
        <v>1.3529100000000001</v>
      </c>
      <c r="J272" s="177" t="s">
        <v>1242</v>
      </c>
      <c r="K272" s="178" t="s">
        <v>1243</v>
      </c>
      <c r="L272" s="148"/>
      <c r="M272" s="189"/>
    </row>
    <row r="273" spans="1:13" ht="11.25" customHeight="1">
      <c r="A273" s="159" t="s">
        <v>528</v>
      </c>
      <c r="B273" s="159" t="s">
        <v>1663</v>
      </c>
      <c r="C273" s="160">
        <v>2.97</v>
      </c>
      <c r="D273" s="161">
        <v>0.60596000000000005</v>
      </c>
      <c r="E273" s="161">
        <v>0.60596000000000005</v>
      </c>
      <c r="F273" s="162">
        <v>1</v>
      </c>
      <c r="G273" s="161">
        <f t="shared" si="8"/>
        <v>0.60596000000000005</v>
      </c>
      <c r="H273" s="160">
        <v>1.1499999999999999</v>
      </c>
      <c r="I273" s="163">
        <f t="shared" si="9"/>
        <v>0.69684999999999997</v>
      </c>
      <c r="J273" s="164" t="s">
        <v>1242</v>
      </c>
      <c r="K273" s="165" t="s">
        <v>1243</v>
      </c>
      <c r="L273" s="148"/>
      <c r="M273" s="189"/>
    </row>
    <row r="274" spans="1:13" ht="11.25" customHeight="1">
      <c r="A274" s="148" t="s">
        <v>529</v>
      </c>
      <c r="B274" s="148" t="s">
        <v>1663</v>
      </c>
      <c r="C274" s="166">
        <v>3.71</v>
      </c>
      <c r="D274" s="167">
        <v>0.71358999999999995</v>
      </c>
      <c r="E274" s="167">
        <v>0.71358999999999995</v>
      </c>
      <c r="F274" s="168">
        <v>1</v>
      </c>
      <c r="G274" s="167">
        <f t="shared" si="8"/>
        <v>0.71358999999999995</v>
      </c>
      <c r="H274" s="166">
        <v>1.1499999999999999</v>
      </c>
      <c r="I274" s="169">
        <f t="shared" si="9"/>
        <v>0.82062999999999997</v>
      </c>
      <c r="J274" s="170" t="s">
        <v>1242</v>
      </c>
      <c r="K274" s="171" t="s">
        <v>1243</v>
      </c>
      <c r="L274" s="148"/>
      <c r="M274" s="189"/>
    </row>
    <row r="275" spans="1:13" ht="11.25" customHeight="1">
      <c r="A275" s="148" t="s">
        <v>530</v>
      </c>
      <c r="B275" s="148" t="s">
        <v>1663</v>
      </c>
      <c r="C275" s="166">
        <v>5.27</v>
      </c>
      <c r="D275" s="167">
        <v>0.96625000000000005</v>
      </c>
      <c r="E275" s="167">
        <v>0.96625000000000005</v>
      </c>
      <c r="F275" s="168">
        <v>1</v>
      </c>
      <c r="G275" s="167">
        <f t="shared" si="8"/>
        <v>0.96625000000000005</v>
      </c>
      <c r="H275" s="166">
        <v>1.1499999999999999</v>
      </c>
      <c r="I275" s="169">
        <f t="shared" si="9"/>
        <v>1.1111899999999999</v>
      </c>
      <c r="J275" s="170" t="s">
        <v>1242</v>
      </c>
      <c r="K275" s="171" t="s">
        <v>1243</v>
      </c>
      <c r="L275" s="148"/>
      <c r="M275" s="189"/>
    </row>
    <row r="276" spans="1:13" ht="11.25" customHeight="1">
      <c r="A276" s="172" t="s">
        <v>531</v>
      </c>
      <c r="B276" s="172" t="s">
        <v>1663</v>
      </c>
      <c r="C276" s="173">
        <v>8.01</v>
      </c>
      <c r="D276" s="174">
        <v>1.4568399999999999</v>
      </c>
      <c r="E276" s="174">
        <v>1.4568399999999999</v>
      </c>
      <c r="F276" s="175">
        <v>1</v>
      </c>
      <c r="G276" s="174">
        <f t="shared" si="8"/>
        <v>1.4568399999999999</v>
      </c>
      <c r="H276" s="173">
        <v>1.1499999999999999</v>
      </c>
      <c r="I276" s="176">
        <f t="shared" si="9"/>
        <v>1.67537</v>
      </c>
      <c r="J276" s="177" t="s">
        <v>1242</v>
      </c>
      <c r="K276" s="178" t="s">
        <v>1243</v>
      </c>
      <c r="L276" s="148"/>
      <c r="M276" s="189"/>
    </row>
    <row r="277" spans="1:13" ht="11.25" customHeight="1">
      <c r="A277" s="159" t="s">
        <v>532</v>
      </c>
      <c r="B277" s="159" t="s">
        <v>1664</v>
      </c>
      <c r="C277" s="160">
        <v>2.85</v>
      </c>
      <c r="D277" s="161">
        <v>0.49020999999999998</v>
      </c>
      <c r="E277" s="161">
        <v>0.49020999999999998</v>
      </c>
      <c r="F277" s="162">
        <v>1</v>
      </c>
      <c r="G277" s="161">
        <f t="shared" si="8"/>
        <v>0.49020999999999998</v>
      </c>
      <c r="H277" s="160">
        <v>1.1499999999999999</v>
      </c>
      <c r="I277" s="163">
        <f t="shared" si="9"/>
        <v>0.56374000000000002</v>
      </c>
      <c r="J277" s="164" t="s">
        <v>1242</v>
      </c>
      <c r="K277" s="165" t="s">
        <v>1243</v>
      </c>
      <c r="L277" s="148"/>
      <c r="M277" s="189"/>
    </row>
    <row r="278" spans="1:13" ht="11.25" customHeight="1">
      <c r="A278" s="148" t="s">
        <v>533</v>
      </c>
      <c r="B278" s="148" t="s">
        <v>1664</v>
      </c>
      <c r="C278" s="166">
        <v>3.78</v>
      </c>
      <c r="D278" s="167">
        <v>0.69464999999999999</v>
      </c>
      <c r="E278" s="167">
        <v>0.69464999999999999</v>
      </c>
      <c r="F278" s="168">
        <v>1</v>
      </c>
      <c r="G278" s="167">
        <f t="shared" si="8"/>
        <v>0.69464999999999999</v>
      </c>
      <c r="H278" s="166">
        <v>1.1499999999999999</v>
      </c>
      <c r="I278" s="169">
        <f t="shared" si="9"/>
        <v>0.79884999999999995</v>
      </c>
      <c r="J278" s="170" t="s">
        <v>1242</v>
      </c>
      <c r="K278" s="171" t="s">
        <v>1243</v>
      </c>
      <c r="L278" s="148"/>
      <c r="M278" s="189"/>
    </row>
    <row r="279" spans="1:13" ht="11.25" customHeight="1">
      <c r="A279" s="148" t="s">
        <v>534</v>
      </c>
      <c r="B279" s="148" t="s">
        <v>1664</v>
      </c>
      <c r="C279" s="166">
        <v>5.39</v>
      </c>
      <c r="D279" s="167">
        <v>0.99387000000000003</v>
      </c>
      <c r="E279" s="167">
        <v>0.99387000000000003</v>
      </c>
      <c r="F279" s="168">
        <v>1</v>
      </c>
      <c r="G279" s="167">
        <f t="shared" si="8"/>
        <v>0.99387000000000003</v>
      </c>
      <c r="H279" s="166">
        <v>1.1499999999999999</v>
      </c>
      <c r="I279" s="169">
        <f t="shared" si="9"/>
        <v>1.1429499999999999</v>
      </c>
      <c r="J279" s="170" t="s">
        <v>1242</v>
      </c>
      <c r="K279" s="171" t="s">
        <v>1243</v>
      </c>
      <c r="L279" s="148"/>
      <c r="M279" s="189"/>
    </row>
    <row r="280" spans="1:13" ht="11.25" customHeight="1">
      <c r="A280" s="172" t="s">
        <v>535</v>
      </c>
      <c r="B280" s="172" t="s">
        <v>1664</v>
      </c>
      <c r="C280" s="173">
        <v>7.82</v>
      </c>
      <c r="D280" s="174">
        <v>1.53068</v>
      </c>
      <c r="E280" s="174">
        <v>1.53068</v>
      </c>
      <c r="F280" s="175">
        <v>1</v>
      </c>
      <c r="G280" s="174">
        <f t="shared" si="8"/>
        <v>1.53068</v>
      </c>
      <c r="H280" s="173">
        <v>1.1499999999999999</v>
      </c>
      <c r="I280" s="176">
        <f t="shared" si="9"/>
        <v>1.7602800000000001</v>
      </c>
      <c r="J280" s="177" t="s">
        <v>1242</v>
      </c>
      <c r="K280" s="178" t="s">
        <v>1243</v>
      </c>
      <c r="L280" s="148"/>
      <c r="M280" s="189"/>
    </row>
    <row r="281" spans="1:13" ht="11.25" customHeight="1">
      <c r="A281" s="159" t="s">
        <v>536</v>
      </c>
      <c r="B281" s="159" t="s">
        <v>1665</v>
      </c>
      <c r="C281" s="160">
        <v>2.52</v>
      </c>
      <c r="D281" s="161">
        <v>0.47575000000000001</v>
      </c>
      <c r="E281" s="161">
        <v>0.47575000000000001</v>
      </c>
      <c r="F281" s="162">
        <v>1</v>
      </c>
      <c r="G281" s="161">
        <f t="shared" si="8"/>
        <v>0.47575000000000001</v>
      </c>
      <c r="H281" s="160">
        <v>1.1499999999999999</v>
      </c>
      <c r="I281" s="163">
        <f t="shared" si="9"/>
        <v>0.54710999999999999</v>
      </c>
      <c r="J281" s="164" t="s">
        <v>1242</v>
      </c>
      <c r="K281" s="165" t="s">
        <v>1243</v>
      </c>
      <c r="L281" s="148"/>
      <c r="M281" s="189"/>
    </row>
    <row r="282" spans="1:13" ht="11.25" customHeight="1">
      <c r="A282" s="148" t="s">
        <v>537</v>
      </c>
      <c r="B282" s="148" t="s">
        <v>1665</v>
      </c>
      <c r="C282" s="166">
        <v>3.19</v>
      </c>
      <c r="D282" s="167">
        <v>0.62614000000000003</v>
      </c>
      <c r="E282" s="167">
        <v>0.62614000000000003</v>
      </c>
      <c r="F282" s="168">
        <v>1</v>
      </c>
      <c r="G282" s="167">
        <f t="shared" si="8"/>
        <v>0.62614000000000003</v>
      </c>
      <c r="H282" s="166">
        <v>1.1499999999999999</v>
      </c>
      <c r="I282" s="169">
        <f t="shared" si="9"/>
        <v>0.72006000000000003</v>
      </c>
      <c r="J282" s="170" t="s">
        <v>1242</v>
      </c>
      <c r="K282" s="171" t="s">
        <v>1243</v>
      </c>
      <c r="L282" s="148"/>
      <c r="M282" s="189"/>
    </row>
    <row r="283" spans="1:13" ht="11.25" customHeight="1">
      <c r="A283" s="148" t="s">
        <v>538</v>
      </c>
      <c r="B283" s="148" t="s">
        <v>1665</v>
      </c>
      <c r="C283" s="166">
        <v>4.68</v>
      </c>
      <c r="D283" s="167">
        <v>0.88453000000000004</v>
      </c>
      <c r="E283" s="167">
        <v>0.88453000000000004</v>
      </c>
      <c r="F283" s="168">
        <v>1</v>
      </c>
      <c r="G283" s="167">
        <f t="shared" si="8"/>
        <v>0.88453000000000004</v>
      </c>
      <c r="H283" s="166">
        <v>1.1499999999999999</v>
      </c>
      <c r="I283" s="169">
        <f t="shared" si="9"/>
        <v>1.0172099999999999</v>
      </c>
      <c r="J283" s="170" t="s">
        <v>1242</v>
      </c>
      <c r="K283" s="171" t="s">
        <v>1243</v>
      </c>
      <c r="L283" s="148"/>
      <c r="M283" s="189"/>
    </row>
    <row r="284" spans="1:13" ht="11.25" customHeight="1">
      <c r="A284" s="172" t="s">
        <v>539</v>
      </c>
      <c r="B284" s="172" t="s">
        <v>1665</v>
      </c>
      <c r="C284" s="173">
        <v>8.24</v>
      </c>
      <c r="D284" s="174">
        <v>1.5424899999999999</v>
      </c>
      <c r="E284" s="174">
        <v>1.5424899999999999</v>
      </c>
      <c r="F284" s="175">
        <v>1</v>
      </c>
      <c r="G284" s="174">
        <f t="shared" si="8"/>
        <v>1.5424899999999999</v>
      </c>
      <c r="H284" s="173">
        <v>1.1499999999999999</v>
      </c>
      <c r="I284" s="176">
        <f t="shared" si="9"/>
        <v>1.77386</v>
      </c>
      <c r="J284" s="177" t="s">
        <v>1242</v>
      </c>
      <c r="K284" s="178" t="s">
        <v>1243</v>
      </c>
      <c r="L284" s="148"/>
      <c r="M284" s="189"/>
    </row>
    <row r="285" spans="1:13" ht="11.25" customHeight="1">
      <c r="A285" s="159" t="s">
        <v>1325</v>
      </c>
      <c r="B285" s="159" t="s">
        <v>1666</v>
      </c>
      <c r="C285" s="160">
        <v>2.23</v>
      </c>
      <c r="D285" s="161">
        <v>0.45527000000000001</v>
      </c>
      <c r="E285" s="161">
        <v>0.45527000000000001</v>
      </c>
      <c r="F285" s="162">
        <v>1</v>
      </c>
      <c r="G285" s="161">
        <f t="shared" si="8"/>
        <v>0.45527000000000001</v>
      </c>
      <c r="H285" s="160">
        <v>1.1499999999999999</v>
      </c>
      <c r="I285" s="163">
        <f t="shared" si="9"/>
        <v>0.52356000000000003</v>
      </c>
      <c r="J285" s="164" t="s">
        <v>1242</v>
      </c>
      <c r="K285" s="165" t="s">
        <v>1243</v>
      </c>
      <c r="L285" s="148"/>
      <c r="M285" s="189"/>
    </row>
    <row r="286" spans="1:13" ht="11.25" customHeight="1">
      <c r="A286" s="148" t="s">
        <v>1326</v>
      </c>
      <c r="B286" s="148" t="s">
        <v>1666</v>
      </c>
      <c r="C286" s="166">
        <v>2.89</v>
      </c>
      <c r="D286" s="167">
        <v>0.58198000000000005</v>
      </c>
      <c r="E286" s="167">
        <v>0.58198000000000005</v>
      </c>
      <c r="F286" s="168">
        <v>1</v>
      </c>
      <c r="G286" s="167">
        <f t="shared" si="8"/>
        <v>0.58198000000000005</v>
      </c>
      <c r="H286" s="166">
        <v>1.1499999999999999</v>
      </c>
      <c r="I286" s="169">
        <f t="shared" si="9"/>
        <v>0.66927999999999999</v>
      </c>
      <c r="J286" s="170" t="s">
        <v>1242</v>
      </c>
      <c r="K286" s="171" t="s">
        <v>1243</v>
      </c>
      <c r="L286" s="148"/>
      <c r="M286" s="189"/>
    </row>
    <row r="287" spans="1:13" ht="11.25" customHeight="1">
      <c r="A287" s="148" t="s">
        <v>1327</v>
      </c>
      <c r="B287" s="148" t="s">
        <v>1666</v>
      </c>
      <c r="C287" s="166">
        <v>3.84</v>
      </c>
      <c r="D287" s="167">
        <v>0.75085999999999997</v>
      </c>
      <c r="E287" s="167">
        <v>0.75085999999999997</v>
      </c>
      <c r="F287" s="168">
        <v>1</v>
      </c>
      <c r="G287" s="167">
        <f t="shared" si="8"/>
        <v>0.75085999999999997</v>
      </c>
      <c r="H287" s="166">
        <v>1.1499999999999999</v>
      </c>
      <c r="I287" s="169">
        <f t="shared" si="9"/>
        <v>0.86348999999999998</v>
      </c>
      <c r="J287" s="170" t="s">
        <v>1242</v>
      </c>
      <c r="K287" s="171" t="s">
        <v>1243</v>
      </c>
      <c r="L287" s="148"/>
      <c r="M287" s="189"/>
    </row>
    <row r="288" spans="1:13" ht="11.25" customHeight="1">
      <c r="A288" s="172" t="s">
        <v>1328</v>
      </c>
      <c r="B288" s="172" t="s">
        <v>1666</v>
      </c>
      <c r="C288" s="173">
        <v>5.64</v>
      </c>
      <c r="D288" s="174">
        <v>1.14392</v>
      </c>
      <c r="E288" s="174">
        <v>1.14392</v>
      </c>
      <c r="F288" s="175">
        <v>1</v>
      </c>
      <c r="G288" s="174">
        <f t="shared" si="8"/>
        <v>1.14392</v>
      </c>
      <c r="H288" s="173">
        <v>1.1499999999999999</v>
      </c>
      <c r="I288" s="176">
        <f t="shared" si="9"/>
        <v>1.31551</v>
      </c>
      <c r="J288" s="177" t="s">
        <v>1242</v>
      </c>
      <c r="K288" s="178" t="s">
        <v>1243</v>
      </c>
      <c r="L288" s="148"/>
      <c r="M288" s="189"/>
    </row>
    <row r="289" spans="1:13" ht="11.25" customHeight="1">
      <c r="A289" s="159" t="s">
        <v>540</v>
      </c>
      <c r="B289" s="159" t="s">
        <v>1487</v>
      </c>
      <c r="C289" s="160">
        <v>3.81</v>
      </c>
      <c r="D289" s="161">
        <v>2.78098</v>
      </c>
      <c r="E289" s="161">
        <v>2.78098</v>
      </c>
      <c r="F289" s="162">
        <v>1</v>
      </c>
      <c r="G289" s="161">
        <f t="shared" si="8"/>
        <v>2.78098</v>
      </c>
      <c r="H289" s="160">
        <v>1.2</v>
      </c>
      <c r="I289" s="163">
        <f t="shared" si="9"/>
        <v>3.33718</v>
      </c>
      <c r="J289" s="164" t="s">
        <v>1239</v>
      </c>
      <c r="K289" s="165" t="s">
        <v>1244</v>
      </c>
      <c r="L289" s="148"/>
      <c r="M289" s="189"/>
    </row>
    <row r="290" spans="1:13" ht="11.25" customHeight="1">
      <c r="A290" s="148" t="s">
        <v>541</v>
      </c>
      <c r="B290" s="148" t="s">
        <v>1487</v>
      </c>
      <c r="C290" s="166">
        <v>5.57</v>
      </c>
      <c r="D290" s="167">
        <v>3.42544</v>
      </c>
      <c r="E290" s="167">
        <v>3.42544</v>
      </c>
      <c r="F290" s="168">
        <v>1</v>
      </c>
      <c r="G290" s="167">
        <f t="shared" si="8"/>
        <v>3.42544</v>
      </c>
      <c r="H290" s="166">
        <v>1.2</v>
      </c>
      <c r="I290" s="169">
        <f t="shared" si="9"/>
        <v>4.1105299999999998</v>
      </c>
      <c r="J290" s="170" t="s">
        <v>1239</v>
      </c>
      <c r="K290" s="171" t="s">
        <v>1244</v>
      </c>
      <c r="L290" s="148"/>
      <c r="M290" s="189"/>
    </row>
    <row r="291" spans="1:13" ht="11.25" customHeight="1">
      <c r="A291" s="148" t="s">
        <v>542</v>
      </c>
      <c r="B291" s="148" t="s">
        <v>1487</v>
      </c>
      <c r="C291" s="166">
        <v>9.76</v>
      </c>
      <c r="D291" s="167">
        <v>5.2852399999999999</v>
      </c>
      <c r="E291" s="167">
        <v>5.2852399999999999</v>
      </c>
      <c r="F291" s="168">
        <v>1</v>
      </c>
      <c r="G291" s="167">
        <f t="shared" si="8"/>
        <v>5.2852399999999999</v>
      </c>
      <c r="H291" s="166">
        <v>1.2</v>
      </c>
      <c r="I291" s="169">
        <f t="shared" si="9"/>
        <v>6.3422900000000002</v>
      </c>
      <c r="J291" s="170" t="s">
        <v>1239</v>
      </c>
      <c r="K291" s="171" t="s">
        <v>1244</v>
      </c>
      <c r="L291" s="148"/>
      <c r="M291" s="189"/>
    </row>
    <row r="292" spans="1:13" ht="11.25" customHeight="1">
      <c r="A292" s="172" t="s">
        <v>543</v>
      </c>
      <c r="B292" s="172" t="s">
        <v>1487</v>
      </c>
      <c r="C292" s="173">
        <v>25.97</v>
      </c>
      <c r="D292" s="174">
        <v>9.8457100000000004</v>
      </c>
      <c r="E292" s="174">
        <v>9.8457100000000004</v>
      </c>
      <c r="F292" s="175">
        <v>1</v>
      </c>
      <c r="G292" s="174">
        <f t="shared" si="8"/>
        <v>9.8457100000000004</v>
      </c>
      <c r="H292" s="173">
        <v>1.2</v>
      </c>
      <c r="I292" s="176">
        <f t="shared" si="9"/>
        <v>11.81485</v>
      </c>
      <c r="J292" s="177" t="s">
        <v>1239</v>
      </c>
      <c r="K292" s="178" t="s">
        <v>1244</v>
      </c>
      <c r="L292" s="148"/>
      <c r="M292" s="189"/>
    </row>
    <row r="293" spans="1:13" ht="11.25" customHeight="1">
      <c r="A293" s="159" t="s">
        <v>544</v>
      </c>
      <c r="B293" s="159" t="s">
        <v>1488</v>
      </c>
      <c r="C293" s="160">
        <v>17.63</v>
      </c>
      <c r="D293" s="161">
        <v>13.596830000000001</v>
      </c>
      <c r="E293" s="161">
        <v>13.596830000000001</v>
      </c>
      <c r="F293" s="162">
        <v>1</v>
      </c>
      <c r="G293" s="161">
        <f t="shared" si="8"/>
        <v>13.596830000000001</v>
      </c>
      <c r="H293" s="160">
        <v>1.2</v>
      </c>
      <c r="I293" s="163">
        <f t="shared" si="9"/>
        <v>16.316199999999998</v>
      </c>
      <c r="J293" s="164" t="s">
        <v>1239</v>
      </c>
      <c r="K293" s="165" t="s">
        <v>1244</v>
      </c>
      <c r="L293" s="148"/>
      <c r="M293" s="189"/>
    </row>
    <row r="294" spans="1:13" ht="11.25" customHeight="1">
      <c r="A294" s="148" t="s">
        <v>545</v>
      </c>
      <c r="B294" s="148" t="s">
        <v>1488</v>
      </c>
      <c r="C294" s="166">
        <v>17.63</v>
      </c>
      <c r="D294" s="167">
        <v>14.31246</v>
      </c>
      <c r="E294" s="167">
        <v>14.31246</v>
      </c>
      <c r="F294" s="168">
        <v>1</v>
      </c>
      <c r="G294" s="167">
        <f t="shared" si="8"/>
        <v>14.31246</v>
      </c>
      <c r="H294" s="166">
        <v>1.2</v>
      </c>
      <c r="I294" s="169">
        <f t="shared" si="9"/>
        <v>17.174949999999999</v>
      </c>
      <c r="J294" s="170" t="s">
        <v>1239</v>
      </c>
      <c r="K294" s="171" t="s">
        <v>1244</v>
      </c>
      <c r="L294" s="148"/>
      <c r="M294" s="189"/>
    </row>
    <row r="295" spans="1:13" ht="11.25" customHeight="1">
      <c r="A295" s="148" t="s">
        <v>546</v>
      </c>
      <c r="B295" s="148" t="s">
        <v>1488</v>
      </c>
      <c r="C295" s="166">
        <v>26.32</v>
      </c>
      <c r="D295" s="167">
        <v>17.825700000000001</v>
      </c>
      <c r="E295" s="167">
        <v>17.825700000000001</v>
      </c>
      <c r="F295" s="168">
        <v>1</v>
      </c>
      <c r="G295" s="167">
        <f t="shared" si="8"/>
        <v>17.825700000000001</v>
      </c>
      <c r="H295" s="166">
        <v>1.2</v>
      </c>
      <c r="I295" s="169">
        <f t="shared" si="9"/>
        <v>21.390840000000001</v>
      </c>
      <c r="J295" s="170" t="s">
        <v>1239</v>
      </c>
      <c r="K295" s="171" t="s">
        <v>1244</v>
      </c>
      <c r="L295" s="148"/>
      <c r="M295" s="189"/>
    </row>
    <row r="296" spans="1:13" ht="11.25" customHeight="1">
      <c r="A296" s="172" t="s">
        <v>547</v>
      </c>
      <c r="B296" s="172" t="s">
        <v>1488</v>
      </c>
      <c r="C296" s="173">
        <v>38.1</v>
      </c>
      <c r="D296" s="174">
        <v>23.267969999999998</v>
      </c>
      <c r="E296" s="174">
        <v>23.267969999999998</v>
      </c>
      <c r="F296" s="175">
        <v>1</v>
      </c>
      <c r="G296" s="174">
        <f t="shared" si="8"/>
        <v>23.267969999999998</v>
      </c>
      <c r="H296" s="173">
        <v>1.2</v>
      </c>
      <c r="I296" s="176">
        <f t="shared" si="9"/>
        <v>27.921559999999999</v>
      </c>
      <c r="J296" s="177" t="s">
        <v>1239</v>
      </c>
      <c r="K296" s="178" t="s">
        <v>1244</v>
      </c>
      <c r="L296" s="148"/>
      <c r="M296" s="189"/>
    </row>
    <row r="297" spans="1:13" ht="11.25" customHeight="1">
      <c r="A297" s="159" t="s">
        <v>548</v>
      </c>
      <c r="B297" s="159" t="s">
        <v>1667</v>
      </c>
      <c r="C297" s="160">
        <v>7.19</v>
      </c>
      <c r="D297" s="161">
        <v>4.2984600000000004</v>
      </c>
      <c r="E297" s="161">
        <v>4.2984600000000004</v>
      </c>
      <c r="F297" s="162">
        <v>1</v>
      </c>
      <c r="G297" s="161">
        <f t="shared" si="8"/>
        <v>4.2984600000000004</v>
      </c>
      <c r="H297" s="160">
        <v>1.2</v>
      </c>
      <c r="I297" s="163">
        <f t="shared" si="9"/>
        <v>5.15815</v>
      </c>
      <c r="J297" s="164" t="s">
        <v>1239</v>
      </c>
      <c r="K297" s="165" t="s">
        <v>1244</v>
      </c>
      <c r="L297" s="148"/>
      <c r="M297" s="189"/>
    </row>
    <row r="298" spans="1:13" ht="11.25" customHeight="1">
      <c r="A298" s="148" t="s">
        <v>549</v>
      </c>
      <c r="B298" s="148" t="s">
        <v>1667</v>
      </c>
      <c r="C298" s="166">
        <v>8.73</v>
      </c>
      <c r="D298" s="167">
        <v>5.0371100000000002</v>
      </c>
      <c r="E298" s="167">
        <v>5.0371100000000002</v>
      </c>
      <c r="F298" s="168">
        <v>1</v>
      </c>
      <c r="G298" s="167">
        <f t="shared" si="8"/>
        <v>5.0371100000000002</v>
      </c>
      <c r="H298" s="166">
        <v>1.2</v>
      </c>
      <c r="I298" s="169">
        <f t="shared" si="9"/>
        <v>6.04453</v>
      </c>
      <c r="J298" s="170" t="s">
        <v>1239</v>
      </c>
      <c r="K298" s="171" t="s">
        <v>1244</v>
      </c>
      <c r="L298" s="148"/>
      <c r="M298" s="189"/>
    </row>
    <row r="299" spans="1:13" ht="11.25" customHeight="1">
      <c r="A299" s="148" t="s">
        <v>550</v>
      </c>
      <c r="B299" s="148" t="s">
        <v>1667</v>
      </c>
      <c r="C299" s="166">
        <v>12.4</v>
      </c>
      <c r="D299" s="167">
        <v>6.3556400000000002</v>
      </c>
      <c r="E299" s="167">
        <v>6.3556400000000002</v>
      </c>
      <c r="F299" s="168">
        <v>1</v>
      </c>
      <c r="G299" s="167">
        <f t="shared" si="8"/>
        <v>6.3556400000000002</v>
      </c>
      <c r="H299" s="166">
        <v>1.2</v>
      </c>
      <c r="I299" s="169">
        <f t="shared" si="9"/>
        <v>7.6267699999999996</v>
      </c>
      <c r="J299" s="170" t="s">
        <v>1239</v>
      </c>
      <c r="K299" s="171" t="s">
        <v>1244</v>
      </c>
      <c r="L299" s="148"/>
      <c r="M299" s="189"/>
    </row>
    <row r="300" spans="1:13" ht="11.25" customHeight="1">
      <c r="A300" s="172" t="s">
        <v>551</v>
      </c>
      <c r="B300" s="172" t="s">
        <v>1667</v>
      </c>
      <c r="C300" s="173">
        <v>20.04</v>
      </c>
      <c r="D300" s="174">
        <v>9.2793899999999994</v>
      </c>
      <c r="E300" s="174">
        <v>9.2793899999999994</v>
      </c>
      <c r="F300" s="175">
        <v>1</v>
      </c>
      <c r="G300" s="174">
        <f t="shared" si="8"/>
        <v>9.2793899999999994</v>
      </c>
      <c r="H300" s="173">
        <v>1.2</v>
      </c>
      <c r="I300" s="176">
        <f t="shared" si="9"/>
        <v>11.13527</v>
      </c>
      <c r="J300" s="177" t="s">
        <v>1239</v>
      </c>
      <c r="K300" s="178" t="s">
        <v>1244</v>
      </c>
      <c r="L300" s="148"/>
      <c r="M300" s="189"/>
    </row>
    <row r="301" spans="1:13" ht="11.25" customHeight="1">
      <c r="A301" s="159" t="s">
        <v>552</v>
      </c>
      <c r="B301" s="159" t="s">
        <v>1668</v>
      </c>
      <c r="C301" s="160">
        <v>5.26</v>
      </c>
      <c r="D301" s="161">
        <v>3.7595900000000002</v>
      </c>
      <c r="E301" s="161">
        <v>3.7595900000000002</v>
      </c>
      <c r="F301" s="162">
        <v>1</v>
      </c>
      <c r="G301" s="161">
        <f t="shared" si="8"/>
        <v>3.7595900000000002</v>
      </c>
      <c r="H301" s="160">
        <v>1.2</v>
      </c>
      <c r="I301" s="163">
        <f t="shared" si="9"/>
        <v>4.5115100000000004</v>
      </c>
      <c r="J301" s="164" t="s">
        <v>1239</v>
      </c>
      <c r="K301" s="165" t="s">
        <v>1244</v>
      </c>
      <c r="L301" s="148"/>
      <c r="M301" s="189"/>
    </row>
    <row r="302" spans="1:13" ht="11.25" customHeight="1">
      <c r="A302" s="148" t="s">
        <v>553</v>
      </c>
      <c r="B302" s="148" t="s">
        <v>1668</v>
      </c>
      <c r="C302" s="166">
        <v>6.27</v>
      </c>
      <c r="D302" s="167">
        <v>4.1601800000000004</v>
      </c>
      <c r="E302" s="167">
        <v>4.1601800000000004</v>
      </c>
      <c r="F302" s="168">
        <v>1</v>
      </c>
      <c r="G302" s="167">
        <f t="shared" si="8"/>
        <v>4.1601800000000004</v>
      </c>
      <c r="H302" s="166">
        <v>1.2</v>
      </c>
      <c r="I302" s="169">
        <f t="shared" si="9"/>
        <v>4.9922199999999997</v>
      </c>
      <c r="J302" s="170" t="s">
        <v>1239</v>
      </c>
      <c r="K302" s="171" t="s">
        <v>1244</v>
      </c>
      <c r="L302" s="148"/>
      <c r="M302" s="189"/>
    </row>
    <row r="303" spans="1:13" ht="11.25" customHeight="1">
      <c r="A303" s="148" t="s">
        <v>554</v>
      </c>
      <c r="B303" s="148" t="s">
        <v>1668</v>
      </c>
      <c r="C303" s="166">
        <v>9.27</v>
      </c>
      <c r="D303" s="167">
        <v>5.25671</v>
      </c>
      <c r="E303" s="167">
        <v>5.25671</v>
      </c>
      <c r="F303" s="168">
        <v>1</v>
      </c>
      <c r="G303" s="167">
        <f t="shared" si="8"/>
        <v>5.25671</v>
      </c>
      <c r="H303" s="166">
        <v>1.2</v>
      </c>
      <c r="I303" s="169">
        <f t="shared" si="9"/>
        <v>6.3080499999999997</v>
      </c>
      <c r="J303" s="170" t="s">
        <v>1239</v>
      </c>
      <c r="K303" s="171" t="s">
        <v>1244</v>
      </c>
      <c r="L303" s="148"/>
      <c r="M303" s="189"/>
    </row>
    <row r="304" spans="1:13" ht="11.25" customHeight="1">
      <c r="A304" s="172" t="s">
        <v>555</v>
      </c>
      <c r="B304" s="172" t="s">
        <v>1668</v>
      </c>
      <c r="C304" s="173">
        <v>15.64</v>
      </c>
      <c r="D304" s="174">
        <v>7.8962199999999996</v>
      </c>
      <c r="E304" s="174">
        <v>7.8962199999999996</v>
      </c>
      <c r="F304" s="175">
        <v>1</v>
      </c>
      <c r="G304" s="174">
        <f t="shared" si="8"/>
        <v>7.8962199999999996</v>
      </c>
      <c r="H304" s="173">
        <v>1.2</v>
      </c>
      <c r="I304" s="176">
        <f t="shared" si="9"/>
        <v>9.47546</v>
      </c>
      <c r="J304" s="177" t="s">
        <v>1239</v>
      </c>
      <c r="K304" s="178" t="s">
        <v>1244</v>
      </c>
      <c r="L304" s="148"/>
      <c r="M304" s="189"/>
    </row>
    <row r="305" spans="1:13" ht="11.25" customHeight="1">
      <c r="A305" s="159" t="s">
        <v>556</v>
      </c>
      <c r="B305" s="159" t="s">
        <v>1489</v>
      </c>
      <c r="C305" s="160">
        <v>6.85</v>
      </c>
      <c r="D305" s="161">
        <v>3.6425200000000002</v>
      </c>
      <c r="E305" s="161">
        <v>3.6425200000000002</v>
      </c>
      <c r="F305" s="162">
        <v>1</v>
      </c>
      <c r="G305" s="161">
        <f t="shared" si="8"/>
        <v>3.6425200000000002</v>
      </c>
      <c r="H305" s="160">
        <v>1.2</v>
      </c>
      <c r="I305" s="163">
        <f t="shared" si="9"/>
        <v>4.3710199999999997</v>
      </c>
      <c r="J305" s="164" t="s">
        <v>1239</v>
      </c>
      <c r="K305" s="165" t="s">
        <v>1244</v>
      </c>
      <c r="L305" s="148"/>
      <c r="M305" s="189"/>
    </row>
    <row r="306" spans="1:13" ht="11.25" customHeight="1">
      <c r="A306" s="148" t="s">
        <v>557</v>
      </c>
      <c r="B306" s="148" t="s">
        <v>1489</v>
      </c>
      <c r="C306" s="166">
        <v>8.7899999999999991</v>
      </c>
      <c r="D306" s="167">
        <v>4.4356299999999997</v>
      </c>
      <c r="E306" s="167">
        <v>4.4356299999999997</v>
      </c>
      <c r="F306" s="168">
        <v>1</v>
      </c>
      <c r="G306" s="167">
        <f t="shared" si="8"/>
        <v>4.4356299999999997</v>
      </c>
      <c r="H306" s="166">
        <v>1.2</v>
      </c>
      <c r="I306" s="169">
        <f t="shared" si="9"/>
        <v>5.3227599999999997</v>
      </c>
      <c r="J306" s="170" t="s">
        <v>1239</v>
      </c>
      <c r="K306" s="171" t="s">
        <v>1244</v>
      </c>
      <c r="L306" s="148"/>
      <c r="M306" s="189"/>
    </row>
    <row r="307" spans="1:13" ht="11.25" customHeight="1">
      <c r="A307" s="148" t="s">
        <v>558</v>
      </c>
      <c r="B307" s="148" t="s">
        <v>1489</v>
      </c>
      <c r="C307" s="166">
        <v>11.13</v>
      </c>
      <c r="D307" s="167">
        <v>5.3330900000000003</v>
      </c>
      <c r="E307" s="167">
        <v>5.3330900000000003</v>
      </c>
      <c r="F307" s="168">
        <v>1</v>
      </c>
      <c r="G307" s="167">
        <f t="shared" si="8"/>
        <v>5.3330900000000003</v>
      </c>
      <c r="H307" s="166">
        <v>1.2</v>
      </c>
      <c r="I307" s="169">
        <f t="shared" si="9"/>
        <v>6.3997099999999998</v>
      </c>
      <c r="J307" s="170" t="s">
        <v>1239</v>
      </c>
      <c r="K307" s="171" t="s">
        <v>1244</v>
      </c>
      <c r="L307" s="148"/>
      <c r="M307" s="189"/>
    </row>
    <row r="308" spans="1:13" ht="11.25" customHeight="1">
      <c r="A308" s="172" t="s">
        <v>559</v>
      </c>
      <c r="B308" s="172" t="s">
        <v>1489</v>
      </c>
      <c r="C308" s="173">
        <v>15.2</v>
      </c>
      <c r="D308" s="174">
        <v>7.2209300000000001</v>
      </c>
      <c r="E308" s="174">
        <v>7.2209300000000001</v>
      </c>
      <c r="F308" s="175">
        <v>1</v>
      </c>
      <c r="G308" s="174">
        <f t="shared" si="8"/>
        <v>7.2209300000000001</v>
      </c>
      <c r="H308" s="173">
        <v>1.2</v>
      </c>
      <c r="I308" s="176">
        <f t="shared" si="9"/>
        <v>8.6651199999999999</v>
      </c>
      <c r="J308" s="177" t="s">
        <v>1239</v>
      </c>
      <c r="K308" s="178" t="s">
        <v>1244</v>
      </c>
      <c r="L308" s="148"/>
      <c r="M308" s="189"/>
    </row>
    <row r="309" spans="1:13" ht="11.25" customHeight="1">
      <c r="A309" s="159" t="s">
        <v>560</v>
      </c>
      <c r="B309" s="159" t="s">
        <v>1669</v>
      </c>
      <c r="C309" s="160">
        <v>5.56</v>
      </c>
      <c r="D309" s="161">
        <v>3.35317</v>
      </c>
      <c r="E309" s="161">
        <v>3.35317</v>
      </c>
      <c r="F309" s="162">
        <v>1</v>
      </c>
      <c r="G309" s="161">
        <f t="shared" si="8"/>
        <v>3.35317</v>
      </c>
      <c r="H309" s="160">
        <v>1.2</v>
      </c>
      <c r="I309" s="163">
        <f t="shared" si="9"/>
        <v>4.0237999999999996</v>
      </c>
      <c r="J309" s="164" t="s">
        <v>1239</v>
      </c>
      <c r="K309" s="165" t="s">
        <v>1244</v>
      </c>
      <c r="L309" s="148"/>
      <c r="M309" s="189"/>
    </row>
    <row r="310" spans="1:13" ht="11.25" customHeight="1">
      <c r="A310" s="148" t="s">
        <v>561</v>
      </c>
      <c r="B310" s="148" t="s">
        <v>1669</v>
      </c>
      <c r="C310" s="166">
        <v>6.59</v>
      </c>
      <c r="D310" s="167">
        <v>3.73373</v>
      </c>
      <c r="E310" s="167">
        <v>3.73373</v>
      </c>
      <c r="F310" s="168">
        <v>1</v>
      </c>
      <c r="G310" s="167">
        <f t="shared" si="8"/>
        <v>3.73373</v>
      </c>
      <c r="H310" s="166">
        <v>1.2</v>
      </c>
      <c r="I310" s="169">
        <f t="shared" si="9"/>
        <v>4.48048</v>
      </c>
      <c r="J310" s="170" t="s">
        <v>1239</v>
      </c>
      <c r="K310" s="171" t="s">
        <v>1244</v>
      </c>
      <c r="L310" s="148"/>
      <c r="M310" s="189"/>
    </row>
    <row r="311" spans="1:13" ht="11.25" customHeight="1">
      <c r="A311" s="148" t="s">
        <v>562</v>
      </c>
      <c r="B311" s="148" t="s">
        <v>1669</v>
      </c>
      <c r="C311" s="166">
        <v>8.7899999999999991</v>
      </c>
      <c r="D311" s="167">
        <v>4.4339399999999998</v>
      </c>
      <c r="E311" s="167">
        <v>4.4339399999999998</v>
      </c>
      <c r="F311" s="168">
        <v>1</v>
      </c>
      <c r="G311" s="167">
        <f t="shared" si="8"/>
        <v>4.4339399999999998</v>
      </c>
      <c r="H311" s="166">
        <v>1.2</v>
      </c>
      <c r="I311" s="169">
        <f t="shared" si="9"/>
        <v>5.3207300000000002</v>
      </c>
      <c r="J311" s="170" t="s">
        <v>1239</v>
      </c>
      <c r="K311" s="171" t="s">
        <v>1244</v>
      </c>
      <c r="L311" s="148"/>
      <c r="M311" s="189"/>
    </row>
    <row r="312" spans="1:13" ht="11.25" customHeight="1">
      <c r="A312" s="172" t="s">
        <v>563</v>
      </c>
      <c r="B312" s="172" t="s">
        <v>1669</v>
      </c>
      <c r="C312" s="173">
        <v>13.88</v>
      </c>
      <c r="D312" s="174">
        <v>6.5090000000000003</v>
      </c>
      <c r="E312" s="174">
        <v>6.5090000000000003</v>
      </c>
      <c r="F312" s="175">
        <v>1</v>
      </c>
      <c r="G312" s="174">
        <f t="shared" si="8"/>
        <v>6.5090000000000003</v>
      </c>
      <c r="H312" s="173">
        <v>1.2</v>
      </c>
      <c r="I312" s="176">
        <f t="shared" si="9"/>
        <v>7.8108000000000004</v>
      </c>
      <c r="J312" s="177" t="s">
        <v>1239</v>
      </c>
      <c r="K312" s="178" t="s">
        <v>1244</v>
      </c>
      <c r="L312" s="148"/>
      <c r="M312" s="189"/>
    </row>
    <row r="313" spans="1:13" ht="11.25" customHeight="1">
      <c r="A313" s="159" t="s">
        <v>564</v>
      </c>
      <c r="B313" s="159" t="s">
        <v>1670</v>
      </c>
      <c r="C313" s="160">
        <v>3.8</v>
      </c>
      <c r="D313" s="161">
        <v>2.8191199999999998</v>
      </c>
      <c r="E313" s="161">
        <v>2.8191199999999998</v>
      </c>
      <c r="F313" s="162">
        <v>1</v>
      </c>
      <c r="G313" s="161">
        <f t="shared" si="8"/>
        <v>2.8191199999999998</v>
      </c>
      <c r="H313" s="160">
        <v>1.2</v>
      </c>
      <c r="I313" s="163">
        <f t="shared" si="9"/>
        <v>3.3829400000000001</v>
      </c>
      <c r="J313" s="164" t="s">
        <v>1239</v>
      </c>
      <c r="K313" s="165" t="s">
        <v>1244</v>
      </c>
      <c r="L313" s="148"/>
      <c r="M313" s="189"/>
    </row>
    <row r="314" spans="1:13" ht="11.25" customHeight="1">
      <c r="A314" s="148" t="s">
        <v>565</v>
      </c>
      <c r="B314" s="148" t="s">
        <v>1670</v>
      </c>
      <c r="C314" s="166">
        <v>4.71</v>
      </c>
      <c r="D314" s="167">
        <v>2.93032</v>
      </c>
      <c r="E314" s="167">
        <v>2.93032</v>
      </c>
      <c r="F314" s="168">
        <v>1</v>
      </c>
      <c r="G314" s="167">
        <f t="shared" si="8"/>
        <v>2.93032</v>
      </c>
      <c r="H314" s="166">
        <v>1.2</v>
      </c>
      <c r="I314" s="169">
        <f t="shared" si="9"/>
        <v>3.5163799999999998</v>
      </c>
      <c r="J314" s="170" t="s">
        <v>1239</v>
      </c>
      <c r="K314" s="171" t="s">
        <v>1244</v>
      </c>
      <c r="L314" s="148"/>
      <c r="M314" s="189"/>
    </row>
    <row r="315" spans="1:13" ht="11.25" customHeight="1">
      <c r="A315" s="148" t="s">
        <v>566</v>
      </c>
      <c r="B315" s="148" t="s">
        <v>1670</v>
      </c>
      <c r="C315" s="166">
        <v>8.3699999999999992</v>
      </c>
      <c r="D315" s="167">
        <v>4.4238600000000003</v>
      </c>
      <c r="E315" s="167">
        <v>4.4238600000000003</v>
      </c>
      <c r="F315" s="168">
        <v>1</v>
      </c>
      <c r="G315" s="167">
        <f t="shared" si="8"/>
        <v>4.4238600000000003</v>
      </c>
      <c r="H315" s="166">
        <v>1.2</v>
      </c>
      <c r="I315" s="169">
        <f t="shared" si="9"/>
        <v>5.30863</v>
      </c>
      <c r="J315" s="170" t="s">
        <v>1239</v>
      </c>
      <c r="K315" s="171" t="s">
        <v>1244</v>
      </c>
      <c r="L315" s="148"/>
      <c r="M315" s="189"/>
    </row>
    <row r="316" spans="1:13" ht="11.25" customHeight="1">
      <c r="A316" s="172" t="s">
        <v>567</v>
      </c>
      <c r="B316" s="172" t="s">
        <v>1670</v>
      </c>
      <c r="C316" s="173">
        <v>15.52</v>
      </c>
      <c r="D316" s="174">
        <v>7.1026699999999998</v>
      </c>
      <c r="E316" s="174">
        <v>7.1026699999999998</v>
      </c>
      <c r="F316" s="175">
        <v>1</v>
      </c>
      <c r="G316" s="174">
        <f t="shared" si="8"/>
        <v>7.1026699999999998</v>
      </c>
      <c r="H316" s="173">
        <v>1.2</v>
      </c>
      <c r="I316" s="176">
        <f t="shared" si="9"/>
        <v>8.5231999999999992</v>
      </c>
      <c r="J316" s="177" t="s">
        <v>1239</v>
      </c>
      <c r="K316" s="178" t="s">
        <v>1244</v>
      </c>
      <c r="L316" s="148"/>
      <c r="M316" s="189"/>
    </row>
    <row r="317" spans="1:13" ht="11.25" customHeight="1">
      <c r="A317" s="159" t="s">
        <v>568</v>
      </c>
      <c r="B317" s="159" t="s">
        <v>1671</v>
      </c>
      <c r="C317" s="160">
        <v>2.12</v>
      </c>
      <c r="D317" s="161">
        <v>2.82769</v>
      </c>
      <c r="E317" s="161">
        <v>2.82769</v>
      </c>
      <c r="F317" s="162">
        <v>1</v>
      </c>
      <c r="G317" s="161">
        <f t="shared" si="8"/>
        <v>2.82769</v>
      </c>
      <c r="H317" s="160">
        <v>1.2</v>
      </c>
      <c r="I317" s="163">
        <f t="shared" si="9"/>
        <v>3.39323</v>
      </c>
      <c r="J317" s="164" t="s">
        <v>1239</v>
      </c>
      <c r="K317" s="165" t="s">
        <v>1244</v>
      </c>
      <c r="L317" s="148"/>
      <c r="M317" s="189"/>
    </row>
    <row r="318" spans="1:13" ht="11.25" customHeight="1">
      <c r="A318" s="148" t="s">
        <v>569</v>
      </c>
      <c r="B318" s="148" t="s">
        <v>1671</v>
      </c>
      <c r="C318" s="166">
        <v>3.28</v>
      </c>
      <c r="D318" s="167">
        <v>2.8657699999999999</v>
      </c>
      <c r="E318" s="167">
        <v>2.8657699999999999</v>
      </c>
      <c r="F318" s="168">
        <v>1</v>
      </c>
      <c r="G318" s="167">
        <f t="shared" si="8"/>
        <v>2.8657699999999999</v>
      </c>
      <c r="H318" s="166">
        <v>1.2</v>
      </c>
      <c r="I318" s="169">
        <f t="shared" si="9"/>
        <v>3.43892</v>
      </c>
      <c r="J318" s="170" t="s">
        <v>1239</v>
      </c>
      <c r="K318" s="171" t="s">
        <v>1244</v>
      </c>
      <c r="L318" s="148"/>
      <c r="M318" s="189"/>
    </row>
    <row r="319" spans="1:13" ht="11.25" customHeight="1">
      <c r="A319" s="148" t="s">
        <v>570</v>
      </c>
      <c r="B319" s="148" t="s">
        <v>1671</v>
      </c>
      <c r="C319" s="166">
        <v>6.77</v>
      </c>
      <c r="D319" s="167">
        <v>3.7447499999999998</v>
      </c>
      <c r="E319" s="167">
        <v>3.7447499999999998</v>
      </c>
      <c r="F319" s="168">
        <v>1</v>
      </c>
      <c r="G319" s="167">
        <f t="shared" si="8"/>
        <v>3.7447499999999998</v>
      </c>
      <c r="H319" s="166">
        <v>1.2</v>
      </c>
      <c r="I319" s="169">
        <f t="shared" si="9"/>
        <v>4.4936999999999996</v>
      </c>
      <c r="J319" s="170" t="s">
        <v>1239</v>
      </c>
      <c r="K319" s="171" t="s">
        <v>1244</v>
      </c>
      <c r="L319" s="148"/>
      <c r="M319" s="189"/>
    </row>
    <row r="320" spans="1:13" ht="11.25" customHeight="1">
      <c r="A320" s="172" t="s">
        <v>571</v>
      </c>
      <c r="B320" s="172" t="s">
        <v>1671</v>
      </c>
      <c r="C320" s="173">
        <v>12.73</v>
      </c>
      <c r="D320" s="174">
        <v>6.0921500000000002</v>
      </c>
      <c r="E320" s="174">
        <v>6.0921500000000002</v>
      </c>
      <c r="F320" s="175">
        <v>1</v>
      </c>
      <c r="G320" s="174">
        <f t="shared" si="8"/>
        <v>6.0921500000000002</v>
      </c>
      <c r="H320" s="173">
        <v>1.2</v>
      </c>
      <c r="I320" s="176">
        <f t="shared" si="9"/>
        <v>7.3105799999999999</v>
      </c>
      <c r="J320" s="177" t="s">
        <v>1239</v>
      </c>
      <c r="K320" s="178" t="s">
        <v>1244</v>
      </c>
      <c r="L320" s="148"/>
      <c r="M320" s="189"/>
    </row>
    <row r="321" spans="1:13" ht="11.25" customHeight="1">
      <c r="A321" s="159" t="s">
        <v>572</v>
      </c>
      <c r="B321" s="159" t="s">
        <v>1490</v>
      </c>
      <c r="C321" s="160">
        <v>3.91</v>
      </c>
      <c r="D321" s="161">
        <v>2.12079</v>
      </c>
      <c r="E321" s="161">
        <v>2.12079</v>
      </c>
      <c r="F321" s="162">
        <v>1</v>
      </c>
      <c r="G321" s="161">
        <f t="shared" si="8"/>
        <v>2.12079</v>
      </c>
      <c r="H321" s="160">
        <v>1.2</v>
      </c>
      <c r="I321" s="163">
        <f t="shared" si="9"/>
        <v>2.54495</v>
      </c>
      <c r="J321" s="164" t="s">
        <v>1239</v>
      </c>
      <c r="K321" s="165" t="s">
        <v>1244</v>
      </c>
      <c r="L321" s="148"/>
      <c r="M321" s="189"/>
    </row>
    <row r="322" spans="1:13" ht="11.25" customHeight="1">
      <c r="A322" s="148" t="s">
        <v>573</v>
      </c>
      <c r="B322" s="148" t="s">
        <v>1490</v>
      </c>
      <c r="C322" s="166">
        <v>5.14</v>
      </c>
      <c r="D322" s="167">
        <v>2.4090099999999999</v>
      </c>
      <c r="E322" s="167">
        <v>2.4090099999999999</v>
      </c>
      <c r="F322" s="168">
        <v>1</v>
      </c>
      <c r="G322" s="167">
        <f t="shared" si="8"/>
        <v>2.4090099999999999</v>
      </c>
      <c r="H322" s="166">
        <v>1.2</v>
      </c>
      <c r="I322" s="169">
        <f t="shared" si="9"/>
        <v>2.8908100000000001</v>
      </c>
      <c r="J322" s="170" t="s">
        <v>1239</v>
      </c>
      <c r="K322" s="171" t="s">
        <v>1244</v>
      </c>
      <c r="L322" s="148"/>
      <c r="M322" s="189"/>
    </row>
    <row r="323" spans="1:13" ht="11.25" customHeight="1">
      <c r="A323" s="148" t="s">
        <v>574</v>
      </c>
      <c r="B323" s="148" t="s">
        <v>1490</v>
      </c>
      <c r="C323" s="166">
        <v>8.33</v>
      </c>
      <c r="D323" s="167">
        <v>3.0551900000000001</v>
      </c>
      <c r="E323" s="167">
        <v>3.0551900000000001</v>
      </c>
      <c r="F323" s="168">
        <v>1</v>
      </c>
      <c r="G323" s="167">
        <f t="shared" si="8"/>
        <v>3.0551900000000001</v>
      </c>
      <c r="H323" s="166">
        <v>1.2</v>
      </c>
      <c r="I323" s="169">
        <f t="shared" si="9"/>
        <v>3.6662300000000001</v>
      </c>
      <c r="J323" s="170" t="s">
        <v>1239</v>
      </c>
      <c r="K323" s="171" t="s">
        <v>1244</v>
      </c>
      <c r="L323" s="148"/>
      <c r="M323" s="189"/>
    </row>
    <row r="324" spans="1:13" ht="11.25" customHeight="1">
      <c r="A324" s="172" t="s">
        <v>575</v>
      </c>
      <c r="B324" s="172" t="s">
        <v>1490</v>
      </c>
      <c r="C324" s="173">
        <v>12.75</v>
      </c>
      <c r="D324" s="174">
        <v>4.2957799999999997</v>
      </c>
      <c r="E324" s="174">
        <v>4.2957799999999997</v>
      </c>
      <c r="F324" s="175">
        <v>1</v>
      </c>
      <c r="G324" s="174">
        <f t="shared" si="8"/>
        <v>4.2957799999999997</v>
      </c>
      <c r="H324" s="173">
        <v>1.2</v>
      </c>
      <c r="I324" s="176">
        <f t="shared" si="9"/>
        <v>5.1549399999999999</v>
      </c>
      <c r="J324" s="177" t="s">
        <v>1239</v>
      </c>
      <c r="K324" s="178" t="s">
        <v>1244</v>
      </c>
      <c r="L324" s="148"/>
      <c r="M324" s="189"/>
    </row>
    <row r="325" spans="1:13" ht="11.25" customHeight="1">
      <c r="A325" s="159" t="s">
        <v>576</v>
      </c>
      <c r="B325" s="159" t="s">
        <v>1672</v>
      </c>
      <c r="C325" s="160">
        <v>2.52</v>
      </c>
      <c r="D325" s="161">
        <v>1.57179</v>
      </c>
      <c r="E325" s="161">
        <v>1.57179</v>
      </c>
      <c r="F325" s="162">
        <v>1</v>
      </c>
      <c r="G325" s="161">
        <f t="shared" si="8"/>
        <v>1.57179</v>
      </c>
      <c r="H325" s="160">
        <v>1.2</v>
      </c>
      <c r="I325" s="163">
        <f t="shared" si="9"/>
        <v>1.88615</v>
      </c>
      <c r="J325" s="164" t="s">
        <v>1239</v>
      </c>
      <c r="K325" s="165" t="s">
        <v>1244</v>
      </c>
      <c r="L325" s="148"/>
      <c r="M325" s="189"/>
    </row>
    <row r="326" spans="1:13" ht="11.25" customHeight="1">
      <c r="A326" s="148" t="s">
        <v>577</v>
      </c>
      <c r="B326" s="148" t="s">
        <v>1672</v>
      </c>
      <c r="C326" s="166">
        <v>3.57</v>
      </c>
      <c r="D326" s="167">
        <v>1.8022800000000001</v>
      </c>
      <c r="E326" s="167">
        <v>1.8022800000000001</v>
      </c>
      <c r="F326" s="168">
        <v>1</v>
      </c>
      <c r="G326" s="167">
        <f t="shared" si="8"/>
        <v>1.8022800000000001</v>
      </c>
      <c r="H326" s="166">
        <v>1.2</v>
      </c>
      <c r="I326" s="169">
        <f t="shared" si="9"/>
        <v>2.1627399999999999</v>
      </c>
      <c r="J326" s="170" t="s">
        <v>1239</v>
      </c>
      <c r="K326" s="171" t="s">
        <v>1244</v>
      </c>
      <c r="L326" s="148"/>
      <c r="M326" s="189"/>
    </row>
    <row r="327" spans="1:13" ht="11.25" customHeight="1">
      <c r="A327" s="148" t="s">
        <v>578</v>
      </c>
      <c r="B327" s="148" t="s">
        <v>1672</v>
      </c>
      <c r="C327" s="166">
        <v>5.81</v>
      </c>
      <c r="D327" s="167">
        <v>2.3066900000000001</v>
      </c>
      <c r="E327" s="167">
        <v>2.3066900000000001</v>
      </c>
      <c r="F327" s="168">
        <v>1</v>
      </c>
      <c r="G327" s="167">
        <f t="shared" si="8"/>
        <v>2.3066900000000001</v>
      </c>
      <c r="H327" s="166">
        <v>1.2</v>
      </c>
      <c r="I327" s="169">
        <f t="shared" si="9"/>
        <v>2.76803</v>
      </c>
      <c r="J327" s="170" t="s">
        <v>1239</v>
      </c>
      <c r="K327" s="171" t="s">
        <v>1244</v>
      </c>
      <c r="L327" s="148"/>
      <c r="M327" s="189"/>
    </row>
    <row r="328" spans="1:13" ht="11.25" customHeight="1">
      <c r="A328" s="172" t="s">
        <v>579</v>
      </c>
      <c r="B328" s="172" t="s">
        <v>1672</v>
      </c>
      <c r="C328" s="173">
        <v>9.9499999999999993</v>
      </c>
      <c r="D328" s="174">
        <v>3.4305699999999999</v>
      </c>
      <c r="E328" s="174">
        <v>3.4305699999999999</v>
      </c>
      <c r="F328" s="175">
        <v>1</v>
      </c>
      <c r="G328" s="174">
        <f t="shared" si="8"/>
        <v>3.4305699999999999</v>
      </c>
      <c r="H328" s="173">
        <v>1.2</v>
      </c>
      <c r="I328" s="176">
        <f t="shared" si="9"/>
        <v>4.1166799999999997</v>
      </c>
      <c r="J328" s="177" t="s">
        <v>1239</v>
      </c>
      <c r="K328" s="178" t="s">
        <v>1244</v>
      </c>
      <c r="L328" s="148"/>
      <c r="M328" s="189"/>
    </row>
    <row r="329" spans="1:13" ht="11.25" customHeight="1">
      <c r="A329" s="159" t="s">
        <v>580</v>
      </c>
      <c r="B329" s="159" t="s">
        <v>1491</v>
      </c>
      <c r="C329" s="160">
        <v>2.08</v>
      </c>
      <c r="D329" s="161">
        <v>1.9551499999999999</v>
      </c>
      <c r="E329" s="161">
        <v>1.9551499999999999</v>
      </c>
      <c r="F329" s="162">
        <v>1</v>
      </c>
      <c r="G329" s="161">
        <f t="shared" si="8"/>
        <v>1.9551499999999999</v>
      </c>
      <c r="H329" s="160">
        <v>1.2</v>
      </c>
      <c r="I329" s="163">
        <f t="shared" si="9"/>
        <v>2.3461799999999999</v>
      </c>
      <c r="J329" s="164" t="s">
        <v>1239</v>
      </c>
      <c r="K329" s="165" t="s">
        <v>1244</v>
      </c>
      <c r="L329" s="148"/>
      <c r="M329" s="189"/>
    </row>
    <row r="330" spans="1:13" ht="11.25" customHeight="1">
      <c r="A330" s="148" t="s">
        <v>581</v>
      </c>
      <c r="B330" s="148" t="s">
        <v>1491</v>
      </c>
      <c r="C330" s="166">
        <v>2.79</v>
      </c>
      <c r="D330" s="167">
        <v>2.1215899999999999</v>
      </c>
      <c r="E330" s="167">
        <v>2.1215899999999999</v>
      </c>
      <c r="F330" s="168">
        <v>1</v>
      </c>
      <c r="G330" s="167">
        <f t="shared" si="8"/>
        <v>2.1215899999999999</v>
      </c>
      <c r="H330" s="166">
        <v>1.2</v>
      </c>
      <c r="I330" s="169">
        <f t="shared" si="9"/>
        <v>2.5459100000000001</v>
      </c>
      <c r="J330" s="170" t="s">
        <v>1239</v>
      </c>
      <c r="K330" s="171" t="s">
        <v>1244</v>
      </c>
      <c r="L330" s="148"/>
      <c r="M330" s="189"/>
    </row>
    <row r="331" spans="1:13" ht="11.25" customHeight="1">
      <c r="A331" s="148" t="s">
        <v>582</v>
      </c>
      <c r="B331" s="148" t="s">
        <v>1491</v>
      </c>
      <c r="C331" s="166">
        <v>4.7</v>
      </c>
      <c r="D331" s="167">
        <v>2.6026600000000002</v>
      </c>
      <c r="E331" s="167">
        <v>2.6026600000000002</v>
      </c>
      <c r="F331" s="168">
        <v>1</v>
      </c>
      <c r="G331" s="167">
        <f t="shared" si="8"/>
        <v>2.6026600000000002</v>
      </c>
      <c r="H331" s="166">
        <v>1.2</v>
      </c>
      <c r="I331" s="169">
        <f t="shared" si="9"/>
        <v>3.1231900000000001</v>
      </c>
      <c r="J331" s="170" t="s">
        <v>1239</v>
      </c>
      <c r="K331" s="171" t="s">
        <v>1244</v>
      </c>
      <c r="L331" s="148"/>
      <c r="M331" s="189"/>
    </row>
    <row r="332" spans="1:13" ht="11.25" customHeight="1">
      <c r="A332" s="172" t="s">
        <v>583</v>
      </c>
      <c r="B332" s="172" t="s">
        <v>1491</v>
      </c>
      <c r="C332" s="173">
        <v>7.46</v>
      </c>
      <c r="D332" s="174">
        <v>3.6372900000000001</v>
      </c>
      <c r="E332" s="174">
        <v>3.6372900000000001</v>
      </c>
      <c r="F332" s="175">
        <v>1</v>
      </c>
      <c r="G332" s="174">
        <f t="shared" si="8"/>
        <v>3.6372900000000001</v>
      </c>
      <c r="H332" s="173">
        <v>1.2</v>
      </c>
      <c r="I332" s="176">
        <f t="shared" si="9"/>
        <v>4.3647499999999999</v>
      </c>
      <c r="J332" s="177" t="s">
        <v>1239</v>
      </c>
      <c r="K332" s="178" t="s">
        <v>1244</v>
      </c>
      <c r="L332" s="148"/>
      <c r="M332" s="189"/>
    </row>
    <row r="333" spans="1:13" ht="11.25" customHeight="1">
      <c r="A333" s="159" t="s">
        <v>584</v>
      </c>
      <c r="B333" s="159" t="s">
        <v>1673</v>
      </c>
      <c r="C333" s="160">
        <v>1.86</v>
      </c>
      <c r="D333" s="161">
        <v>1.9689300000000001</v>
      </c>
      <c r="E333" s="161">
        <v>1.9689300000000001</v>
      </c>
      <c r="F333" s="162">
        <v>1</v>
      </c>
      <c r="G333" s="161">
        <f t="shared" ref="G333:G396" si="10">ROUND(F333*D333,5)</f>
        <v>1.9689300000000001</v>
      </c>
      <c r="H333" s="160">
        <v>1.2</v>
      </c>
      <c r="I333" s="163">
        <f t="shared" ref="I333:I396" si="11">ROUND(H333*G333,5)</f>
        <v>2.3627199999999999</v>
      </c>
      <c r="J333" s="164" t="s">
        <v>1239</v>
      </c>
      <c r="K333" s="165" t="s">
        <v>1244</v>
      </c>
      <c r="L333" s="148"/>
      <c r="M333" s="189"/>
    </row>
    <row r="334" spans="1:13" ht="11.25" customHeight="1">
      <c r="A334" s="148" t="s">
        <v>585</v>
      </c>
      <c r="B334" s="148" t="s">
        <v>1673</v>
      </c>
      <c r="C334" s="166">
        <v>2.77</v>
      </c>
      <c r="D334" s="167">
        <v>2.2253599999999998</v>
      </c>
      <c r="E334" s="167">
        <v>2.2253599999999998</v>
      </c>
      <c r="F334" s="168">
        <v>1</v>
      </c>
      <c r="G334" s="167">
        <f t="shared" si="10"/>
        <v>2.2253599999999998</v>
      </c>
      <c r="H334" s="166">
        <v>1.2</v>
      </c>
      <c r="I334" s="169">
        <f t="shared" si="11"/>
        <v>2.6704300000000001</v>
      </c>
      <c r="J334" s="170" t="s">
        <v>1239</v>
      </c>
      <c r="K334" s="171" t="s">
        <v>1244</v>
      </c>
      <c r="L334" s="148"/>
      <c r="M334" s="189"/>
    </row>
    <row r="335" spans="1:13" ht="11.25" customHeight="1">
      <c r="A335" s="148" t="s">
        <v>586</v>
      </c>
      <c r="B335" s="148" t="s">
        <v>1673</v>
      </c>
      <c r="C335" s="166">
        <v>5.57</v>
      </c>
      <c r="D335" s="167">
        <v>2.7464499999999998</v>
      </c>
      <c r="E335" s="167">
        <v>2.7464499999999998</v>
      </c>
      <c r="F335" s="168">
        <v>1</v>
      </c>
      <c r="G335" s="167">
        <f t="shared" si="10"/>
        <v>2.7464499999999998</v>
      </c>
      <c r="H335" s="166">
        <v>1.2</v>
      </c>
      <c r="I335" s="169">
        <f t="shared" si="11"/>
        <v>3.2957399999999999</v>
      </c>
      <c r="J335" s="170" t="s">
        <v>1239</v>
      </c>
      <c r="K335" s="171" t="s">
        <v>1244</v>
      </c>
      <c r="L335" s="148"/>
      <c r="M335" s="189"/>
    </row>
    <row r="336" spans="1:13" ht="11.25" customHeight="1">
      <c r="A336" s="172" t="s">
        <v>587</v>
      </c>
      <c r="B336" s="172" t="s">
        <v>1673</v>
      </c>
      <c r="C336" s="173">
        <v>8.7899999999999991</v>
      </c>
      <c r="D336" s="174">
        <v>4.01912</v>
      </c>
      <c r="E336" s="174">
        <v>4.01912</v>
      </c>
      <c r="F336" s="175">
        <v>1</v>
      </c>
      <c r="G336" s="174">
        <f t="shared" si="10"/>
        <v>4.01912</v>
      </c>
      <c r="H336" s="173">
        <v>1.2</v>
      </c>
      <c r="I336" s="176">
        <f t="shared" si="11"/>
        <v>4.82294</v>
      </c>
      <c r="J336" s="177" t="s">
        <v>1239</v>
      </c>
      <c r="K336" s="178" t="s">
        <v>1244</v>
      </c>
      <c r="L336" s="148"/>
      <c r="M336" s="189"/>
    </row>
    <row r="337" spans="1:13" ht="11.25" customHeight="1">
      <c r="A337" s="159" t="s">
        <v>588</v>
      </c>
      <c r="B337" s="159" t="s">
        <v>1674</v>
      </c>
      <c r="C337" s="160">
        <v>2.29</v>
      </c>
      <c r="D337" s="161">
        <v>1.6256299999999999</v>
      </c>
      <c r="E337" s="161">
        <v>1.6256299999999999</v>
      </c>
      <c r="F337" s="162">
        <v>1</v>
      </c>
      <c r="G337" s="161">
        <f t="shared" si="10"/>
        <v>1.6256299999999999</v>
      </c>
      <c r="H337" s="160">
        <v>1.2</v>
      </c>
      <c r="I337" s="163">
        <f t="shared" si="11"/>
        <v>1.95076</v>
      </c>
      <c r="J337" s="164" t="s">
        <v>1239</v>
      </c>
      <c r="K337" s="165" t="s">
        <v>1244</v>
      </c>
      <c r="L337" s="148"/>
      <c r="M337" s="189"/>
    </row>
    <row r="338" spans="1:13" ht="11.25" customHeight="1">
      <c r="A338" s="148" t="s">
        <v>589</v>
      </c>
      <c r="B338" s="148" t="s">
        <v>1674</v>
      </c>
      <c r="C338" s="166">
        <v>3.06</v>
      </c>
      <c r="D338" s="167">
        <v>1.9285300000000001</v>
      </c>
      <c r="E338" s="167">
        <v>1.9285300000000001</v>
      </c>
      <c r="F338" s="168">
        <v>1</v>
      </c>
      <c r="G338" s="167">
        <f t="shared" si="10"/>
        <v>1.9285300000000001</v>
      </c>
      <c r="H338" s="166">
        <v>1.2</v>
      </c>
      <c r="I338" s="169">
        <f t="shared" si="11"/>
        <v>2.3142399999999999</v>
      </c>
      <c r="J338" s="170" t="s">
        <v>1239</v>
      </c>
      <c r="K338" s="171" t="s">
        <v>1244</v>
      </c>
      <c r="L338" s="148"/>
      <c r="M338" s="189"/>
    </row>
    <row r="339" spans="1:13" ht="11.25" customHeight="1">
      <c r="A339" s="148" t="s">
        <v>590</v>
      </c>
      <c r="B339" s="148" t="s">
        <v>1674</v>
      </c>
      <c r="C339" s="166">
        <v>5.71</v>
      </c>
      <c r="D339" s="167">
        <v>2.9877099999999999</v>
      </c>
      <c r="E339" s="167">
        <v>2.9877099999999999</v>
      </c>
      <c r="F339" s="168">
        <v>1</v>
      </c>
      <c r="G339" s="167">
        <f t="shared" si="10"/>
        <v>2.9877099999999999</v>
      </c>
      <c r="H339" s="166">
        <v>1.2</v>
      </c>
      <c r="I339" s="169">
        <f t="shared" si="11"/>
        <v>3.5852499999999998</v>
      </c>
      <c r="J339" s="170" t="s">
        <v>1239</v>
      </c>
      <c r="K339" s="171" t="s">
        <v>1244</v>
      </c>
      <c r="L339" s="148"/>
      <c r="M339" s="189"/>
    </row>
    <row r="340" spans="1:13" ht="11.25" customHeight="1">
      <c r="A340" s="172" t="s">
        <v>591</v>
      </c>
      <c r="B340" s="172" t="s">
        <v>1674</v>
      </c>
      <c r="C340" s="173">
        <v>11.27</v>
      </c>
      <c r="D340" s="174">
        <v>4.9484500000000002</v>
      </c>
      <c r="E340" s="174">
        <v>4.9484500000000002</v>
      </c>
      <c r="F340" s="175">
        <v>1</v>
      </c>
      <c r="G340" s="174">
        <f t="shared" si="10"/>
        <v>4.9484500000000002</v>
      </c>
      <c r="H340" s="173">
        <v>1.2</v>
      </c>
      <c r="I340" s="176">
        <f t="shared" si="11"/>
        <v>5.9381399999999998</v>
      </c>
      <c r="J340" s="177" t="s">
        <v>1239</v>
      </c>
      <c r="K340" s="178" t="s">
        <v>1244</v>
      </c>
      <c r="L340" s="148"/>
      <c r="M340" s="189"/>
    </row>
    <row r="341" spans="1:13" ht="11.25" customHeight="1">
      <c r="A341" s="159" t="s">
        <v>592</v>
      </c>
      <c r="B341" s="159" t="s">
        <v>1675</v>
      </c>
      <c r="C341" s="160">
        <v>2.66</v>
      </c>
      <c r="D341" s="161">
        <v>1.16472</v>
      </c>
      <c r="E341" s="161">
        <v>1.16472</v>
      </c>
      <c r="F341" s="162">
        <v>1</v>
      </c>
      <c r="G341" s="161">
        <f t="shared" si="10"/>
        <v>1.16472</v>
      </c>
      <c r="H341" s="160">
        <v>1.2</v>
      </c>
      <c r="I341" s="163">
        <f t="shared" si="11"/>
        <v>1.3976599999999999</v>
      </c>
      <c r="J341" s="164" t="s">
        <v>1239</v>
      </c>
      <c r="K341" s="165" t="s">
        <v>1244</v>
      </c>
      <c r="L341" s="148"/>
      <c r="M341" s="189"/>
    </row>
    <row r="342" spans="1:13" ht="11.25" customHeight="1">
      <c r="A342" s="148" t="s">
        <v>593</v>
      </c>
      <c r="B342" s="148" t="s">
        <v>1675</v>
      </c>
      <c r="C342" s="166">
        <v>3.89</v>
      </c>
      <c r="D342" s="167">
        <v>1.68133</v>
      </c>
      <c r="E342" s="167">
        <v>1.68133</v>
      </c>
      <c r="F342" s="168">
        <v>1</v>
      </c>
      <c r="G342" s="167">
        <f t="shared" si="10"/>
        <v>1.68133</v>
      </c>
      <c r="H342" s="166">
        <v>1.2</v>
      </c>
      <c r="I342" s="169">
        <f t="shared" si="11"/>
        <v>2.0175999999999998</v>
      </c>
      <c r="J342" s="170" t="s">
        <v>1239</v>
      </c>
      <c r="K342" s="171" t="s">
        <v>1244</v>
      </c>
      <c r="L342" s="148"/>
      <c r="M342" s="189"/>
    </row>
    <row r="343" spans="1:13" ht="11.25" customHeight="1">
      <c r="A343" s="148" t="s">
        <v>594</v>
      </c>
      <c r="B343" s="148" t="s">
        <v>1675</v>
      </c>
      <c r="C343" s="166">
        <v>6.23</v>
      </c>
      <c r="D343" s="167">
        <v>2.2591299999999999</v>
      </c>
      <c r="E343" s="167">
        <v>2.2591299999999999</v>
      </c>
      <c r="F343" s="168">
        <v>1</v>
      </c>
      <c r="G343" s="167">
        <f t="shared" si="10"/>
        <v>2.2591299999999999</v>
      </c>
      <c r="H343" s="166">
        <v>1.2</v>
      </c>
      <c r="I343" s="169">
        <f t="shared" si="11"/>
        <v>2.71096</v>
      </c>
      <c r="J343" s="170" t="s">
        <v>1239</v>
      </c>
      <c r="K343" s="171" t="s">
        <v>1244</v>
      </c>
      <c r="L343" s="148"/>
      <c r="M343" s="189"/>
    </row>
    <row r="344" spans="1:13" ht="11.25" customHeight="1">
      <c r="A344" s="172" t="s">
        <v>595</v>
      </c>
      <c r="B344" s="172" t="s">
        <v>1675</v>
      </c>
      <c r="C344" s="173">
        <v>9.26</v>
      </c>
      <c r="D344" s="174">
        <v>3.1170399999999998</v>
      </c>
      <c r="E344" s="174">
        <v>3.1170399999999998</v>
      </c>
      <c r="F344" s="175">
        <v>1</v>
      </c>
      <c r="G344" s="174">
        <f t="shared" si="10"/>
        <v>3.1170399999999998</v>
      </c>
      <c r="H344" s="173">
        <v>1.2</v>
      </c>
      <c r="I344" s="176">
        <f t="shared" si="11"/>
        <v>3.7404500000000001</v>
      </c>
      <c r="J344" s="177" t="s">
        <v>1239</v>
      </c>
      <c r="K344" s="178" t="s">
        <v>1244</v>
      </c>
      <c r="L344" s="148"/>
      <c r="M344" s="189"/>
    </row>
    <row r="345" spans="1:13" ht="11.25" customHeight="1">
      <c r="A345" s="159" t="s">
        <v>1492</v>
      </c>
      <c r="B345" s="159" t="s">
        <v>1493</v>
      </c>
      <c r="C345" s="160">
        <v>2.29</v>
      </c>
      <c r="D345" s="161">
        <v>4.82186</v>
      </c>
      <c r="E345" s="161">
        <v>4.82186</v>
      </c>
      <c r="F345" s="162">
        <v>1</v>
      </c>
      <c r="G345" s="161">
        <f t="shared" si="10"/>
        <v>4.82186</v>
      </c>
      <c r="H345" s="160">
        <v>1.2</v>
      </c>
      <c r="I345" s="163">
        <f t="shared" si="11"/>
        <v>5.7862299999999998</v>
      </c>
      <c r="J345" s="164" t="s">
        <v>1239</v>
      </c>
      <c r="K345" s="165" t="s">
        <v>1244</v>
      </c>
      <c r="L345" s="148"/>
      <c r="M345" s="189"/>
    </row>
    <row r="346" spans="1:13" ht="11.25" customHeight="1">
      <c r="A346" s="148" t="s">
        <v>1494</v>
      </c>
      <c r="B346" s="148" t="s">
        <v>1493</v>
      </c>
      <c r="C346" s="166">
        <v>4.9800000000000004</v>
      </c>
      <c r="D346" s="167">
        <v>5.4061899999999996</v>
      </c>
      <c r="E346" s="167">
        <v>5.4061899999999996</v>
      </c>
      <c r="F346" s="168">
        <v>1</v>
      </c>
      <c r="G346" s="167">
        <f t="shared" si="10"/>
        <v>5.4061899999999996</v>
      </c>
      <c r="H346" s="166">
        <v>1.2</v>
      </c>
      <c r="I346" s="169">
        <f t="shared" si="11"/>
        <v>6.4874299999999998</v>
      </c>
      <c r="J346" s="170" t="s">
        <v>1239</v>
      </c>
      <c r="K346" s="171" t="s">
        <v>1244</v>
      </c>
      <c r="L346" s="148"/>
      <c r="M346" s="189"/>
    </row>
    <row r="347" spans="1:13" ht="11.25" customHeight="1">
      <c r="A347" s="148" t="s">
        <v>1495</v>
      </c>
      <c r="B347" s="148" t="s">
        <v>1493</v>
      </c>
      <c r="C347" s="166">
        <v>6.7</v>
      </c>
      <c r="D347" s="167">
        <v>5.8025900000000004</v>
      </c>
      <c r="E347" s="167">
        <v>5.8025900000000004</v>
      </c>
      <c r="F347" s="168">
        <v>1</v>
      </c>
      <c r="G347" s="167">
        <f t="shared" si="10"/>
        <v>5.8025900000000004</v>
      </c>
      <c r="H347" s="166">
        <v>1.2</v>
      </c>
      <c r="I347" s="169">
        <f t="shared" si="11"/>
        <v>6.9631100000000004</v>
      </c>
      <c r="J347" s="170" t="s">
        <v>1239</v>
      </c>
      <c r="K347" s="171" t="s">
        <v>1244</v>
      </c>
      <c r="L347" s="148"/>
      <c r="M347" s="189"/>
    </row>
    <row r="348" spans="1:13" ht="11.25" customHeight="1">
      <c r="A348" s="172" t="s">
        <v>1496</v>
      </c>
      <c r="B348" s="172" t="s">
        <v>1493</v>
      </c>
      <c r="C348" s="173">
        <v>9.7200000000000006</v>
      </c>
      <c r="D348" s="174">
        <v>7.84354</v>
      </c>
      <c r="E348" s="174">
        <v>7.84354</v>
      </c>
      <c r="F348" s="175">
        <v>1</v>
      </c>
      <c r="G348" s="174">
        <f t="shared" si="10"/>
        <v>7.84354</v>
      </c>
      <c r="H348" s="173">
        <v>1.2</v>
      </c>
      <c r="I348" s="176">
        <f t="shared" si="11"/>
        <v>9.4122500000000002</v>
      </c>
      <c r="J348" s="177" t="s">
        <v>1239</v>
      </c>
      <c r="K348" s="178" t="s">
        <v>1244</v>
      </c>
      <c r="L348" s="148"/>
      <c r="M348" s="189"/>
    </row>
    <row r="349" spans="1:13" ht="11.25" customHeight="1">
      <c r="A349" s="159" t="s">
        <v>1497</v>
      </c>
      <c r="B349" s="159" t="s">
        <v>1498</v>
      </c>
      <c r="C349" s="160">
        <v>3.02</v>
      </c>
      <c r="D349" s="161">
        <v>3.3499599999999998</v>
      </c>
      <c r="E349" s="161">
        <v>3.3499599999999998</v>
      </c>
      <c r="F349" s="162">
        <v>1</v>
      </c>
      <c r="G349" s="161">
        <f t="shared" si="10"/>
        <v>3.3499599999999998</v>
      </c>
      <c r="H349" s="160">
        <v>1.2</v>
      </c>
      <c r="I349" s="163">
        <f t="shared" si="11"/>
        <v>4.0199499999999997</v>
      </c>
      <c r="J349" s="164" t="s">
        <v>1239</v>
      </c>
      <c r="K349" s="165" t="s">
        <v>1244</v>
      </c>
      <c r="L349" s="148"/>
      <c r="M349" s="189"/>
    </row>
    <row r="350" spans="1:13" ht="11.25" customHeight="1">
      <c r="A350" s="148" t="s">
        <v>1499</v>
      </c>
      <c r="B350" s="148" t="s">
        <v>1498</v>
      </c>
      <c r="C350" s="166">
        <v>4.3899999999999997</v>
      </c>
      <c r="D350" s="167">
        <v>3.79643</v>
      </c>
      <c r="E350" s="167">
        <v>3.79643</v>
      </c>
      <c r="F350" s="168">
        <v>1</v>
      </c>
      <c r="G350" s="167">
        <f t="shared" si="10"/>
        <v>3.79643</v>
      </c>
      <c r="H350" s="166">
        <v>1.2</v>
      </c>
      <c r="I350" s="169">
        <f t="shared" si="11"/>
        <v>4.55572</v>
      </c>
      <c r="J350" s="170" t="s">
        <v>1239</v>
      </c>
      <c r="K350" s="171" t="s">
        <v>1244</v>
      </c>
      <c r="L350" s="148"/>
      <c r="M350" s="189"/>
    </row>
    <row r="351" spans="1:13" ht="11.25" customHeight="1">
      <c r="A351" s="148" t="s">
        <v>1500</v>
      </c>
      <c r="B351" s="148" t="s">
        <v>1498</v>
      </c>
      <c r="C351" s="166">
        <v>7.46</v>
      </c>
      <c r="D351" s="167">
        <v>4.6594800000000003</v>
      </c>
      <c r="E351" s="167">
        <v>4.6594800000000003</v>
      </c>
      <c r="F351" s="168">
        <v>1</v>
      </c>
      <c r="G351" s="167">
        <f t="shared" si="10"/>
        <v>4.6594800000000003</v>
      </c>
      <c r="H351" s="166">
        <v>1.2</v>
      </c>
      <c r="I351" s="169">
        <f t="shared" si="11"/>
        <v>5.59138</v>
      </c>
      <c r="J351" s="170" t="s">
        <v>1239</v>
      </c>
      <c r="K351" s="171" t="s">
        <v>1244</v>
      </c>
      <c r="L351" s="148"/>
      <c r="M351" s="189"/>
    </row>
    <row r="352" spans="1:13" ht="11.25" customHeight="1">
      <c r="A352" s="172" t="s">
        <v>1501</v>
      </c>
      <c r="B352" s="172" t="s">
        <v>1498</v>
      </c>
      <c r="C352" s="173">
        <v>12.23</v>
      </c>
      <c r="D352" s="174">
        <v>6.3902999999999999</v>
      </c>
      <c r="E352" s="174">
        <v>6.3902999999999999</v>
      </c>
      <c r="F352" s="175">
        <v>1</v>
      </c>
      <c r="G352" s="174">
        <f t="shared" si="10"/>
        <v>6.3902999999999999</v>
      </c>
      <c r="H352" s="173">
        <v>1.2</v>
      </c>
      <c r="I352" s="176">
        <f t="shared" si="11"/>
        <v>7.6683599999999998</v>
      </c>
      <c r="J352" s="177" t="s">
        <v>1239</v>
      </c>
      <c r="K352" s="178" t="s">
        <v>1244</v>
      </c>
      <c r="L352" s="148"/>
      <c r="M352" s="189"/>
    </row>
    <row r="353" spans="1:13" ht="11.25" customHeight="1">
      <c r="A353" s="159" t="s">
        <v>596</v>
      </c>
      <c r="B353" s="159" t="s">
        <v>1676</v>
      </c>
      <c r="C353" s="160">
        <v>2.84</v>
      </c>
      <c r="D353" s="161">
        <v>1.1416900000000001</v>
      </c>
      <c r="E353" s="161">
        <v>1.1416900000000001</v>
      </c>
      <c r="F353" s="162">
        <v>1</v>
      </c>
      <c r="G353" s="161">
        <f t="shared" si="10"/>
        <v>1.1416900000000001</v>
      </c>
      <c r="H353" s="160">
        <v>1.2</v>
      </c>
      <c r="I353" s="163">
        <f t="shared" si="11"/>
        <v>1.3700300000000001</v>
      </c>
      <c r="J353" s="164" t="s">
        <v>1239</v>
      </c>
      <c r="K353" s="165" t="s">
        <v>1244</v>
      </c>
      <c r="L353" s="148"/>
      <c r="M353" s="189"/>
    </row>
    <row r="354" spans="1:13" ht="11.25" customHeight="1">
      <c r="A354" s="148" t="s">
        <v>597</v>
      </c>
      <c r="B354" s="148" t="s">
        <v>1676</v>
      </c>
      <c r="C354" s="166">
        <v>4.71</v>
      </c>
      <c r="D354" s="167">
        <v>1.42527</v>
      </c>
      <c r="E354" s="167">
        <v>1.42527</v>
      </c>
      <c r="F354" s="168">
        <v>1</v>
      </c>
      <c r="G354" s="167">
        <f t="shared" si="10"/>
        <v>1.42527</v>
      </c>
      <c r="H354" s="166">
        <v>1.2</v>
      </c>
      <c r="I354" s="169">
        <f t="shared" si="11"/>
        <v>1.7103200000000001</v>
      </c>
      <c r="J354" s="170" t="s">
        <v>1239</v>
      </c>
      <c r="K354" s="171" t="s">
        <v>1244</v>
      </c>
      <c r="L354" s="148"/>
      <c r="M354" s="189"/>
    </row>
    <row r="355" spans="1:13" ht="11.25" customHeight="1">
      <c r="A355" s="148" t="s">
        <v>598</v>
      </c>
      <c r="B355" s="148" t="s">
        <v>1676</v>
      </c>
      <c r="C355" s="166">
        <v>7.94</v>
      </c>
      <c r="D355" s="167">
        <v>1.96939</v>
      </c>
      <c r="E355" s="167">
        <v>1.96939</v>
      </c>
      <c r="F355" s="168">
        <v>1</v>
      </c>
      <c r="G355" s="167">
        <f t="shared" si="10"/>
        <v>1.96939</v>
      </c>
      <c r="H355" s="166">
        <v>1.2</v>
      </c>
      <c r="I355" s="169">
        <f t="shared" si="11"/>
        <v>2.36327</v>
      </c>
      <c r="J355" s="170" t="s">
        <v>1239</v>
      </c>
      <c r="K355" s="171" t="s">
        <v>1244</v>
      </c>
      <c r="L355" s="148"/>
      <c r="M355" s="189"/>
    </row>
    <row r="356" spans="1:13" ht="11.25" customHeight="1">
      <c r="A356" s="172" t="s">
        <v>599</v>
      </c>
      <c r="B356" s="172" t="s">
        <v>1676</v>
      </c>
      <c r="C356" s="173">
        <v>13.77</v>
      </c>
      <c r="D356" s="174">
        <v>3.6248800000000001</v>
      </c>
      <c r="E356" s="174">
        <v>3.6248800000000001</v>
      </c>
      <c r="F356" s="175">
        <v>1</v>
      </c>
      <c r="G356" s="174">
        <f t="shared" si="10"/>
        <v>3.6248800000000001</v>
      </c>
      <c r="H356" s="173">
        <v>1.2</v>
      </c>
      <c r="I356" s="176">
        <f t="shared" si="11"/>
        <v>4.3498599999999996</v>
      </c>
      <c r="J356" s="177" t="s">
        <v>1239</v>
      </c>
      <c r="K356" s="178" t="s">
        <v>1244</v>
      </c>
      <c r="L356" s="148"/>
      <c r="M356" s="189"/>
    </row>
    <row r="357" spans="1:13" ht="11.25" customHeight="1">
      <c r="A357" s="159" t="s">
        <v>1329</v>
      </c>
      <c r="B357" s="159" t="s">
        <v>1677</v>
      </c>
      <c r="C357" s="160">
        <v>2.7</v>
      </c>
      <c r="D357" s="161">
        <v>1.50427</v>
      </c>
      <c r="E357" s="161">
        <v>1.50427</v>
      </c>
      <c r="F357" s="162">
        <v>1</v>
      </c>
      <c r="G357" s="161">
        <f t="shared" si="10"/>
        <v>1.50427</v>
      </c>
      <c r="H357" s="160">
        <v>1.2</v>
      </c>
      <c r="I357" s="163">
        <f t="shared" si="11"/>
        <v>1.8051200000000001</v>
      </c>
      <c r="J357" s="164" t="s">
        <v>1239</v>
      </c>
      <c r="K357" s="165" t="s">
        <v>1244</v>
      </c>
      <c r="L357" s="148"/>
      <c r="M357" s="189"/>
    </row>
    <row r="358" spans="1:13" ht="11.25" customHeight="1">
      <c r="A358" s="148" t="s">
        <v>1330</v>
      </c>
      <c r="B358" s="148" t="s">
        <v>1677</v>
      </c>
      <c r="C358" s="166">
        <v>5.13</v>
      </c>
      <c r="D358" s="167">
        <v>2.0789399999999998</v>
      </c>
      <c r="E358" s="167">
        <v>2.0789399999999998</v>
      </c>
      <c r="F358" s="168">
        <v>1</v>
      </c>
      <c r="G358" s="167">
        <f t="shared" si="10"/>
        <v>2.0789399999999998</v>
      </c>
      <c r="H358" s="166">
        <v>1.2</v>
      </c>
      <c r="I358" s="169">
        <f t="shared" si="11"/>
        <v>2.4947300000000001</v>
      </c>
      <c r="J358" s="170" t="s">
        <v>1239</v>
      </c>
      <c r="K358" s="171" t="s">
        <v>1244</v>
      </c>
      <c r="L358" s="148"/>
      <c r="M358" s="189"/>
    </row>
    <row r="359" spans="1:13" ht="11.25" customHeight="1">
      <c r="A359" s="148" t="s">
        <v>1331</v>
      </c>
      <c r="B359" s="148" t="s">
        <v>1677</v>
      </c>
      <c r="C359" s="166">
        <v>10</v>
      </c>
      <c r="D359" s="167">
        <v>3.2308400000000002</v>
      </c>
      <c r="E359" s="167">
        <v>3.2308400000000002</v>
      </c>
      <c r="F359" s="168">
        <v>1</v>
      </c>
      <c r="G359" s="167">
        <f t="shared" si="10"/>
        <v>3.2308400000000002</v>
      </c>
      <c r="H359" s="166">
        <v>1.2</v>
      </c>
      <c r="I359" s="169">
        <f t="shared" si="11"/>
        <v>3.8770099999999998</v>
      </c>
      <c r="J359" s="170" t="s">
        <v>1239</v>
      </c>
      <c r="K359" s="171" t="s">
        <v>1244</v>
      </c>
      <c r="L359" s="148"/>
      <c r="M359" s="189"/>
    </row>
    <row r="360" spans="1:13" ht="11.25" customHeight="1">
      <c r="A360" s="172" t="s">
        <v>1332</v>
      </c>
      <c r="B360" s="172" t="s">
        <v>1677</v>
      </c>
      <c r="C360" s="173">
        <v>15.41</v>
      </c>
      <c r="D360" s="174">
        <v>5.0371100000000002</v>
      </c>
      <c r="E360" s="174">
        <v>5.0371100000000002</v>
      </c>
      <c r="F360" s="175">
        <v>1</v>
      </c>
      <c r="G360" s="174">
        <f t="shared" si="10"/>
        <v>5.0371100000000002</v>
      </c>
      <c r="H360" s="173">
        <v>1.2</v>
      </c>
      <c r="I360" s="176">
        <f t="shared" si="11"/>
        <v>6.04453</v>
      </c>
      <c r="J360" s="177" t="s">
        <v>1239</v>
      </c>
      <c r="K360" s="178" t="s">
        <v>1244</v>
      </c>
      <c r="L360" s="148"/>
      <c r="M360" s="189"/>
    </row>
    <row r="361" spans="1:13" ht="11.25" customHeight="1">
      <c r="A361" s="159" t="s">
        <v>1333</v>
      </c>
      <c r="B361" s="159" t="s">
        <v>1678</v>
      </c>
      <c r="C361" s="160">
        <v>2.37</v>
      </c>
      <c r="D361" s="161">
        <v>1.8180400000000001</v>
      </c>
      <c r="E361" s="161">
        <v>1.8180400000000001</v>
      </c>
      <c r="F361" s="162">
        <v>1</v>
      </c>
      <c r="G361" s="161">
        <f t="shared" si="10"/>
        <v>1.8180400000000001</v>
      </c>
      <c r="H361" s="160">
        <v>1.2</v>
      </c>
      <c r="I361" s="163">
        <f t="shared" si="11"/>
        <v>2.1816499999999999</v>
      </c>
      <c r="J361" s="164" t="s">
        <v>1239</v>
      </c>
      <c r="K361" s="165" t="s">
        <v>1244</v>
      </c>
      <c r="L361" s="148"/>
      <c r="M361" s="189"/>
    </row>
    <row r="362" spans="1:13" ht="11.25" customHeight="1">
      <c r="A362" s="148" t="s">
        <v>1334</v>
      </c>
      <c r="B362" s="148" t="s">
        <v>1678</v>
      </c>
      <c r="C362" s="166">
        <v>4.28</v>
      </c>
      <c r="D362" s="167">
        <v>1.97417</v>
      </c>
      <c r="E362" s="167">
        <v>1.97417</v>
      </c>
      <c r="F362" s="168">
        <v>1</v>
      </c>
      <c r="G362" s="167">
        <f t="shared" si="10"/>
        <v>1.97417</v>
      </c>
      <c r="H362" s="166">
        <v>1.2</v>
      </c>
      <c r="I362" s="169">
        <f t="shared" si="11"/>
        <v>2.3690000000000002</v>
      </c>
      <c r="J362" s="170" t="s">
        <v>1239</v>
      </c>
      <c r="K362" s="171" t="s">
        <v>1244</v>
      </c>
      <c r="L362" s="148"/>
      <c r="M362" s="189"/>
    </row>
    <row r="363" spans="1:13" ht="11.25" customHeight="1">
      <c r="A363" s="148" t="s">
        <v>1335</v>
      </c>
      <c r="B363" s="148" t="s">
        <v>1678</v>
      </c>
      <c r="C363" s="166">
        <v>6.99</v>
      </c>
      <c r="D363" s="167">
        <v>2.3891800000000001</v>
      </c>
      <c r="E363" s="167">
        <v>2.3891800000000001</v>
      </c>
      <c r="F363" s="168">
        <v>1</v>
      </c>
      <c r="G363" s="167">
        <f t="shared" si="10"/>
        <v>2.3891800000000001</v>
      </c>
      <c r="H363" s="166">
        <v>1.2</v>
      </c>
      <c r="I363" s="169">
        <f t="shared" si="11"/>
        <v>2.8670200000000001</v>
      </c>
      <c r="J363" s="170" t="s">
        <v>1239</v>
      </c>
      <c r="K363" s="171" t="s">
        <v>1244</v>
      </c>
      <c r="L363" s="148"/>
      <c r="M363" s="189"/>
    </row>
    <row r="364" spans="1:13" ht="11.25" customHeight="1">
      <c r="A364" s="172" t="s">
        <v>1336</v>
      </c>
      <c r="B364" s="172" t="s">
        <v>1678</v>
      </c>
      <c r="C364" s="173">
        <v>13.34</v>
      </c>
      <c r="D364" s="174">
        <v>4.2795100000000001</v>
      </c>
      <c r="E364" s="174">
        <v>4.2795100000000001</v>
      </c>
      <c r="F364" s="175">
        <v>1</v>
      </c>
      <c r="G364" s="174">
        <f t="shared" si="10"/>
        <v>4.2795100000000001</v>
      </c>
      <c r="H364" s="173">
        <v>1.2</v>
      </c>
      <c r="I364" s="176">
        <f t="shared" si="11"/>
        <v>5.1354100000000003</v>
      </c>
      <c r="J364" s="177" t="s">
        <v>1239</v>
      </c>
      <c r="K364" s="178" t="s">
        <v>1244</v>
      </c>
      <c r="L364" s="148"/>
      <c r="M364" s="189"/>
    </row>
    <row r="365" spans="1:13" ht="11.25" customHeight="1">
      <c r="A365" s="159" t="s">
        <v>1502</v>
      </c>
      <c r="B365" s="159" t="s">
        <v>1679</v>
      </c>
      <c r="C365" s="160">
        <v>1.56</v>
      </c>
      <c r="D365" s="161">
        <v>3.9255100000000001</v>
      </c>
      <c r="E365" s="161">
        <v>3.9255100000000001</v>
      </c>
      <c r="F365" s="162">
        <v>1</v>
      </c>
      <c r="G365" s="161">
        <f t="shared" si="10"/>
        <v>3.9255100000000001</v>
      </c>
      <c r="H365" s="160">
        <v>1.2</v>
      </c>
      <c r="I365" s="163">
        <f t="shared" si="11"/>
        <v>4.71061</v>
      </c>
      <c r="J365" s="164" t="s">
        <v>1239</v>
      </c>
      <c r="K365" s="165" t="s">
        <v>1244</v>
      </c>
      <c r="L365" s="148"/>
      <c r="M365" s="189"/>
    </row>
    <row r="366" spans="1:13" ht="11.25" customHeight="1">
      <c r="A366" s="148" t="s">
        <v>1503</v>
      </c>
      <c r="B366" s="148" t="s">
        <v>1679</v>
      </c>
      <c r="C366" s="166">
        <v>2.06</v>
      </c>
      <c r="D366" s="167">
        <v>4.0379500000000004</v>
      </c>
      <c r="E366" s="167">
        <v>4.0379500000000004</v>
      </c>
      <c r="F366" s="168">
        <v>1</v>
      </c>
      <c r="G366" s="167">
        <f t="shared" si="10"/>
        <v>4.0379500000000004</v>
      </c>
      <c r="H366" s="166">
        <v>1.2</v>
      </c>
      <c r="I366" s="169">
        <f t="shared" si="11"/>
        <v>4.8455399999999997</v>
      </c>
      <c r="J366" s="170" t="s">
        <v>1239</v>
      </c>
      <c r="K366" s="171" t="s">
        <v>1244</v>
      </c>
      <c r="L366" s="148"/>
      <c r="M366" s="189"/>
    </row>
    <row r="367" spans="1:13" ht="11.25" customHeight="1">
      <c r="A367" s="148" t="s">
        <v>1504</v>
      </c>
      <c r="B367" s="148" t="s">
        <v>1679</v>
      </c>
      <c r="C367" s="166">
        <v>4.5199999999999996</v>
      </c>
      <c r="D367" s="167">
        <v>4.7017499999999997</v>
      </c>
      <c r="E367" s="167">
        <v>4.7017499999999997</v>
      </c>
      <c r="F367" s="168">
        <v>1</v>
      </c>
      <c r="G367" s="167">
        <f t="shared" si="10"/>
        <v>4.7017499999999997</v>
      </c>
      <c r="H367" s="166">
        <v>1.2</v>
      </c>
      <c r="I367" s="169">
        <f t="shared" si="11"/>
        <v>5.6421000000000001</v>
      </c>
      <c r="J367" s="170" t="s">
        <v>1239</v>
      </c>
      <c r="K367" s="171" t="s">
        <v>1244</v>
      </c>
      <c r="L367" s="148"/>
      <c r="M367" s="189"/>
    </row>
    <row r="368" spans="1:13" ht="11.25" customHeight="1">
      <c r="A368" s="172" t="s">
        <v>1505</v>
      </c>
      <c r="B368" s="172" t="s">
        <v>1679</v>
      </c>
      <c r="C368" s="173">
        <v>11.33</v>
      </c>
      <c r="D368" s="174">
        <v>6.6931700000000003</v>
      </c>
      <c r="E368" s="174">
        <v>6.6931700000000003</v>
      </c>
      <c r="F368" s="175">
        <v>1</v>
      </c>
      <c r="G368" s="174">
        <f t="shared" si="10"/>
        <v>6.6931700000000003</v>
      </c>
      <c r="H368" s="173">
        <v>1.2</v>
      </c>
      <c r="I368" s="176">
        <f t="shared" si="11"/>
        <v>8.0318000000000005</v>
      </c>
      <c r="J368" s="177" t="s">
        <v>1239</v>
      </c>
      <c r="K368" s="178" t="s">
        <v>1244</v>
      </c>
      <c r="L368" s="148"/>
      <c r="M368" s="189"/>
    </row>
    <row r="369" spans="1:13" ht="11.25" customHeight="1">
      <c r="A369" s="159" t="s">
        <v>600</v>
      </c>
      <c r="B369" s="159" t="s">
        <v>1506</v>
      </c>
      <c r="C369" s="160">
        <v>2.09</v>
      </c>
      <c r="D369" s="161">
        <v>0.75934999999999997</v>
      </c>
      <c r="E369" s="161">
        <v>0.75934999999999997</v>
      </c>
      <c r="F369" s="162">
        <v>1</v>
      </c>
      <c r="G369" s="161">
        <f t="shared" si="10"/>
        <v>0.75934999999999997</v>
      </c>
      <c r="H369" s="160">
        <v>1.2</v>
      </c>
      <c r="I369" s="163">
        <f t="shared" si="11"/>
        <v>0.91122000000000003</v>
      </c>
      <c r="J369" s="164" t="s">
        <v>1239</v>
      </c>
      <c r="K369" s="165" t="s">
        <v>1244</v>
      </c>
      <c r="L369" s="148"/>
      <c r="M369" s="189"/>
    </row>
    <row r="370" spans="1:13" ht="11.25" customHeight="1">
      <c r="A370" s="148" t="s">
        <v>601</v>
      </c>
      <c r="B370" s="148" t="s">
        <v>1506</v>
      </c>
      <c r="C370" s="166">
        <v>2.94</v>
      </c>
      <c r="D370" s="167">
        <v>0.82782999999999995</v>
      </c>
      <c r="E370" s="167">
        <v>0.82782999999999995</v>
      </c>
      <c r="F370" s="168">
        <v>1</v>
      </c>
      <c r="G370" s="167">
        <f t="shared" si="10"/>
        <v>0.82782999999999995</v>
      </c>
      <c r="H370" s="166">
        <v>1.2</v>
      </c>
      <c r="I370" s="169">
        <f t="shared" si="11"/>
        <v>0.99339999999999995</v>
      </c>
      <c r="J370" s="170" t="s">
        <v>1239</v>
      </c>
      <c r="K370" s="171" t="s">
        <v>1244</v>
      </c>
      <c r="L370" s="148"/>
      <c r="M370" s="189"/>
    </row>
    <row r="371" spans="1:13" ht="11.25" customHeight="1">
      <c r="A371" s="148" t="s">
        <v>602</v>
      </c>
      <c r="B371" s="148" t="s">
        <v>1506</v>
      </c>
      <c r="C371" s="166">
        <v>4.59</v>
      </c>
      <c r="D371" s="167">
        <v>1.06013</v>
      </c>
      <c r="E371" s="167">
        <v>1.06013</v>
      </c>
      <c r="F371" s="168">
        <v>1</v>
      </c>
      <c r="G371" s="167">
        <f t="shared" si="10"/>
        <v>1.06013</v>
      </c>
      <c r="H371" s="166">
        <v>1.2</v>
      </c>
      <c r="I371" s="169">
        <f t="shared" si="11"/>
        <v>1.27216</v>
      </c>
      <c r="J371" s="170" t="s">
        <v>1239</v>
      </c>
      <c r="K371" s="171" t="s">
        <v>1244</v>
      </c>
      <c r="L371" s="148"/>
      <c r="M371" s="189"/>
    </row>
    <row r="372" spans="1:13" ht="11.25" customHeight="1">
      <c r="A372" s="172" t="s">
        <v>603</v>
      </c>
      <c r="B372" s="172" t="s">
        <v>1506</v>
      </c>
      <c r="C372" s="173">
        <v>6.25</v>
      </c>
      <c r="D372" s="174">
        <v>1.5383199999999999</v>
      </c>
      <c r="E372" s="174">
        <v>1.5383199999999999</v>
      </c>
      <c r="F372" s="175">
        <v>1</v>
      </c>
      <c r="G372" s="174">
        <f t="shared" si="10"/>
        <v>1.5383199999999999</v>
      </c>
      <c r="H372" s="173">
        <v>1.2</v>
      </c>
      <c r="I372" s="176">
        <f t="shared" si="11"/>
        <v>1.84598</v>
      </c>
      <c r="J372" s="177" t="s">
        <v>1239</v>
      </c>
      <c r="K372" s="178" t="s">
        <v>1244</v>
      </c>
      <c r="L372" s="148"/>
      <c r="M372" s="189"/>
    </row>
    <row r="373" spans="1:13" ht="11.25" customHeight="1">
      <c r="A373" s="159" t="s">
        <v>604</v>
      </c>
      <c r="B373" s="159" t="s">
        <v>1507</v>
      </c>
      <c r="C373" s="160">
        <v>1.99</v>
      </c>
      <c r="D373" s="161">
        <v>0.90610999999999997</v>
      </c>
      <c r="E373" s="161">
        <v>0.90610999999999997</v>
      </c>
      <c r="F373" s="162">
        <v>1</v>
      </c>
      <c r="G373" s="161">
        <f t="shared" si="10"/>
        <v>0.90610999999999997</v>
      </c>
      <c r="H373" s="160">
        <v>1.2</v>
      </c>
      <c r="I373" s="163">
        <f t="shared" si="11"/>
        <v>1.0873299999999999</v>
      </c>
      <c r="J373" s="164" t="s">
        <v>1239</v>
      </c>
      <c r="K373" s="165" t="s">
        <v>1244</v>
      </c>
      <c r="L373" s="148"/>
      <c r="M373" s="189"/>
    </row>
    <row r="374" spans="1:13" ht="11.25" customHeight="1">
      <c r="A374" s="148" t="s">
        <v>605</v>
      </c>
      <c r="B374" s="148" t="s">
        <v>1507</v>
      </c>
      <c r="C374" s="166">
        <v>2.72</v>
      </c>
      <c r="D374" s="167">
        <v>1.0622199999999999</v>
      </c>
      <c r="E374" s="167">
        <v>1.0622199999999999</v>
      </c>
      <c r="F374" s="168">
        <v>1</v>
      </c>
      <c r="G374" s="167">
        <f t="shared" si="10"/>
        <v>1.0622199999999999</v>
      </c>
      <c r="H374" s="166">
        <v>1.2</v>
      </c>
      <c r="I374" s="169">
        <f t="shared" si="11"/>
        <v>1.2746599999999999</v>
      </c>
      <c r="J374" s="170" t="s">
        <v>1239</v>
      </c>
      <c r="K374" s="171" t="s">
        <v>1244</v>
      </c>
      <c r="L374" s="148"/>
      <c r="M374" s="189"/>
    </row>
    <row r="375" spans="1:13" ht="11.25" customHeight="1">
      <c r="A375" s="148" t="s">
        <v>606</v>
      </c>
      <c r="B375" s="148" t="s">
        <v>1507</v>
      </c>
      <c r="C375" s="166">
        <v>4.43</v>
      </c>
      <c r="D375" s="167">
        <v>1.3793899999999999</v>
      </c>
      <c r="E375" s="167">
        <v>1.3793899999999999</v>
      </c>
      <c r="F375" s="168">
        <v>1</v>
      </c>
      <c r="G375" s="167">
        <f t="shared" si="10"/>
        <v>1.3793899999999999</v>
      </c>
      <c r="H375" s="166">
        <v>1.2</v>
      </c>
      <c r="I375" s="169">
        <f t="shared" si="11"/>
        <v>1.65527</v>
      </c>
      <c r="J375" s="170" t="s">
        <v>1239</v>
      </c>
      <c r="K375" s="171" t="s">
        <v>1244</v>
      </c>
      <c r="L375" s="148"/>
      <c r="M375" s="189"/>
    </row>
    <row r="376" spans="1:13" ht="11.25" customHeight="1">
      <c r="A376" s="172" t="s">
        <v>607</v>
      </c>
      <c r="B376" s="172" t="s">
        <v>1507</v>
      </c>
      <c r="C376" s="173">
        <v>6.89</v>
      </c>
      <c r="D376" s="174">
        <v>1.9782200000000001</v>
      </c>
      <c r="E376" s="174">
        <v>1.9782200000000001</v>
      </c>
      <c r="F376" s="175">
        <v>1</v>
      </c>
      <c r="G376" s="174">
        <f t="shared" si="10"/>
        <v>1.9782200000000001</v>
      </c>
      <c r="H376" s="173">
        <v>1.2</v>
      </c>
      <c r="I376" s="176">
        <f t="shared" si="11"/>
        <v>2.3738600000000001</v>
      </c>
      <c r="J376" s="177" t="s">
        <v>1239</v>
      </c>
      <c r="K376" s="178" t="s">
        <v>1244</v>
      </c>
      <c r="L376" s="148"/>
      <c r="M376" s="189"/>
    </row>
    <row r="377" spans="1:13" ht="11.25" customHeight="1">
      <c r="A377" s="159" t="s">
        <v>608</v>
      </c>
      <c r="B377" s="159" t="s">
        <v>1680</v>
      </c>
      <c r="C377" s="160">
        <v>2.23</v>
      </c>
      <c r="D377" s="161">
        <v>0.97199000000000002</v>
      </c>
      <c r="E377" s="161">
        <v>0.97199000000000002</v>
      </c>
      <c r="F377" s="162">
        <v>1</v>
      </c>
      <c r="G377" s="161">
        <f t="shared" si="10"/>
        <v>0.97199000000000002</v>
      </c>
      <c r="H377" s="160">
        <v>1.2</v>
      </c>
      <c r="I377" s="163">
        <f t="shared" si="11"/>
        <v>1.16639</v>
      </c>
      <c r="J377" s="164" t="s">
        <v>1239</v>
      </c>
      <c r="K377" s="165" t="s">
        <v>1244</v>
      </c>
      <c r="L377" s="148"/>
      <c r="M377" s="189"/>
    </row>
    <row r="378" spans="1:13" ht="11.25" customHeight="1">
      <c r="A378" s="148" t="s">
        <v>609</v>
      </c>
      <c r="B378" s="148" t="s">
        <v>1680</v>
      </c>
      <c r="C378" s="166">
        <v>3.96</v>
      </c>
      <c r="D378" s="167">
        <v>1.20946</v>
      </c>
      <c r="E378" s="167">
        <v>1.20946</v>
      </c>
      <c r="F378" s="168">
        <v>1</v>
      </c>
      <c r="G378" s="167">
        <f t="shared" si="10"/>
        <v>1.20946</v>
      </c>
      <c r="H378" s="166">
        <v>1.2</v>
      </c>
      <c r="I378" s="169">
        <f t="shared" si="11"/>
        <v>1.4513499999999999</v>
      </c>
      <c r="J378" s="170" t="s">
        <v>1239</v>
      </c>
      <c r="K378" s="171" t="s">
        <v>1244</v>
      </c>
      <c r="L378" s="148"/>
      <c r="M378" s="189"/>
    </row>
    <row r="379" spans="1:13" ht="11.25" customHeight="1">
      <c r="A379" s="148" t="s">
        <v>610</v>
      </c>
      <c r="B379" s="148" t="s">
        <v>1680</v>
      </c>
      <c r="C379" s="166">
        <v>6.94</v>
      </c>
      <c r="D379" s="167">
        <v>1.6962299999999999</v>
      </c>
      <c r="E379" s="167">
        <v>1.6962299999999999</v>
      </c>
      <c r="F379" s="168">
        <v>1</v>
      </c>
      <c r="G379" s="167">
        <f t="shared" si="10"/>
        <v>1.6962299999999999</v>
      </c>
      <c r="H379" s="166">
        <v>1.2</v>
      </c>
      <c r="I379" s="169">
        <f t="shared" si="11"/>
        <v>2.0354800000000002</v>
      </c>
      <c r="J379" s="170" t="s">
        <v>1239</v>
      </c>
      <c r="K379" s="171" t="s">
        <v>1244</v>
      </c>
      <c r="L379" s="148"/>
      <c r="M379" s="189"/>
    </row>
    <row r="380" spans="1:13" ht="11.25" customHeight="1">
      <c r="A380" s="172" t="s">
        <v>611</v>
      </c>
      <c r="B380" s="172" t="s">
        <v>1680</v>
      </c>
      <c r="C380" s="173">
        <v>10.24</v>
      </c>
      <c r="D380" s="174">
        <v>2.63578</v>
      </c>
      <c r="E380" s="174">
        <v>2.63578</v>
      </c>
      <c r="F380" s="175">
        <v>1</v>
      </c>
      <c r="G380" s="174">
        <f t="shared" si="10"/>
        <v>2.63578</v>
      </c>
      <c r="H380" s="173">
        <v>1.2</v>
      </c>
      <c r="I380" s="176">
        <f t="shared" si="11"/>
        <v>3.1629399999999999</v>
      </c>
      <c r="J380" s="177" t="s">
        <v>1239</v>
      </c>
      <c r="K380" s="178" t="s">
        <v>1244</v>
      </c>
      <c r="L380" s="148"/>
      <c r="M380" s="189"/>
    </row>
    <row r="381" spans="1:13" ht="11.25" customHeight="1">
      <c r="A381" s="159" t="s">
        <v>612</v>
      </c>
      <c r="B381" s="159" t="s">
        <v>1681</v>
      </c>
      <c r="C381" s="160">
        <v>5.61</v>
      </c>
      <c r="D381" s="161">
        <v>0.73797000000000001</v>
      </c>
      <c r="E381" s="161">
        <v>0.73797000000000001</v>
      </c>
      <c r="F381" s="162">
        <v>1</v>
      </c>
      <c r="G381" s="161">
        <f t="shared" si="10"/>
        <v>0.73797000000000001</v>
      </c>
      <c r="H381" s="160">
        <v>1.2</v>
      </c>
      <c r="I381" s="163">
        <f t="shared" si="11"/>
        <v>0.88556000000000001</v>
      </c>
      <c r="J381" s="164" t="s">
        <v>1239</v>
      </c>
      <c r="K381" s="165" t="s">
        <v>1244</v>
      </c>
      <c r="L381" s="148"/>
      <c r="M381" s="189"/>
    </row>
    <row r="382" spans="1:13" ht="11.25" customHeight="1">
      <c r="A382" s="148" t="s">
        <v>613</v>
      </c>
      <c r="B382" s="148" t="s">
        <v>1681</v>
      </c>
      <c r="C382" s="166">
        <v>7.53</v>
      </c>
      <c r="D382" s="167">
        <v>1.08707</v>
      </c>
      <c r="E382" s="167">
        <v>1.08707</v>
      </c>
      <c r="F382" s="168">
        <v>1</v>
      </c>
      <c r="G382" s="167">
        <f t="shared" si="10"/>
        <v>1.08707</v>
      </c>
      <c r="H382" s="166">
        <v>1.2</v>
      </c>
      <c r="I382" s="169">
        <f t="shared" si="11"/>
        <v>1.3044800000000001</v>
      </c>
      <c r="J382" s="170" t="s">
        <v>1239</v>
      </c>
      <c r="K382" s="171" t="s">
        <v>1244</v>
      </c>
      <c r="L382" s="148"/>
      <c r="M382" s="189"/>
    </row>
    <row r="383" spans="1:13" ht="11.25" customHeight="1">
      <c r="A383" s="148" t="s">
        <v>614</v>
      </c>
      <c r="B383" s="148" t="s">
        <v>1681</v>
      </c>
      <c r="C383" s="166">
        <v>9.5</v>
      </c>
      <c r="D383" s="167">
        <v>1.4398500000000001</v>
      </c>
      <c r="E383" s="167">
        <v>1.4398500000000001</v>
      </c>
      <c r="F383" s="168">
        <v>1</v>
      </c>
      <c r="G383" s="167">
        <f t="shared" si="10"/>
        <v>1.4398500000000001</v>
      </c>
      <c r="H383" s="166">
        <v>1.2</v>
      </c>
      <c r="I383" s="169">
        <f t="shared" si="11"/>
        <v>1.7278199999999999</v>
      </c>
      <c r="J383" s="170" t="s">
        <v>1239</v>
      </c>
      <c r="K383" s="171" t="s">
        <v>1244</v>
      </c>
      <c r="L383" s="148"/>
      <c r="M383" s="189"/>
    </row>
    <row r="384" spans="1:13" ht="11.25" customHeight="1">
      <c r="A384" s="172" t="s">
        <v>615</v>
      </c>
      <c r="B384" s="172" t="s">
        <v>1681</v>
      </c>
      <c r="C384" s="173">
        <v>14.21</v>
      </c>
      <c r="D384" s="174">
        <v>2.2376800000000001</v>
      </c>
      <c r="E384" s="174">
        <v>2.2376800000000001</v>
      </c>
      <c r="F384" s="175">
        <v>1</v>
      </c>
      <c r="G384" s="174">
        <f t="shared" si="10"/>
        <v>2.2376800000000001</v>
      </c>
      <c r="H384" s="173">
        <v>1.2</v>
      </c>
      <c r="I384" s="176">
        <f t="shared" si="11"/>
        <v>2.6852200000000002</v>
      </c>
      <c r="J384" s="177" t="s">
        <v>1239</v>
      </c>
      <c r="K384" s="178" t="s">
        <v>1244</v>
      </c>
      <c r="L384" s="148"/>
      <c r="M384" s="189"/>
    </row>
    <row r="385" spans="1:13" ht="11.25" customHeight="1">
      <c r="A385" s="159" t="s">
        <v>616</v>
      </c>
      <c r="B385" s="159" t="s">
        <v>1508</v>
      </c>
      <c r="C385" s="160">
        <v>2.75</v>
      </c>
      <c r="D385" s="161">
        <v>0.50561</v>
      </c>
      <c r="E385" s="161">
        <v>0.50561</v>
      </c>
      <c r="F385" s="162">
        <v>1</v>
      </c>
      <c r="G385" s="161">
        <f t="shared" si="10"/>
        <v>0.50561</v>
      </c>
      <c r="H385" s="160">
        <v>1.2</v>
      </c>
      <c r="I385" s="163">
        <f t="shared" si="11"/>
        <v>0.60672999999999999</v>
      </c>
      <c r="J385" s="164" t="s">
        <v>1239</v>
      </c>
      <c r="K385" s="165" t="s">
        <v>1244</v>
      </c>
      <c r="L385" s="148"/>
      <c r="M385" s="189"/>
    </row>
    <row r="386" spans="1:13" ht="11.25" customHeight="1">
      <c r="A386" s="148" t="s">
        <v>617</v>
      </c>
      <c r="B386" s="148" t="s">
        <v>1508</v>
      </c>
      <c r="C386" s="166">
        <v>3.84</v>
      </c>
      <c r="D386" s="167">
        <v>0.66357999999999995</v>
      </c>
      <c r="E386" s="167">
        <v>0.66357999999999995</v>
      </c>
      <c r="F386" s="168">
        <v>1</v>
      </c>
      <c r="G386" s="167">
        <f t="shared" si="10"/>
        <v>0.66357999999999995</v>
      </c>
      <c r="H386" s="166">
        <v>1.2</v>
      </c>
      <c r="I386" s="169">
        <f t="shared" si="11"/>
        <v>0.79630000000000001</v>
      </c>
      <c r="J386" s="170" t="s">
        <v>1239</v>
      </c>
      <c r="K386" s="171" t="s">
        <v>1244</v>
      </c>
      <c r="L386" s="148"/>
      <c r="M386" s="189"/>
    </row>
    <row r="387" spans="1:13" ht="11.25" customHeight="1">
      <c r="A387" s="148" t="s">
        <v>618</v>
      </c>
      <c r="B387" s="148" t="s">
        <v>1508</v>
      </c>
      <c r="C387" s="166">
        <v>5.12</v>
      </c>
      <c r="D387" s="167">
        <v>0.91791999999999996</v>
      </c>
      <c r="E387" s="167">
        <v>0.91791999999999996</v>
      </c>
      <c r="F387" s="168">
        <v>1</v>
      </c>
      <c r="G387" s="167">
        <f t="shared" si="10"/>
        <v>0.91791999999999996</v>
      </c>
      <c r="H387" s="166">
        <v>1.2</v>
      </c>
      <c r="I387" s="169">
        <f t="shared" si="11"/>
        <v>1.1014999999999999</v>
      </c>
      <c r="J387" s="170" t="s">
        <v>1239</v>
      </c>
      <c r="K387" s="171" t="s">
        <v>1244</v>
      </c>
      <c r="L387" s="148"/>
      <c r="M387" s="189"/>
    </row>
    <row r="388" spans="1:13" ht="11.25" customHeight="1">
      <c r="A388" s="172" t="s">
        <v>294</v>
      </c>
      <c r="B388" s="172" t="s">
        <v>1508</v>
      </c>
      <c r="C388" s="173">
        <v>7.42</v>
      </c>
      <c r="D388" s="174">
        <v>1.3914500000000001</v>
      </c>
      <c r="E388" s="174">
        <v>1.3914500000000001</v>
      </c>
      <c r="F388" s="175">
        <v>1</v>
      </c>
      <c r="G388" s="174">
        <f t="shared" si="10"/>
        <v>1.3914500000000001</v>
      </c>
      <c r="H388" s="173">
        <v>1.2</v>
      </c>
      <c r="I388" s="176">
        <f t="shared" si="11"/>
        <v>1.66974</v>
      </c>
      <c r="J388" s="177" t="s">
        <v>1239</v>
      </c>
      <c r="K388" s="178" t="s">
        <v>1244</v>
      </c>
      <c r="L388" s="148"/>
      <c r="M388" s="189"/>
    </row>
    <row r="389" spans="1:13" ht="11.25" customHeight="1">
      <c r="A389" s="159" t="s">
        <v>619</v>
      </c>
      <c r="B389" s="159" t="s">
        <v>1682</v>
      </c>
      <c r="C389" s="160">
        <v>1.83</v>
      </c>
      <c r="D389" s="161">
        <v>0.36305999999999999</v>
      </c>
      <c r="E389" s="161">
        <v>0.36305999999999999</v>
      </c>
      <c r="F389" s="162">
        <v>1</v>
      </c>
      <c r="G389" s="161">
        <f t="shared" si="10"/>
        <v>0.36305999999999999</v>
      </c>
      <c r="H389" s="160">
        <v>1.2</v>
      </c>
      <c r="I389" s="163">
        <f t="shared" si="11"/>
        <v>0.43567</v>
      </c>
      <c r="J389" s="164" t="s">
        <v>1239</v>
      </c>
      <c r="K389" s="165" t="s">
        <v>1244</v>
      </c>
      <c r="L389" s="148"/>
      <c r="M389" s="189"/>
    </row>
    <row r="390" spans="1:13" ht="11.25" customHeight="1">
      <c r="A390" s="148" t="s">
        <v>620</v>
      </c>
      <c r="B390" s="148" t="s">
        <v>1682</v>
      </c>
      <c r="C390" s="166">
        <v>2.58</v>
      </c>
      <c r="D390" s="167">
        <v>0.53708</v>
      </c>
      <c r="E390" s="167">
        <v>0.53708</v>
      </c>
      <c r="F390" s="168">
        <v>1</v>
      </c>
      <c r="G390" s="167">
        <f t="shared" si="10"/>
        <v>0.53708</v>
      </c>
      <c r="H390" s="166">
        <v>1.2</v>
      </c>
      <c r="I390" s="169">
        <f t="shared" si="11"/>
        <v>0.64449999999999996</v>
      </c>
      <c r="J390" s="170" t="s">
        <v>1239</v>
      </c>
      <c r="K390" s="171" t="s">
        <v>1244</v>
      </c>
      <c r="L390" s="148"/>
      <c r="M390" s="189"/>
    </row>
    <row r="391" spans="1:13" ht="11.25" customHeight="1">
      <c r="A391" s="148" t="s">
        <v>621</v>
      </c>
      <c r="B391" s="148" t="s">
        <v>1682</v>
      </c>
      <c r="C391" s="166">
        <v>2.96</v>
      </c>
      <c r="D391" s="167">
        <v>0.83648999999999996</v>
      </c>
      <c r="E391" s="167">
        <v>0.83648999999999996</v>
      </c>
      <c r="F391" s="168">
        <v>1</v>
      </c>
      <c r="G391" s="167">
        <f t="shared" si="10"/>
        <v>0.83648999999999996</v>
      </c>
      <c r="H391" s="166">
        <v>1.2</v>
      </c>
      <c r="I391" s="169">
        <f t="shared" si="11"/>
        <v>1.00379</v>
      </c>
      <c r="J391" s="170" t="s">
        <v>1239</v>
      </c>
      <c r="K391" s="171" t="s">
        <v>1244</v>
      </c>
      <c r="L391" s="148"/>
      <c r="M391" s="189"/>
    </row>
    <row r="392" spans="1:13" ht="11.25" customHeight="1">
      <c r="A392" s="172" t="s">
        <v>622</v>
      </c>
      <c r="B392" s="172" t="s">
        <v>1682</v>
      </c>
      <c r="C392" s="173">
        <v>4.1100000000000003</v>
      </c>
      <c r="D392" s="174">
        <v>1.5043599999999999</v>
      </c>
      <c r="E392" s="174">
        <v>1.5043599999999999</v>
      </c>
      <c r="F392" s="175">
        <v>1</v>
      </c>
      <c r="G392" s="174">
        <f t="shared" si="10"/>
        <v>1.5043599999999999</v>
      </c>
      <c r="H392" s="173">
        <v>1.2</v>
      </c>
      <c r="I392" s="176">
        <f t="shared" si="11"/>
        <v>1.8052299999999999</v>
      </c>
      <c r="J392" s="177" t="s">
        <v>1239</v>
      </c>
      <c r="K392" s="178" t="s">
        <v>1244</v>
      </c>
      <c r="L392" s="148"/>
      <c r="M392" s="189"/>
    </row>
    <row r="393" spans="1:13" ht="11.25" customHeight="1">
      <c r="A393" s="159" t="s">
        <v>623</v>
      </c>
      <c r="B393" s="159" t="s">
        <v>1683</v>
      </c>
      <c r="C393" s="160">
        <v>2.57</v>
      </c>
      <c r="D393" s="161">
        <v>0.46440999999999999</v>
      </c>
      <c r="E393" s="161">
        <v>0.46440999999999999</v>
      </c>
      <c r="F393" s="162">
        <v>1</v>
      </c>
      <c r="G393" s="161">
        <f t="shared" si="10"/>
        <v>0.46440999999999999</v>
      </c>
      <c r="H393" s="160">
        <v>1.2</v>
      </c>
      <c r="I393" s="163">
        <f t="shared" si="11"/>
        <v>0.55728999999999995</v>
      </c>
      <c r="J393" s="164" t="s">
        <v>1239</v>
      </c>
      <c r="K393" s="165" t="s">
        <v>1244</v>
      </c>
      <c r="L393" s="148"/>
      <c r="M393" s="189"/>
    </row>
    <row r="394" spans="1:13" ht="11.25" customHeight="1">
      <c r="A394" s="148" t="s">
        <v>624</v>
      </c>
      <c r="B394" s="148" t="s">
        <v>1683</v>
      </c>
      <c r="C394" s="166">
        <v>3.53</v>
      </c>
      <c r="D394" s="167">
        <v>0.62029999999999996</v>
      </c>
      <c r="E394" s="167">
        <v>0.62029999999999996</v>
      </c>
      <c r="F394" s="168">
        <v>1</v>
      </c>
      <c r="G394" s="167">
        <f t="shared" si="10"/>
        <v>0.62029999999999996</v>
      </c>
      <c r="H394" s="166">
        <v>1.2</v>
      </c>
      <c r="I394" s="169">
        <f t="shared" si="11"/>
        <v>0.74436000000000002</v>
      </c>
      <c r="J394" s="170" t="s">
        <v>1239</v>
      </c>
      <c r="K394" s="171" t="s">
        <v>1244</v>
      </c>
      <c r="L394" s="148"/>
      <c r="M394" s="189"/>
    </row>
    <row r="395" spans="1:13" ht="11.25" customHeight="1">
      <c r="A395" s="148" t="s">
        <v>625</v>
      </c>
      <c r="B395" s="148" t="s">
        <v>1683</v>
      </c>
      <c r="C395" s="166">
        <v>4.59</v>
      </c>
      <c r="D395" s="167">
        <v>0.85780000000000001</v>
      </c>
      <c r="E395" s="167">
        <v>0.85780000000000001</v>
      </c>
      <c r="F395" s="168">
        <v>1</v>
      </c>
      <c r="G395" s="167">
        <f t="shared" si="10"/>
        <v>0.85780000000000001</v>
      </c>
      <c r="H395" s="166">
        <v>1.2</v>
      </c>
      <c r="I395" s="169">
        <f t="shared" si="11"/>
        <v>1.0293600000000001</v>
      </c>
      <c r="J395" s="170" t="s">
        <v>1239</v>
      </c>
      <c r="K395" s="171" t="s">
        <v>1244</v>
      </c>
      <c r="L395" s="148"/>
      <c r="M395" s="189"/>
    </row>
    <row r="396" spans="1:13" ht="11.25" customHeight="1">
      <c r="A396" s="172" t="s">
        <v>626</v>
      </c>
      <c r="B396" s="172" t="s">
        <v>1683</v>
      </c>
      <c r="C396" s="173">
        <v>7.85</v>
      </c>
      <c r="D396" s="174">
        <v>1.56314</v>
      </c>
      <c r="E396" s="174">
        <v>1.56314</v>
      </c>
      <c r="F396" s="175">
        <v>1</v>
      </c>
      <c r="G396" s="174">
        <f t="shared" si="10"/>
        <v>1.56314</v>
      </c>
      <c r="H396" s="173">
        <v>1.2</v>
      </c>
      <c r="I396" s="176">
        <f t="shared" si="11"/>
        <v>1.8757699999999999</v>
      </c>
      <c r="J396" s="177" t="s">
        <v>1239</v>
      </c>
      <c r="K396" s="178" t="s">
        <v>1244</v>
      </c>
      <c r="L396" s="148"/>
      <c r="M396" s="189"/>
    </row>
    <row r="397" spans="1:13" ht="11.25" customHeight="1">
      <c r="A397" s="159" t="s">
        <v>627</v>
      </c>
      <c r="B397" s="159" t="s">
        <v>1684</v>
      </c>
      <c r="C397" s="160">
        <v>1.67</v>
      </c>
      <c r="D397" s="161">
        <v>0.46057999999999999</v>
      </c>
      <c r="E397" s="161">
        <v>0.46057999999999999</v>
      </c>
      <c r="F397" s="162">
        <v>1</v>
      </c>
      <c r="G397" s="161">
        <f t="shared" ref="G397:G460" si="12">ROUND(F397*D397,5)</f>
        <v>0.46057999999999999</v>
      </c>
      <c r="H397" s="160">
        <v>1.2</v>
      </c>
      <c r="I397" s="163">
        <f t="shared" ref="I397:I460" si="13">ROUND(H397*G397,5)</f>
        <v>0.55269999999999997</v>
      </c>
      <c r="J397" s="164" t="s">
        <v>1239</v>
      </c>
      <c r="K397" s="165" t="s">
        <v>1244</v>
      </c>
      <c r="L397" s="148"/>
      <c r="M397" s="189"/>
    </row>
    <row r="398" spans="1:13" ht="11.25" customHeight="1">
      <c r="A398" s="148" t="s">
        <v>628</v>
      </c>
      <c r="B398" s="148" t="s">
        <v>1684</v>
      </c>
      <c r="C398" s="166">
        <v>2.25</v>
      </c>
      <c r="D398" s="167">
        <v>0.55042999999999997</v>
      </c>
      <c r="E398" s="167">
        <v>0.55042999999999997</v>
      </c>
      <c r="F398" s="168">
        <v>1</v>
      </c>
      <c r="G398" s="167">
        <f t="shared" si="12"/>
        <v>0.55042999999999997</v>
      </c>
      <c r="H398" s="166">
        <v>1.2</v>
      </c>
      <c r="I398" s="169">
        <f t="shared" si="13"/>
        <v>0.66052</v>
      </c>
      <c r="J398" s="170" t="s">
        <v>1239</v>
      </c>
      <c r="K398" s="171" t="s">
        <v>1244</v>
      </c>
      <c r="L398" s="148"/>
      <c r="M398" s="189"/>
    </row>
    <row r="399" spans="1:13" ht="11.25" customHeight="1">
      <c r="A399" s="148" t="s">
        <v>629</v>
      </c>
      <c r="B399" s="148" t="s">
        <v>1684</v>
      </c>
      <c r="C399" s="166">
        <v>3.35</v>
      </c>
      <c r="D399" s="167">
        <v>0.72624</v>
      </c>
      <c r="E399" s="167">
        <v>0.72624</v>
      </c>
      <c r="F399" s="168">
        <v>1</v>
      </c>
      <c r="G399" s="167">
        <f t="shared" si="12"/>
        <v>0.72624</v>
      </c>
      <c r="H399" s="166">
        <v>1.2</v>
      </c>
      <c r="I399" s="169">
        <f t="shared" si="13"/>
        <v>0.87148999999999999</v>
      </c>
      <c r="J399" s="170" t="s">
        <v>1239</v>
      </c>
      <c r="K399" s="171" t="s">
        <v>1244</v>
      </c>
      <c r="L399" s="148"/>
      <c r="M399" s="189"/>
    </row>
    <row r="400" spans="1:13" ht="11.25" customHeight="1">
      <c r="A400" s="172" t="s">
        <v>630</v>
      </c>
      <c r="B400" s="172" t="s">
        <v>1684</v>
      </c>
      <c r="C400" s="173">
        <v>6.04</v>
      </c>
      <c r="D400" s="174">
        <v>1.26261</v>
      </c>
      <c r="E400" s="174">
        <v>1.26261</v>
      </c>
      <c r="F400" s="175">
        <v>1</v>
      </c>
      <c r="G400" s="174">
        <f t="shared" si="12"/>
        <v>1.26261</v>
      </c>
      <c r="H400" s="173">
        <v>1.2</v>
      </c>
      <c r="I400" s="176">
        <f t="shared" si="13"/>
        <v>1.5151300000000001</v>
      </c>
      <c r="J400" s="177" t="s">
        <v>1239</v>
      </c>
      <c r="K400" s="178" t="s">
        <v>1244</v>
      </c>
      <c r="L400" s="148"/>
      <c r="M400" s="189"/>
    </row>
    <row r="401" spans="1:13" ht="11.25" customHeight="1">
      <c r="A401" s="159" t="s">
        <v>631</v>
      </c>
      <c r="B401" s="159" t="s">
        <v>1302</v>
      </c>
      <c r="C401" s="160">
        <v>1.97</v>
      </c>
      <c r="D401" s="161">
        <v>0.49148999999999998</v>
      </c>
      <c r="E401" s="161">
        <v>0.49148999999999998</v>
      </c>
      <c r="F401" s="162">
        <v>1</v>
      </c>
      <c r="G401" s="161">
        <f t="shared" si="12"/>
        <v>0.49148999999999998</v>
      </c>
      <c r="H401" s="160">
        <v>1.2</v>
      </c>
      <c r="I401" s="163">
        <f t="shared" si="13"/>
        <v>0.58979000000000004</v>
      </c>
      <c r="J401" s="164" t="s">
        <v>1239</v>
      </c>
      <c r="K401" s="165" t="s">
        <v>1244</v>
      </c>
      <c r="L401" s="148"/>
      <c r="M401" s="189"/>
    </row>
    <row r="402" spans="1:13" ht="11.25" customHeight="1">
      <c r="A402" s="148" t="s">
        <v>632</v>
      </c>
      <c r="B402" s="148" t="s">
        <v>1302</v>
      </c>
      <c r="C402" s="166">
        <v>2.71</v>
      </c>
      <c r="D402" s="167">
        <v>0.60057000000000005</v>
      </c>
      <c r="E402" s="167">
        <v>0.60057000000000005</v>
      </c>
      <c r="F402" s="168">
        <v>1</v>
      </c>
      <c r="G402" s="167">
        <f t="shared" si="12"/>
        <v>0.60057000000000005</v>
      </c>
      <c r="H402" s="166">
        <v>1.2</v>
      </c>
      <c r="I402" s="169">
        <f t="shared" si="13"/>
        <v>0.72067999999999999</v>
      </c>
      <c r="J402" s="170" t="s">
        <v>1239</v>
      </c>
      <c r="K402" s="171" t="s">
        <v>1244</v>
      </c>
      <c r="L402" s="148"/>
      <c r="M402" s="189"/>
    </row>
    <row r="403" spans="1:13" ht="11.25" customHeight="1">
      <c r="A403" s="148" t="s">
        <v>633</v>
      </c>
      <c r="B403" s="148" t="s">
        <v>1302</v>
      </c>
      <c r="C403" s="166">
        <v>3.99</v>
      </c>
      <c r="D403" s="167">
        <v>0.82726999999999995</v>
      </c>
      <c r="E403" s="167">
        <v>0.82726999999999995</v>
      </c>
      <c r="F403" s="168">
        <v>1</v>
      </c>
      <c r="G403" s="167">
        <f t="shared" si="12"/>
        <v>0.82726999999999995</v>
      </c>
      <c r="H403" s="166">
        <v>1.2</v>
      </c>
      <c r="I403" s="169">
        <f t="shared" si="13"/>
        <v>0.99272000000000005</v>
      </c>
      <c r="J403" s="170" t="s">
        <v>1239</v>
      </c>
      <c r="K403" s="171" t="s">
        <v>1244</v>
      </c>
      <c r="L403" s="148"/>
      <c r="M403" s="189"/>
    </row>
    <row r="404" spans="1:13" ht="11.25" customHeight="1">
      <c r="A404" s="172" t="s">
        <v>634</v>
      </c>
      <c r="B404" s="172" t="s">
        <v>1302</v>
      </c>
      <c r="C404" s="173">
        <v>5.98</v>
      </c>
      <c r="D404" s="174">
        <v>1.2080599999999999</v>
      </c>
      <c r="E404" s="174">
        <v>1.2080599999999999</v>
      </c>
      <c r="F404" s="175">
        <v>1</v>
      </c>
      <c r="G404" s="174">
        <f t="shared" si="12"/>
        <v>1.2080599999999999</v>
      </c>
      <c r="H404" s="173">
        <v>1.2</v>
      </c>
      <c r="I404" s="176">
        <f t="shared" si="13"/>
        <v>1.44967</v>
      </c>
      <c r="J404" s="177" t="s">
        <v>1239</v>
      </c>
      <c r="K404" s="178" t="s">
        <v>1244</v>
      </c>
      <c r="L404" s="148"/>
      <c r="M404" s="189"/>
    </row>
    <row r="405" spans="1:13" ht="11.25" customHeight="1">
      <c r="A405" s="159" t="s">
        <v>635</v>
      </c>
      <c r="B405" s="159" t="s">
        <v>1685</v>
      </c>
      <c r="C405" s="160">
        <v>2.12</v>
      </c>
      <c r="D405" s="161">
        <v>0.42176000000000002</v>
      </c>
      <c r="E405" s="161">
        <v>0.42176000000000002</v>
      </c>
      <c r="F405" s="162">
        <v>1</v>
      </c>
      <c r="G405" s="161">
        <f t="shared" si="12"/>
        <v>0.42176000000000002</v>
      </c>
      <c r="H405" s="160">
        <v>1.2</v>
      </c>
      <c r="I405" s="163">
        <f t="shared" si="13"/>
        <v>0.50610999999999995</v>
      </c>
      <c r="J405" s="164" t="s">
        <v>1239</v>
      </c>
      <c r="K405" s="165" t="s">
        <v>1244</v>
      </c>
      <c r="L405" s="148"/>
      <c r="M405" s="189"/>
    </row>
    <row r="406" spans="1:13" ht="11.25" customHeight="1">
      <c r="A406" s="148" t="s">
        <v>636</v>
      </c>
      <c r="B406" s="148" t="s">
        <v>1685</v>
      </c>
      <c r="C406" s="166">
        <v>3.36</v>
      </c>
      <c r="D406" s="167">
        <v>0.62453000000000003</v>
      </c>
      <c r="E406" s="167">
        <v>0.62453000000000003</v>
      </c>
      <c r="F406" s="168">
        <v>1</v>
      </c>
      <c r="G406" s="167">
        <f t="shared" si="12"/>
        <v>0.62453000000000003</v>
      </c>
      <c r="H406" s="166">
        <v>1.2</v>
      </c>
      <c r="I406" s="169">
        <f t="shared" si="13"/>
        <v>0.74944</v>
      </c>
      <c r="J406" s="170" t="s">
        <v>1239</v>
      </c>
      <c r="K406" s="171" t="s">
        <v>1244</v>
      </c>
      <c r="L406" s="148"/>
      <c r="M406" s="189"/>
    </row>
    <row r="407" spans="1:13" ht="11.25" customHeight="1">
      <c r="A407" s="148" t="s">
        <v>637</v>
      </c>
      <c r="B407" s="148" t="s">
        <v>1685</v>
      </c>
      <c r="C407" s="166">
        <v>5.18</v>
      </c>
      <c r="D407" s="167">
        <v>0.90308999999999995</v>
      </c>
      <c r="E407" s="167">
        <v>0.90308999999999995</v>
      </c>
      <c r="F407" s="168">
        <v>1</v>
      </c>
      <c r="G407" s="167">
        <f t="shared" si="12"/>
        <v>0.90308999999999995</v>
      </c>
      <c r="H407" s="166">
        <v>1.2</v>
      </c>
      <c r="I407" s="169">
        <f t="shared" si="13"/>
        <v>1.08371</v>
      </c>
      <c r="J407" s="170" t="s">
        <v>1239</v>
      </c>
      <c r="K407" s="171" t="s">
        <v>1244</v>
      </c>
      <c r="L407" s="148"/>
      <c r="M407" s="189"/>
    </row>
    <row r="408" spans="1:13" ht="11.25" customHeight="1">
      <c r="A408" s="172" t="s">
        <v>638</v>
      </c>
      <c r="B408" s="172" t="s">
        <v>1685</v>
      </c>
      <c r="C408" s="173">
        <v>7.86</v>
      </c>
      <c r="D408" s="174">
        <v>1.40144</v>
      </c>
      <c r="E408" s="174">
        <v>1.40144</v>
      </c>
      <c r="F408" s="175">
        <v>1</v>
      </c>
      <c r="G408" s="174">
        <f t="shared" si="12"/>
        <v>1.40144</v>
      </c>
      <c r="H408" s="173">
        <v>1.2</v>
      </c>
      <c r="I408" s="176">
        <f t="shared" si="13"/>
        <v>1.6817299999999999</v>
      </c>
      <c r="J408" s="177" t="s">
        <v>1239</v>
      </c>
      <c r="K408" s="178" t="s">
        <v>1244</v>
      </c>
      <c r="L408" s="148"/>
      <c r="M408" s="189"/>
    </row>
    <row r="409" spans="1:13" ht="11.25" customHeight="1">
      <c r="A409" s="159" t="s">
        <v>639</v>
      </c>
      <c r="B409" s="159" t="s">
        <v>1686</v>
      </c>
      <c r="C409" s="160">
        <v>1.99</v>
      </c>
      <c r="D409" s="161">
        <v>0.43652000000000002</v>
      </c>
      <c r="E409" s="161">
        <v>0.43652000000000002</v>
      </c>
      <c r="F409" s="162">
        <v>1</v>
      </c>
      <c r="G409" s="161">
        <f t="shared" si="12"/>
        <v>0.43652000000000002</v>
      </c>
      <c r="H409" s="160">
        <v>1.2</v>
      </c>
      <c r="I409" s="163">
        <f t="shared" si="13"/>
        <v>0.52381999999999995</v>
      </c>
      <c r="J409" s="164" t="s">
        <v>1239</v>
      </c>
      <c r="K409" s="165" t="s">
        <v>1244</v>
      </c>
      <c r="L409" s="148"/>
      <c r="M409" s="189"/>
    </row>
    <row r="410" spans="1:13" ht="11.25" customHeight="1">
      <c r="A410" s="148" t="s">
        <v>640</v>
      </c>
      <c r="B410" s="148" t="s">
        <v>1686</v>
      </c>
      <c r="C410" s="166">
        <v>2.72</v>
      </c>
      <c r="D410" s="167">
        <v>0.56588000000000005</v>
      </c>
      <c r="E410" s="167">
        <v>0.56588000000000005</v>
      </c>
      <c r="F410" s="168">
        <v>1</v>
      </c>
      <c r="G410" s="167">
        <f t="shared" si="12"/>
        <v>0.56588000000000005</v>
      </c>
      <c r="H410" s="166">
        <v>1.2</v>
      </c>
      <c r="I410" s="169">
        <f t="shared" si="13"/>
        <v>0.67906</v>
      </c>
      <c r="J410" s="170" t="s">
        <v>1239</v>
      </c>
      <c r="K410" s="171" t="s">
        <v>1244</v>
      </c>
      <c r="L410" s="148"/>
      <c r="M410" s="189"/>
    </row>
    <row r="411" spans="1:13" ht="11.25" customHeight="1">
      <c r="A411" s="148" t="s">
        <v>641</v>
      </c>
      <c r="B411" s="148" t="s">
        <v>1686</v>
      </c>
      <c r="C411" s="166">
        <v>4.37</v>
      </c>
      <c r="D411" s="167">
        <v>0.84521999999999997</v>
      </c>
      <c r="E411" s="167">
        <v>0.84521999999999997</v>
      </c>
      <c r="F411" s="168">
        <v>1</v>
      </c>
      <c r="G411" s="167">
        <f t="shared" si="12"/>
        <v>0.84521999999999997</v>
      </c>
      <c r="H411" s="166">
        <v>1.2</v>
      </c>
      <c r="I411" s="169">
        <f t="shared" si="13"/>
        <v>1.0142599999999999</v>
      </c>
      <c r="J411" s="170" t="s">
        <v>1239</v>
      </c>
      <c r="K411" s="171" t="s">
        <v>1244</v>
      </c>
      <c r="L411" s="148"/>
      <c r="M411" s="189"/>
    </row>
    <row r="412" spans="1:13" ht="11.25" customHeight="1">
      <c r="A412" s="172" t="s">
        <v>642</v>
      </c>
      <c r="B412" s="172" t="s">
        <v>1686</v>
      </c>
      <c r="C412" s="173">
        <v>6.7</v>
      </c>
      <c r="D412" s="174">
        <v>1.38825</v>
      </c>
      <c r="E412" s="174">
        <v>1.38825</v>
      </c>
      <c r="F412" s="175">
        <v>1</v>
      </c>
      <c r="G412" s="174">
        <f t="shared" si="12"/>
        <v>1.38825</v>
      </c>
      <c r="H412" s="173">
        <v>1.2</v>
      </c>
      <c r="I412" s="176">
        <f t="shared" si="13"/>
        <v>1.6658999999999999</v>
      </c>
      <c r="J412" s="177" t="s">
        <v>1239</v>
      </c>
      <c r="K412" s="178" t="s">
        <v>1244</v>
      </c>
      <c r="L412" s="148"/>
      <c r="M412" s="189"/>
    </row>
    <row r="413" spans="1:13" ht="11.25" customHeight="1">
      <c r="A413" s="159" t="s">
        <v>643</v>
      </c>
      <c r="B413" s="159" t="s">
        <v>1509</v>
      </c>
      <c r="C413" s="160">
        <v>1.48</v>
      </c>
      <c r="D413" s="161">
        <v>0.46660000000000001</v>
      </c>
      <c r="E413" s="161">
        <v>0.46660000000000001</v>
      </c>
      <c r="F413" s="162">
        <v>1</v>
      </c>
      <c r="G413" s="161">
        <f t="shared" si="12"/>
        <v>0.46660000000000001</v>
      </c>
      <c r="H413" s="160">
        <v>1.2</v>
      </c>
      <c r="I413" s="163">
        <f t="shared" si="13"/>
        <v>0.55991999999999997</v>
      </c>
      <c r="J413" s="164" t="s">
        <v>1239</v>
      </c>
      <c r="K413" s="165" t="s">
        <v>1244</v>
      </c>
      <c r="L413" s="148"/>
      <c r="M413" s="189"/>
    </row>
    <row r="414" spans="1:13" ht="11.25" customHeight="1">
      <c r="A414" s="148" t="s">
        <v>644</v>
      </c>
      <c r="B414" s="148" t="s">
        <v>1509</v>
      </c>
      <c r="C414" s="166">
        <v>2</v>
      </c>
      <c r="D414" s="167">
        <v>0.55188000000000004</v>
      </c>
      <c r="E414" s="167">
        <v>0.55188000000000004</v>
      </c>
      <c r="F414" s="168">
        <v>1</v>
      </c>
      <c r="G414" s="167">
        <f t="shared" si="12"/>
        <v>0.55188000000000004</v>
      </c>
      <c r="H414" s="166">
        <v>1.2</v>
      </c>
      <c r="I414" s="169">
        <f t="shared" si="13"/>
        <v>0.66225999999999996</v>
      </c>
      <c r="J414" s="170" t="s">
        <v>1239</v>
      </c>
      <c r="K414" s="171" t="s">
        <v>1244</v>
      </c>
      <c r="L414" s="148"/>
      <c r="M414" s="189"/>
    </row>
    <row r="415" spans="1:13" ht="11.25" customHeight="1">
      <c r="A415" s="148" t="s">
        <v>645</v>
      </c>
      <c r="B415" s="148" t="s">
        <v>1509</v>
      </c>
      <c r="C415" s="166">
        <v>2.8</v>
      </c>
      <c r="D415" s="167">
        <v>0.68791000000000002</v>
      </c>
      <c r="E415" s="167">
        <v>0.68791000000000002</v>
      </c>
      <c r="F415" s="168">
        <v>1</v>
      </c>
      <c r="G415" s="167">
        <f t="shared" si="12"/>
        <v>0.68791000000000002</v>
      </c>
      <c r="H415" s="166">
        <v>1.2</v>
      </c>
      <c r="I415" s="169">
        <f t="shared" si="13"/>
        <v>0.82548999999999995</v>
      </c>
      <c r="J415" s="170" t="s">
        <v>1239</v>
      </c>
      <c r="K415" s="171" t="s">
        <v>1244</v>
      </c>
      <c r="L415" s="148"/>
      <c r="M415" s="189"/>
    </row>
    <row r="416" spans="1:13" ht="11.25" customHeight="1">
      <c r="A416" s="172" t="s">
        <v>646</v>
      </c>
      <c r="B416" s="172" t="s">
        <v>1509</v>
      </c>
      <c r="C416" s="173">
        <v>4.1100000000000003</v>
      </c>
      <c r="D416" s="174">
        <v>1.0216400000000001</v>
      </c>
      <c r="E416" s="174">
        <v>1.0216400000000001</v>
      </c>
      <c r="F416" s="175">
        <v>1</v>
      </c>
      <c r="G416" s="174">
        <f t="shared" si="12"/>
        <v>1.0216400000000001</v>
      </c>
      <c r="H416" s="173">
        <v>1.2</v>
      </c>
      <c r="I416" s="176">
        <f t="shared" si="13"/>
        <v>1.22597</v>
      </c>
      <c r="J416" s="177" t="s">
        <v>1239</v>
      </c>
      <c r="K416" s="178" t="s">
        <v>1244</v>
      </c>
      <c r="L416" s="148"/>
      <c r="M416" s="189"/>
    </row>
    <row r="417" spans="1:13" ht="11.25" customHeight="1">
      <c r="A417" s="159" t="s">
        <v>647</v>
      </c>
      <c r="B417" s="159" t="s">
        <v>1687</v>
      </c>
      <c r="C417" s="160">
        <v>2.11</v>
      </c>
      <c r="D417" s="161">
        <v>0.53768000000000005</v>
      </c>
      <c r="E417" s="161">
        <v>0.53768000000000005</v>
      </c>
      <c r="F417" s="162">
        <v>1</v>
      </c>
      <c r="G417" s="161">
        <f t="shared" si="12"/>
        <v>0.53768000000000005</v>
      </c>
      <c r="H417" s="160">
        <v>1.2</v>
      </c>
      <c r="I417" s="163">
        <f t="shared" si="13"/>
        <v>0.64522000000000002</v>
      </c>
      <c r="J417" s="164" t="s">
        <v>1239</v>
      </c>
      <c r="K417" s="165" t="s">
        <v>1244</v>
      </c>
      <c r="L417" s="148"/>
      <c r="M417" s="189"/>
    </row>
    <row r="418" spans="1:13" ht="11.25" customHeight="1">
      <c r="A418" s="148" t="s">
        <v>648</v>
      </c>
      <c r="B418" s="148" t="s">
        <v>1687</v>
      </c>
      <c r="C418" s="166">
        <v>2.7</v>
      </c>
      <c r="D418" s="167">
        <v>0.63214000000000004</v>
      </c>
      <c r="E418" s="167">
        <v>0.63214000000000004</v>
      </c>
      <c r="F418" s="168">
        <v>1</v>
      </c>
      <c r="G418" s="167">
        <f t="shared" si="12"/>
        <v>0.63214000000000004</v>
      </c>
      <c r="H418" s="166">
        <v>1.2</v>
      </c>
      <c r="I418" s="169">
        <f t="shared" si="13"/>
        <v>0.75856999999999997</v>
      </c>
      <c r="J418" s="170" t="s">
        <v>1239</v>
      </c>
      <c r="K418" s="171" t="s">
        <v>1244</v>
      </c>
      <c r="L418" s="148"/>
      <c r="M418" s="189"/>
    </row>
    <row r="419" spans="1:13" ht="11.25" customHeight="1">
      <c r="A419" s="148" t="s">
        <v>649</v>
      </c>
      <c r="B419" s="148" t="s">
        <v>1687</v>
      </c>
      <c r="C419" s="166">
        <v>3.97</v>
      </c>
      <c r="D419" s="167">
        <v>0.81437000000000004</v>
      </c>
      <c r="E419" s="167">
        <v>0.81437000000000004</v>
      </c>
      <c r="F419" s="168">
        <v>1</v>
      </c>
      <c r="G419" s="167">
        <f t="shared" si="12"/>
        <v>0.81437000000000004</v>
      </c>
      <c r="H419" s="166">
        <v>1.2</v>
      </c>
      <c r="I419" s="169">
        <f t="shared" si="13"/>
        <v>0.97724</v>
      </c>
      <c r="J419" s="170" t="s">
        <v>1239</v>
      </c>
      <c r="K419" s="171" t="s">
        <v>1244</v>
      </c>
      <c r="L419" s="148"/>
      <c r="M419" s="189"/>
    </row>
    <row r="420" spans="1:13" ht="11.25" customHeight="1">
      <c r="A420" s="172" t="s">
        <v>650</v>
      </c>
      <c r="B420" s="172" t="s">
        <v>1687</v>
      </c>
      <c r="C420" s="173">
        <v>6.38</v>
      </c>
      <c r="D420" s="174">
        <v>1.2761199999999999</v>
      </c>
      <c r="E420" s="174">
        <v>1.2761199999999999</v>
      </c>
      <c r="F420" s="175">
        <v>1</v>
      </c>
      <c r="G420" s="174">
        <f t="shared" si="12"/>
        <v>1.2761199999999999</v>
      </c>
      <c r="H420" s="173">
        <v>1.2</v>
      </c>
      <c r="I420" s="176">
        <f t="shared" si="13"/>
        <v>1.5313399999999999</v>
      </c>
      <c r="J420" s="177" t="s">
        <v>1239</v>
      </c>
      <c r="K420" s="178" t="s">
        <v>1244</v>
      </c>
      <c r="L420" s="148"/>
      <c r="M420" s="189"/>
    </row>
    <row r="421" spans="1:13" ht="11.25" customHeight="1">
      <c r="A421" s="159" t="s">
        <v>651</v>
      </c>
      <c r="B421" s="159" t="s">
        <v>1303</v>
      </c>
      <c r="C421" s="160">
        <v>2.2400000000000002</v>
      </c>
      <c r="D421" s="161">
        <v>0.48291000000000001</v>
      </c>
      <c r="E421" s="161">
        <v>0.48291000000000001</v>
      </c>
      <c r="F421" s="162">
        <v>1</v>
      </c>
      <c r="G421" s="161">
        <f t="shared" si="12"/>
        <v>0.48291000000000001</v>
      </c>
      <c r="H421" s="160">
        <v>1.2</v>
      </c>
      <c r="I421" s="163">
        <f t="shared" si="13"/>
        <v>0.57948999999999995</v>
      </c>
      <c r="J421" s="164" t="s">
        <v>1239</v>
      </c>
      <c r="K421" s="165" t="s">
        <v>1244</v>
      </c>
      <c r="L421" s="148"/>
      <c r="M421" s="189"/>
    </row>
    <row r="422" spans="1:13" ht="11.25" customHeight="1">
      <c r="A422" s="148" t="s">
        <v>652</v>
      </c>
      <c r="B422" s="148" t="s">
        <v>1303</v>
      </c>
      <c r="C422" s="166">
        <v>3.07</v>
      </c>
      <c r="D422" s="167">
        <v>0.60168999999999995</v>
      </c>
      <c r="E422" s="167">
        <v>0.60168999999999995</v>
      </c>
      <c r="F422" s="168">
        <v>1</v>
      </c>
      <c r="G422" s="167">
        <f t="shared" si="12"/>
        <v>0.60168999999999995</v>
      </c>
      <c r="H422" s="166">
        <v>1.2</v>
      </c>
      <c r="I422" s="169">
        <f t="shared" si="13"/>
        <v>0.72202999999999995</v>
      </c>
      <c r="J422" s="170" t="s">
        <v>1239</v>
      </c>
      <c r="K422" s="171" t="s">
        <v>1244</v>
      </c>
      <c r="L422" s="148"/>
      <c r="M422" s="189"/>
    </row>
    <row r="423" spans="1:13" ht="11.25" customHeight="1">
      <c r="A423" s="148" t="s">
        <v>653</v>
      </c>
      <c r="B423" s="148" t="s">
        <v>1303</v>
      </c>
      <c r="C423" s="166">
        <v>5.19</v>
      </c>
      <c r="D423" s="167">
        <v>0.89066000000000001</v>
      </c>
      <c r="E423" s="167">
        <v>0.89066000000000001</v>
      </c>
      <c r="F423" s="168">
        <v>1</v>
      </c>
      <c r="G423" s="167">
        <f t="shared" si="12"/>
        <v>0.89066000000000001</v>
      </c>
      <c r="H423" s="166">
        <v>1.2</v>
      </c>
      <c r="I423" s="169">
        <f t="shared" si="13"/>
        <v>1.0687899999999999</v>
      </c>
      <c r="J423" s="170" t="s">
        <v>1239</v>
      </c>
      <c r="K423" s="171" t="s">
        <v>1244</v>
      </c>
      <c r="L423" s="148"/>
      <c r="M423" s="189"/>
    </row>
    <row r="424" spans="1:13" ht="11.25" customHeight="1">
      <c r="A424" s="172" t="s">
        <v>654</v>
      </c>
      <c r="B424" s="172" t="s">
        <v>1303</v>
      </c>
      <c r="C424" s="173">
        <v>7.49</v>
      </c>
      <c r="D424" s="174">
        <v>1.6008800000000001</v>
      </c>
      <c r="E424" s="174">
        <v>1.6008800000000001</v>
      </c>
      <c r="F424" s="175">
        <v>1</v>
      </c>
      <c r="G424" s="174">
        <f t="shared" si="12"/>
        <v>1.6008800000000001</v>
      </c>
      <c r="H424" s="173">
        <v>1.2</v>
      </c>
      <c r="I424" s="176">
        <f t="shared" si="13"/>
        <v>1.92106</v>
      </c>
      <c r="J424" s="177" t="s">
        <v>1239</v>
      </c>
      <c r="K424" s="178" t="s">
        <v>1244</v>
      </c>
      <c r="L424" s="148"/>
      <c r="M424" s="189"/>
    </row>
    <row r="425" spans="1:13" ht="11.25" customHeight="1">
      <c r="A425" s="159" t="s">
        <v>655</v>
      </c>
      <c r="B425" s="159" t="s">
        <v>1688</v>
      </c>
      <c r="C425" s="160">
        <v>2.2599999999999998</v>
      </c>
      <c r="D425" s="161">
        <v>0.61887999999999999</v>
      </c>
      <c r="E425" s="161">
        <v>0.61887999999999999</v>
      </c>
      <c r="F425" s="162">
        <v>1</v>
      </c>
      <c r="G425" s="161">
        <f t="shared" si="12"/>
        <v>0.61887999999999999</v>
      </c>
      <c r="H425" s="160">
        <v>1.2</v>
      </c>
      <c r="I425" s="163">
        <f t="shared" si="13"/>
        <v>0.74265999999999999</v>
      </c>
      <c r="J425" s="164" t="s">
        <v>1239</v>
      </c>
      <c r="K425" s="165" t="s">
        <v>1244</v>
      </c>
      <c r="L425" s="148"/>
      <c r="M425" s="189"/>
    </row>
    <row r="426" spans="1:13" ht="11.25" customHeight="1">
      <c r="A426" s="148" t="s">
        <v>656</v>
      </c>
      <c r="B426" s="148" t="s">
        <v>1688</v>
      </c>
      <c r="C426" s="166">
        <v>3.19</v>
      </c>
      <c r="D426" s="167">
        <v>0.63114000000000003</v>
      </c>
      <c r="E426" s="167">
        <v>0.63114000000000003</v>
      </c>
      <c r="F426" s="168">
        <v>1</v>
      </c>
      <c r="G426" s="167">
        <f t="shared" si="12"/>
        <v>0.63114000000000003</v>
      </c>
      <c r="H426" s="166">
        <v>1.2</v>
      </c>
      <c r="I426" s="169">
        <f t="shared" si="13"/>
        <v>0.75736999999999999</v>
      </c>
      <c r="J426" s="170" t="s">
        <v>1239</v>
      </c>
      <c r="K426" s="171" t="s">
        <v>1244</v>
      </c>
      <c r="L426" s="148"/>
      <c r="M426" s="189"/>
    </row>
    <row r="427" spans="1:13" ht="11.25" customHeight="1">
      <c r="A427" s="148" t="s">
        <v>657</v>
      </c>
      <c r="B427" s="148" t="s">
        <v>1688</v>
      </c>
      <c r="C427" s="166">
        <v>5.01</v>
      </c>
      <c r="D427" s="167">
        <v>0.94615000000000005</v>
      </c>
      <c r="E427" s="167">
        <v>0.94615000000000005</v>
      </c>
      <c r="F427" s="168">
        <v>1</v>
      </c>
      <c r="G427" s="167">
        <f t="shared" si="12"/>
        <v>0.94615000000000005</v>
      </c>
      <c r="H427" s="166">
        <v>1.2</v>
      </c>
      <c r="I427" s="169">
        <f t="shared" si="13"/>
        <v>1.1353800000000001</v>
      </c>
      <c r="J427" s="170" t="s">
        <v>1239</v>
      </c>
      <c r="K427" s="171" t="s">
        <v>1244</v>
      </c>
      <c r="L427" s="148"/>
      <c r="M427" s="189"/>
    </row>
    <row r="428" spans="1:13" ht="11.25" customHeight="1">
      <c r="A428" s="172" t="s">
        <v>658</v>
      </c>
      <c r="B428" s="172" t="s">
        <v>1688</v>
      </c>
      <c r="C428" s="173">
        <v>9.23</v>
      </c>
      <c r="D428" s="174">
        <v>1.87381</v>
      </c>
      <c r="E428" s="174">
        <v>1.87381</v>
      </c>
      <c r="F428" s="175">
        <v>1</v>
      </c>
      <c r="G428" s="174">
        <f t="shared" si="12"/>
        <v>1.87381</v>
      </c>
      <c r="H428" s="173">
        <v>1.2</v>
      </c>
      <c r="I428" s="176">
        <f t="shared" si="13"/>
        <v>2.24857</v>
      </c>
      <c r="J428" s="177" t="s">
        <v>1239</v>
      </c>
      <c r="K428" s="178" t="s">
        <v>1244</v>
      </c>
      <c r="L428" s="148"/>
      <c r="M428" s="189"/>
    </row>
    <row r="429" spans="1:13" ht="11.25" customHeight="1">
      <c r="A429" s="159" t="s">
        <v>659</v>
      </c>
      <c r="B429" s="159" t="s">
        <v>1510</v>
      </c>
      <c r="C429" s="160">
        <v>2.2599999999999998</v>
      </c>
      <c r="D429" s="161">
        <v>0.51597999999999999</v>
      </c>
      <c r="E429" s="161">
        <v>0.51597999999999999</v>
      </c>
      <c r="F429" s="162">
        <v>1</v>
      </c>
      <c r="G429" s="161">
        <f t="shared" si="12"/>
        <v>0.51597999999999999</v>
      </c>
      <c r="H429" s="160">
        <v>1.2</v>
      </c>
      <c r="I429" s="163">
        <f t="shared" si="13"/>
        <v>0.61917999999999995</v>
      </c>
      <c r="J429" s="164" t="s">
        <v>1239</v>
      </c>
      <c r="K429" s="165" t="s">
        <v>1244</v>
      </c>
      <c r="L429" s="148"/>
      <c r="M429" s="189"/>
    </row>
    <row r="430" spans="1:13" ht="11.25" customHeight="1">
      <c r="A430" s="148" t="s">
        <v>660</v>
      </c>
      <c r="B430" s="148" t="s">
        <v>1510</v>
      </c>
      <c r="C430" s="166">
        <v>3.04</v>
      </c>
      <c r="D430" s="167">
        <v>0.64646999999999999</v>
      </c>
      <c r="E430" s="167">
        <v>0.64646999999999999</v>
      </c>
      <c r="F430" s="168">
        <v>1</v>
      </c>
      <c r="G430" s="167">
        <f t="shared" si="12"/>
        <v>0.64646999999999999</v>
      </c>
      <c r="H430" s="166">
        <v>1.2</v>
      </c>
      <c r="I430" s="169">
        <f t="shared" si="13"/>
        <v>0.77576000000000001</v>
      </c>
      <c r="J430" s="170" t="s">
        <v>1239</v>
      </c>
      <c r="K430" s="171" t="s">
        <v>1244</v>
      </c>
      <c r="L430" s="148"/>
      <c r="M430" s="189"/>
    </row>
    <row r="431" spans="1:13" ht="11.25" customHeight="1">
      <c r="A431" s="148" t="s">
        <v>661</v>
      </c>
      <c r="B431" s="148" t="s">
        <v>1510</v>
      </c>
      <c r="C431" s="166">
        <v>4.4400000000000004</v>
      </c>
      <c r="D431" s="167">
        <v>0.89915999999999996</v>
      </c>
      <c r="E431" s="167">
        <v>0.89915999999999996</v>
      </c>
      <c r="F431" s="168">
        <v>1</v>
      </c>
      <c r="G431" s="167">
        <f t="shared" si="12"/>
        <v>0.89915999999999996</v>
      </c>
      <c r="H431" s="166">
        <v>1.2</v>
      </c>
      <c r="I431" s="169">
        <f t="shared" si="13"/>
        <v>1.0789899999999999</v>
      </c>
      <c r="J431" s="170" t="s">
        <v>1239</v>
      </c>
      <c r="K431" s="171" t="s">
        <v>1244</v>
      </c>
      <c r="L431" s="148"/>
      <c r="M431" s="189"/>
    </row>
    <row r="432" spans="1:13" ht="11.25" customHeight="1">
      <c r="A432" s="172" t="s">
        <v>662</v>
      </c>
      <c r="B432" s="172" t="s">
        <v>1510</v>
      </c>
      <c r="C432" s="173">
        <v>7.18</v>
      </c>
      <c r="D432" s="174">
        <v>1.52373</v>
      </c>
      <c r="E432" s="174">
        <v>1.52373</v>
      </c>
      <c r="F432" s="175">
        <v>1</v>
      </c>
      <c r="G432" s="174">
        <f t="shared" si="12"/>
        <v>1.52373</v>
      </c>
      <c r="H432" s="173">
        <v>1.2</v>
      </c>
      <c r="I432" s="176">
        <f t="shared" si="13"/>
        <v>1.8284800000000001</v>
      </c>
      <c r="J432" s="177" t="s">
        <v>1239</v>
      </c>
      <c r="K432" s="178" t="s">
        <v>1244</v>
      </c>
      <c r="L432" s="148"/>
      <c r="M432" s="189"/>
    </row>
    <row r="433" spans="1:13" ht="11.25" customHeight="1">
      <c r="A433" s="159" t="s">
        <v>663</v>
      </c>
      <c r="B433" s="159" t="s">
        <v>1689</v>
      </c>
      <c r="C433" s="160">
        <v>2.72</v>
      </c>
      <c r="D433" s="161">
        <v>1.3795599999999999</v>
      </c>
      <c r="E433" s="161">
        <v>1.3795599999999999</v>
      </c>
      <c r="F433" s="162">
        <v>1</v>
      </c>
      <c r="G433" s="161">
        <f t="shared" si="12"/>
        <v>1.3795599999999999</v>
      </c>
      <c r="H433" s="160">
        <v>1.2</v>
      </c>
      <c r="I433" s="163">
        <f t="shared" si="13"/>
        <v>1.65547</v>
      </c>
      <c r="J433" s="164" t="s">
        <v>1239</v>
      </c>
      <c r="K433" s="165" t="s">
        <v>1240</v>
      </c>
      <c r="L433" s="148"/>
      <c r="M433" s="189"/>
    </row>
    <row r="434" spans="1:13" ht="11.25" customHeight="1">
      <c r="A434" s="148" t="s">
        <v>664</v>
      </c>
      <c r="B434" s="148" t="s">
        <v>1689</v>
      </c>
      <c r="C434" s="166">
        <v>6.13</v>
      </c>
      <c r="D434" s="167">
        <v>1.9797800000000001</v>
      </c>
      <c r="E434" s="167">
        <v>1.9797800000000001</v>
      </c>
      <c r="F434" s="168">
        <v>1</v>
      </c>
      <c r="G434" s="167">
        <f t="shared" si="12"/>
        <v>1.9797800000000001</v>
      </c>
      <c r="H434" s="166">
        <v>1.2</v>
      </c>
      <c r="I434" s="169">
        <f t="shared" si="13"/>
        <v>2.37574</v>
      </c>
      <c r="J434" s="170" t="s">
        <v>1239</v>
      </c>
      <c r="K434" s="171" t="s">
        <v>1240</v>
      </c>
      <c r="L434" s="148"/>
      <c r="M434" s="189"/>
    </row>
    <row r="435" spans="1:13" ht="11.25" customHeight="1">
      <c r="A435" s="148" t="s">
        <v>665</v>
      </c>
      <c r="B435" s="148" t="s">
        <v>1689</v>
      </c>
      <c r="C435" s="166">
        <v>10.54</v>
      </c>
      <c r="D435" s="167">
        <v>3.0149699999999999</v>
      </c>
      <c r="E435" s="167">
        <v>3.0149699999999999</v>
      </c>
      <c r="F435" s="168">
        <v>1</v>
      </c>
      <c r="G435" s="167">
        <f t="shared" si="12"/>
        <v>3.0149699999999999</v>
      </c>
      <c r="H435" s="166">
        <v>1.2</v>
      </c>
      <c r="I435" s="169">
        <f t="shared" si="13"/>
        <v>3.6179600000000001</v>
      </c>
      <c r="J435" s="170" t="s">
        <v>1239</v>
      </c>
      <c r="K435" s="171" t="s">
        <v>1240</v>
      </c>
      <c r="L435" s="148"/>
      <c r="M435" s="189"/>
    </row>
    <row r="436" spans="1:13" ht="11.25" customHeight="1">
      <c r="A436" s="172" t="s">
        <v>666</v>
      </c>
      <c r="B436" s="172" t="s">
        <v>1689</v>
      </c>
      <c r="C436" s="173">
        <v>18.059999999999999</v>
      </c>
      <c r="D436" s="174">
        <v>5.38504</v>
      </c>
      <c r="E436" s="174">
        <v>5.38504</v>
      </c>
      <c r="F436" s="175">
        <v>1</v>
      </c>
      <c r="G436" s="174">
        <f t="shared" si="12"/>
        <v>5.38504</v>
      </c>
      <c r="H436" s="173">
        <v>1.2</v>
      </c>
      <c r="I436" s="176">
        <f t="shared" si="13"/>
        <v>6.4620499999999996</v>
      </c>
      <c r="J436" s="177" t="s">
        <v>1239</v>
      </c>
      <c r="K436" s="178" t="s">
        <v>1240</v>
      </c>
      <c r="L436" s="148"/>
      <c r="M436" s="189"/>
    </row>
    <row r="437" spans="1:13" ht="11.25" customHeight="1">
      <c r="A437" s="159" t="s">
        <v>667</v>
      </c>
      <c r="B437" s="159" t="s">
        <v>1690</v>
      </c>
      <c r="C437" s="160">
        <v>2.42</v>
      </c>
      <c r="D437" s="161">
        <v>0.73619999999999997</v>
      </c>
      <c r="E437" s="161">
        <v>0.73619999999999997</v>
      </c>
      <c r="F437" s="162">
        <v>1</v>
      </c>
      <c r="G437" s="161">
        <f t="shared" si="12"/>
        <v>0.73619999999999997</v>
      </c>
      <c r="H437" s="160">
        <v>1.2</v>
      </c>
      <c r="I437" s="163">
        <f t="shared" si="13"/>
        <v>0.88344</v>
      </c>
      <c r="J437" s="164" t="s">
        <v>1239</v>
      </c>
      <c r="K437" s="165" t="s">
        <v>1240</v>
      </c>
      <c r="L437" s="148"/>
      <c r="M437" s="189"/>
    </row>
    <row r="438" spans="1:13" ht="11.25" customHeight="1">
      <c r="A438" s="148" t="s">
        <v>668</v>
      </c>
      <c r="B438" s="148" t="s">
        <v>1690</v>
      </c>
      <c r="C438" s="166">
        <v>4.05</v>
      </c>
      <c r="D438" s="167">
        <v>1.2421199999999999</v>
      </c>
      <c r="E438" s="167">
        <v>1.2421199999999999</v>
      </c>
      <c r="F438" s="168">
        <v>1</v>
      </c>
      <c r="G438" s="167">
        <f t="shared" si="12"/>
        <v>1.2421199999999999</v>
      </c>
      <c r="H438" s="166">
        <v>1.2</v>
      </c>
      <c r="I438" s="169">
        <f t="shared" si="13"/>
        <v>1.49054</v>
      </c>
      <c r="J438" s="170" t="s">
        <v>1239</v>
      </c>
      <c r="K438" s="171" t="s">
        <v>1240</v>
      </c>
      <c r="L438" s="148"/>
      <c r="M438" s="189"/>
    </row>
    <row r="439" spans="1:13" ht="11.25" customHeight="1">
      <c r="A439" s="148" t="s">
        <v>669</v>
      </c>
      <c r="B439" s="148" t="s">
        <v>1690</v>
      </c>
      <c r="C439" s="166">
        <v>7.93</v>
      </c>
      <c r="D439" s="167">
        <v>1.85538</v>
      </c>
      <c r="E439" s="167">
        <v>1.85538</v>
      </c>
      <c r="F439" s="168">
        <v>1</v>
      </c>
      <c r="G439" s="167">
        <f t="shared" si="12"/>
        <v>1.85538</v>
      </c>
      <c r="H439" s="166">
        <v>1.2</v>
      </c>
      <c r="I439" s="169">
        <f t="shared" si="13"/>
        <v>2.2264599999999999</v>
      </c>
      <c r="J439" s="170" t="s">
        <v>1239</v>
      </c>
      <c r="K439" s="171" t="s">
        <v>1240</v>
      </c>
      <c r="L439" s="148"/>
      <c r="M439" s="189"/>
    </row>
    <row r="440" spans="1:13" ht="11.25" customHeight="1">
      <c r="A440" s="172" t="s">
        <v>670</v>
      </c>
      <c r="B440" s="172" t="s">
        <v>1690</v>
      </c>
      <c r="C440" s="173">
        <v>15.05</v>
      </c>
      <c r="D440" s="174">
        <v>3.9556100000000001</v>
      </c>
      <c r="E440" s="174">
        <v>3.9556100000000001</v>
      </c>
      <c r="F440" s="175">
        <v>1</v>
      </c>
      <c r="G440" s="174">
        <f t="shared" si="12"/>
        <v>3.9556100000000001</v>
      </c>
      <c r="H440" s="173">
        <v>1.2</v>
      </c>
      <c r="I440" s="176">
        <f t="shared" si="13"/>
        <v>4.7467300000000003</v>
      </c>
      <c r="J440" s="177" t="s">
        <v>1239</v>
      </c>
      <c r="K440" s="178" t="s">
        <v>1240</v>
      </c>
      <c r="L440" s="148"/>
      <c r="M440" s="189"/>
    </row>
    <row r="441" spans="1:13" ht="11.25" customHeight="1">
      <c r="A441" s="159" t="s">
        <v>671</v>
      </c>
      <c r="B441" s="159" t="s">
        <v>1691</v>
      </c>
      <c r="C441" s="160">
        <v>3.37</v>
      </c>
      <c r="D441" s="161">
        <v>1.01322</v>
      </c>
      <c r="E441" s="161">
        <v>1.01322</v>
      </c>
      <c r="F441" s="162">
        <v>1</v>
      </c>
      <c r="G441" s="161">
        <f t="shared" si="12"/>
        <v>1.01322</v>
      </c>
      <c r="H441" s="160">
        <v>1.2</v>
      </c>
      <c r="I441" s="163">
        <f t="shared" si="13"/>
        <v>1.2158599999999999</v>
      </c>
      <c r="J441" s="164" t="s">
        <v>1239</v>
      </c>
      <c r="K441" s="165" t="s">
        <v>1240</v>
      </c>
      <c r="L441" s="148"/>
      <c r="M441" s="189"/>
    </row>
    <row r="442" spans="1:13" ht="11.25" customHeight="1">
      <c r="A442" s="148" t="s">
        <v>672</v>
      </c>
      <c r="B442" s="148" t="s">
        <v>1691</v>
      </c>
      <c r="C442" s="166">
        <v>5.76</v>
      </c>
      <c r="D442" s="167">
        <v>1.53278</v>
      </c>
      <c r="E442" s="167">
        <v>1.53278</v>
      </c>
      <c r="F442" s="168">
        <v>1</v>
      </c>
      <c r="G442" s="167">
        <f t="shared" si="12"/>
        <v>1.53278</v>
      </c>
      <c r="H442" s="166">
        <v>1.2</v>
      </c>
      <c r="I442" s="169">
        <f t="shared" si="13"/>
        <v>1.83934</v>
      </c>
      <c r="J442" s="170" t="s">
        <v>1239</v>
      </c>
      <c r="K442" s="171" t="s">
        <v>1240</v>
      </c>
      <c r="L442" s="148"/>
      <c r="M442" s="189"/>
    </row>
    <row r="443" spans="1:13" ht="11.25" customHeight="1">
      <c r="A443" s="148" t="s">
        <v>673</v>
      </c>
      <c r="B443" s="148" t="s">
        <v>1691</v>
      </c>
      <c r="C443" s="166">
        <v>8.89</v>
      </c>
      <c r="D443" s="167">
        <v>2.15435</v>
      </c>
      <c r="E443" s="167">
        <v>2.15435</v>
      </c>
      <c r="F443" s="168">
        <v>1</v>
      </c>
      <c r="G443" s="167">
        <f t="shared" si="12"/>
        <v>2.15435</v>
      </c>
      <c r="H443" s="166">
        <v>1.2</v>
      </c>
      <c r="I443" s="169">
        <f t="shared" si="13"/>
        <v>2.5852200000000001</v>
      </c>
      <c r="J443" s="170" t="s">
        <v>1239</v>
      </c>
      <c r="K443" s="171" t="s">
        <v>1240</v>
      </c>
      <c r="L443" s="148"/>
      <c r="M443" s="189"/>
    </row>
    <row r="444" spans="1:13" ht="11.25" customHeight="1">
      <c r="A444" s="172" t="s">
        <v>674</v>
      </c>
      <c r="B444" s="172" t="s">
        <v>1691</v>
      </c>
      <c r="C444" s="173">
        <v>14.18</v>
      </c>
      <c r="D444" s="174">
        <v>3.8018299999999998</v>
      </c>
      <c r="E444" s="174">
        <v>3.8018299999999998</v>
      </c>
      <c r="F444" s="175">
        <v>1</v>
      </c>
      <c r="G444" s="174">
        <f t="shared" si="12"/>
        <v>3.8018299999999998</v>
      </c>
      <c r="H444" s="173">
        <v>1.2</v>
      </c>
      <c r="I444" s="176">
        <f t="shared" si="13"/>
        <v>4.5621999999999998</v>
      </c>
      <c r="J444" s="177" t="s">
        <v>1239</v>
      </c>
      <c r="K444" s="178" t="s">
        <v>1240</v>
      </c>
      <c r="L444" s="148"/>
      <c r="M444" s="189"/>
    </row>
    <row r="445" spans="1:13" ht="11.25" customHeight="1">
      <c r="A445" s="159" t="s">
        <v>675</v>
      </c>
      <c r="B445" s="159" t="s">
        <v>1511</v>
      </c>
      <c r="C445" s="160">
        <v>4.6500000000000004</v>
      </c>
      <c r="D445" s="161">
        <v>1.2265200000000001</v>
      </c>
      <c r="E445" s="161">
        <v>1.2265200000000001</v>
      </c>
      <c r="F445" s="162">
        <v>1</v>
      </c>
      <c r="G445" s="161">
        <f t="shared" si="12"/>
        <v>1.2265200000000001</v>
      </c>
      <c r="H445" s="160">
        <v>1.2</v>
      </c>
      <c r="I445" s="163">
        <f t="shared" si="13"/>
        <v>1.4718199999999999</v>
      </c>
      <c r="J445" s="164" t="s">
        <v>1239</v>
      </c>
      <c r="K445" s="165" t="s">
        <v>1240</v>
      </c>
      <c r="L445" s="148"/>
      <c r="M445" s="189"/>
    </row>
    <row r="446" spans="1:13" ht="11.25" customHeight="1">
      <c r="A446" s="148" t="s">
        <v>676</v>
      </c>
      <c r="B446" s="148" t="s">
        <v>1511</v>
      </c>
      <c r="C446" s="166">
        <v>6.38</v>
      </c>
      <c r="D446" s="167">
        <v>1.5166500000000001</v>
      </c>
      <c r="E446" s="167">
        <v>1.5166500000000001</v>
      </c>
      <c r="F446" s="168">
        <v>1</v>
      </c>
      <c r="G446" s="167">
        <f t="shared" si="12"/>
        <v>1.5166500000000001</v>
      </c>
      <c r="H446" s="166">
        <v>1.2</v>
      </c>
      <c r="I446" s="169">
        <f t="shared" si="13"/>
        <v>1.8199799999999999</v>
      </c>
      <c r="J446" s="170" t="s">
        <v>1239</v>
      </c>
      <c r="K446" s="171" t="s">
        <v>1240</v>
      </c>
      <c r="L446" s="148"/>
      <c r="M446" s="189"/>
    </row>
    <row r="447" spans="1:13" ht="11.25" customHeight="1">
      <c r="A447" s="148" t="s">
        <v>677</v>
      </c>
      <c r="B447" s="148" t="s">
        <v>1511</v>
      </c>
      <c r="C447" s="166">
        <v>9.64</v>
      </c>
      <c r="D447" s="167">
        <v>2.1551</v>
      </c>
      <c r="E447" s="167">
        <v>2.1551</v>
      </c>
      <c r="F447" s="168">
        <v>1</v>
      </c>
      <c r="G447" s="167">
        <f t="shared" si="12"/>
        <v>2.1551</v>
      </c>
      <c r="H447" s="166">
        <v>1.2</v>
      </c>
      <c r="I447" s="169">
        <f t="shared" si="13"/>
        <v>2.5861200000000002</v>
      </c>
      <c r="J447" s="170" t="s">
        <v>1239</v>
      </c>
      <c r="K447" s="171" t="s">
        <v>1240</v>
      </c>
      <c r="L447" s="148"/>
      <c r="M447" s="189"/>
    </row>
    <row r="448" spans="1:13" ht="11.25" customHeight="1">
      <c r="A448" s="172" t="s">
        <v>678</v>
      </c>
      <c r="B448" s="172" t="s">
        <v>1511</v>
      </c>
      <c r="C448" s="173">
        <v>15.36</v>
      </c>
      <c r="D448" s="174">
        <v>3.6921499999999998</v>
      </c>
      <c r="E448" s="174">
        <v>3.6921499999999998</v>
      </c>
      <c r="F448" s="175">
        <v>1</v>
      </c>
      <c r="G448" s="174">
        <f t="shared" si="12"/>
        <v>3.6921499999999998</v>
      </c>
      <c r="H448" s="173">
        <v>1.2</v>
      </c>
      <c r="I448" s="176">
        <f t="shared" si="13"/>
        <v>4.43058</v>
      </c>
      <c r="J448" s="177" t="s">
        <v>1239</v>
      </c>
      <c r="K448" s="178" t="s">
        <v>1240</v>
      </c>
      <c r="L448" s="148"/>
      <c r="M448" s="189"/>
    </row>
    <row r="449" spans="1:13" ht="11.25" customHeight="1">
      <c r="A449" s="159" t="s">
        <v>679</v>
      </c>
      <c r="B449" s="159" t="s">
        <v>1692</v>
      </c>
      <c r="C449" s="160">
        <v>2.58</v>
      </c>
      <c r="D449" s="161">
        <v>0.81157999999999997</v>
      </c>
      <c r="E449" s="161">
        <v>0.81157999999999997</v>
      </c>
      <c r="F449" s="162">
        <v>1</v>
      </c>
      <c r="G449" s="161">
        <f t="shared" si="12"/>
        <v>0.81157999999999997</v>
      </c>
      <c r="H449" s="160">
        <v>1.2</v>
      </c>
      <c r="I449" s="163">
        <f t="shared" si="13"/>
        <v>0.97389999999999999</v>
      </c>
      <c r="J449" s="164" t="s">
        <v>1239</v>
      </c>
      <c r="K449" s="165" t="s">
        <v>1240</v>
      </c>
      <c r="L449" s="148"/>
      <c r="M449" s="189"/>
    </row>
    <row r="450" spans="1:13" ht="11.25" customHeight="1">
      <c r="A450" s="148" t="s">
        <v>680</v>
      </c>
      <c r="B450" s="148" t="s">
        <v>1692</v>
      </c>
      <c r="C450" s="166">
        <v>4.0599999999999996</v>
      </c>
      <c r="D450" s="167">
        <v>1.0739000000000001</v>
      </c>
      <c r="E450" s="167">
        <v>1.0739000000000001</v>
      </c>
      <c r="F450" s="168">
        <v>1</v>
      </c>
      <c r="G450" s="167">
        <f t="shared" si="12"/>
        <v>1.0739000000000001</v>
      </c>
      <c r="H450" s="166">
        <v>1.2</v>
      </c>
      <c r="I450" s="169">
        <f t="shared" si="13"/>
        <v>1.28868</v>
      </c>
      <c r="J450" s="170" t="s">
        <v>1239</v>
      </c>
      <c r="K450" s="171" t="s">
        <v>1240</v>
      </c>
      <c r="L450" s="148"/>
      <c r="M450" s="189"/>
    </row>
    <row r="451" spans="1:13" ht="11.25" customHeight="1">
      <c r="A451" s="148" t="s">
        <v>681</v>
      </c>
      <c r="B451" s="148" t="s">
        <v>1692</v>
      </c>
      <c r="C451" s="166">
        <v>7.52</v>
      </c>
      <c r="D451" s="167">
        <v>1.5754999999999999</v>
      </c>
      <c r="E451" s="167">
        <v>1.5754999999999999</v>
      </c>
      <c r="F451" s="168">
        <v>1</v>
      </c>
      <c r="G451" s="167">
        <f t="shared" si="12"/>
        <v>1.5754999999999999</v>
      </c>
      <c r="H451" s="166">
        <v>1.2</v>
      </c>
      <c r="I451" s="169">
        <f t="shared" si="13"/>
        <v>1.8906000000000001</v>
      </c>
      <c r="J451" s="170" t="s">
        <v>1239</v>
      </c>
      <c r="K451" s="171" t="s">
        <v>1240</v>
      </c>
      <c r="L451" s="148"/>
      <c r="M451" s="189"/>
    </row>
    <row r="452" spans="1:13" ht="11.25" customHeight="1">
      <c r="A452" s="172" t="s">
        <v>682</v>
      </c>
      <c r="B452" s="172" t="s">
        <v>1692</v>
      </c>
      <c r="C452" s="173">
        <v>12.21</v>
      </c>
      <c r="D452" s="174">
        <v>2.6336400000000002</v>
      </c>
      <c r="E452" s="174">
        <v>2.6336400000000002</v>
      </c>
      <c r="F452" s="175">
        <v>1</v>
      </c>
      <c r="G452" s="174">
        <f t="shared" si="12"/>
        <v>2.6336400000000002</v>
      </c>
      <c r="H452" s="173">
        <v>1.2</v>
      </c>
      <c r="I452" s="176">
        <f t="shared" si="13"/>
        <v>3.1603699999999999</v>
      </c>
      <c r="J452" s="177" t="s">
        <v>1239</v>
      </c>
      <c r="K452" s="178" t="s">
        <v>1240</v>
      </c>
      <c r="L452" s="148"/>
      <c r="M452" s="189"/>
    </row>
    <row r="453" spans="1:13" ht="11.25" customHeight="1">
      <c r="A453" s="159" t="s">
        <v>683</v>
      </c>
      <c r="B453" s="159" t="s">
        <v>1693</v>
      </c>
      <c r="C453" s="160">
        <v>2.85</v>
      </c>
      <c r="D453" s="161">
        <v>1.1554199999999999</v>
      </c>
      <c r="E453" s="161">
        <v>1.1554199999999999</v>
      </c>
      <c r="F453" s="162">
        <v>1</v>
      </c>
      <c r="G453" s="161">
        <f t="shared" si="12"/>
        <v>1.1554199999999999</v>
      </c>
      <c r="H453" s="160">
        <v>1.2</v>
      </c>
      <c r="I453" s="163">
        <f t="shared" si="13"/>
        <v>1.3865000000000001</v>
      </c>
      <c r="J453" s="164" t="s">
        <v>1239</v>
      </c>
      <c r="K453" s="165" t="s">
        <v>1240</v>
      </c>
      <c r="L453" s="148"/>
      <c r="M453" s="189"/>
    </row>
    <row r="454" spans="1:13" ht="11.25" customHeight="1">
      <c r="A454" s="148" t="s">
        <v>685</v>
      </c>
      <c r="B454" s="148" t="s">
        <v>1693</v>
      </c>
      <c r="C454" s="166">
        <v>4.4400000000000004</v>
      </c>
      <c r="D454" s="167">
        <v>1.4454400000000001</v>
      </c>
      <c r="E454" s="167">
        <v>1.4454400000000001</v>
      </c>
      <c r="F454" s="168">
        <v>1</v>
      </c>
      <c r="G454" s="167">
        <f t="shared" si="12"/>
        <v>1.4454400000000001</v>
      </c>
      <c r="H454" s="166">
        <v>1.2</v>
      </c>
      <c r="I454" s="169">
        <f t="shared" si="13"/>
        <v>1.7345299999999999</v>
      </c>
      <c r="J454" s="170" t="s">
        <v>1239</v>
      </c>
      <c r="K454" s="171" t="s">
        <v>1240</v>
      </c>
      <c r="L454" s="148"/>
      <c r="M454" s="189"/>
    </row>
    <row r="455" spans="1:13" ht="11.25" customHeight="1">
      <c r="A455" s="148" t="s">
        <v>686</v>
      </c>
      <c r="B455" s="148" t="s">
        <v>1693</v>
      </c>
      <c r="C455" s="166">
        <v>7.29</v>
      </c>
      <c r="D455" s="167">
        <v>2.0428000000000002</v>
      </c>
      <c r="E455" s="167">
        <v>2.0428000000000002</v>
      </c>
      <c r="F455" s="168">
        <v>1</v>
      </c>
      <c r="G455" s="167">
        <f t="shared" si="12"/>
        <v>2.0428000000000002</v>
      </c>
      <c r="H455" s="166">
        <v>1.2</v>
      </c>
      <c r="I455" s="169">
        <f t="shared" si="13"/>
        <v>2.4513600000000002</v>
      </c>
      <c r="J455" s="170" t="s">
        <v>1239</v>
      </c>
      <c r="K455" s="171" t="s">
        <v>1240</v>
      </c>
      <c r="L455" s="148"/>
      <c r="M455" s="189"/>
    </row>
    <row r="456" spans="1:13" ht="11.25" customHeight="1">
      <c r="A456" s="172" t="s">
        <v>687</v>
      </c>
      <c r="B456" s="172" t="s">
        <v>1693</v>
      </c>
      <c r="C456" s="173">
        <v>12.88</v>
      </c>
      <c r="D456" s="174">
        <v>3.7214</v>
      </c>
      <c r="E456" s="174">
        <v>3.7214</v>
      </c>
      <c r="F456" s="175">
        <v>1</v>
      </c>
      <c r="G456" s="174">
        <f t="shared" si="12"/>
        <v>3.7214</v>
      </c>
      <c r="H456" s="173">
        <v>1.2</v>
      </c>
      <c r="I456" s="176">
        <f t="shared" si="13"/>
        <v>4.4656799999999999</v>
      </c>
      <c r="J456" s="177" t="s">
        <v>1239</v>
      </c>
      <c r="K456" s="178" t="s">
        <v>1240</v>
      </c>
      <c r="L456" s="148"/>
      <c r="M456" s="189"/>
    </row>
    <row r="457" spans="1:13" ht="11.25" customHeight="1">
      <c r="A457" s="159" t="s">
        <v>688</v>
      </c>
      <c r="B457" s="159" t="s">
        <v>1694</v>
      </c>
      <c r="C457" s="160">
        <v>2.0299999999999998</v>
      </c>
      <c r="D457" s="161">
        <v>0.87785000000000002</v>
      </c>
      <c r="E457" s="161">
        <v>0.87785000000000002</v>
      </c>
      <c r="F457" s="162">
        <v>1</v>
      </c>
      <c r="G457" s="161">
        <f t="shared" si="12"/>
        <v>0.87785000000000002</v>
      </c>
      <c r="H457" s="160">
        <v>1.2</v>
      </c>
      <c r="I457" s="163">
        <f t="shared" si="13"/>
        <v>1.05342</v>
      </c>
      <c r="J457" s="164" t="s">
        <v>1239</v>
      </c>
      <c r="K457" s="165" t="s">
        <v>1240</v>
      </c>
      <c r="L457" s="148"/>
      <c r="M457" s="189"/>
    </row>
    <row r="458" spans="1:13" ht="11.25" customHeight="1">
      <c r="A458" s="148" t="s">
        <v>689</v>
      </c>
      <c r="B458" s="148" t="s">
        <v>1694</v>
      </c>
      <c r="C458" s="166">
        <v>3.33</v>
      </c>
      <c r="D458" s="167">
        <v>1.1319999999999999</v>
      </c>
      <c r="E458" s="167">
        <v>1.1319999999999999</v>
      </c>
      <c r="F458" s="168">
        <v>1</v>
      </c>
      <c r="G458" s="167">
        <f t="shared" si="12"/>
        <v>1.1319999999999999</v>
      </c>
      <c r="H458" s="166">
        <v>1.2</v>
      </c>
      <c r="I458" s="169">
        <f t="shared" si="13"/>
        <v>1.3584000000000001</v>
      </c>
      <c r="J458" s="170" t="s">
        <v>1239</v>
      </c>
      <c r="K458" s="171" t="s">
        <v>1240</v>
      </c>
      <c r="L458" s="148"/>
      <c r="M458" s="189"/>
    </row>
    <row r="459" spans="1:13" ht="11.25" customHeight="1">
      <c r="A459" s="148" t="s">
        <v>690</v>
      </c>
      <c r="B459" s="148" t="s">
        <v>1694</v>
      </c>
      <c r="C459" s="166">
        <v>5.7</v>
      </c>
      <c r="D459" s="167">
        <v>1.54149</v>
      </c>
      <c r="E459" s="167">
        <v>1.54149</v>
      </c>
      <c r="F459" s="168">
        <v>1</v>
      </c>
      <c r="G459" s="167">
        <f t="shared" si="12"/>
        <v>1.54149</v>
      </c>
      <c r="H459" s="166">
        <v>1.2</v>
      </c>
      <c r="I459" s="169">
        <f t="shared" si="13"/>
        <v>1.84979</v>
      </c>
      <c r="J459" s="170" t="s">
        <v>1239</v>
      </c>
      <c r="K459" s="171" t="s">
        <v>1240</v>
      </c>
      <c r="L459" s="148"/>
      <c r="M459" s="189"/>
    </row>
    <row r="460" spans="1:13" ht="11.25" customHeight="1">
      <c r="A460" s="172" t="s">
        <v>691</v>
      </c>
      <c r="B460" s="172" t="s">
        <v>1694</v>
      </c>
      <c r="C460" s="173">
        <v>9.86</v>
      </c>
      <c r="D460" s="174">
        <v>2.6519300000000001</v>
      </c>
      <c r="E460" s="174">
        <v>2.6519300000000001</v>
      </c>
      <c r="F460" s="175">
        <v>1</v>
      </c>
      <c r="G460" s="174">
        <f t="shared" si="12"/>
        <v>2.6519300000000001</v>
      </c>
      <c r="H460" s="173">
        <v>1.2</v>
      </c>
      <c r="I460" s="176">
        <f t="shared" si="13"/>
        <v>3.1823199999999998</v>
      </c>
      <c r="J460" s="177" t="s">
        <v>1239</v>
      </c>
      <c r="K460" s="178" t="s">
        <v>1240</v>
      </c>
      <c r="L460" s="148"/>
      <c r="M460" s="189"/>
    </row>
    <row r="461" spans="1:13" ht="11.25" customHeight="1">
      <c r="A461" s="159" t="s">
        <v>692</v>
      </c>
      <c r="B461" s="159" t="s">
        <v>1695</v>
      </c>
      <c r="C461" s="160">
        <v>3.2</v>
      </c>
      <c r="D461" s="161">
        <v>1.1006400000000001</v>
      </c>
      <c r="E461" s="161">
        <v>1.1006400000000001</v>
      </c>
      <c r="F461" s="162">
        <v>1</v>
      </c>
      <c r="G461" s="161">
        <f t="shared" ref="G461:G524" si="14">ROUND(F461*D461,5)</f>
        <v>1.1006400000000001</v>
      </c>
      <c r="H461" s="160">
        <v>1.2</v>
      </c>
      <c r="I461" s="163">
        <f t="shared" ref="I461:I524" si="15">ROUND(H461*G461,5)</f>
        <v>1.32077</v>
      </c>
      <c r="J461" s="164" t="s">
        <v>1239</v>
      </c>
      <c r="K461" s="165" t="s">
        <v>1240</v>
      </c>
      <c r="L461" s="148"/>
      <c r="M461" s="189"/>
    </row>
    <row r="462" spans="1:13" ht="11.25" customHeight="1">
      <c r="A462" s="148" t="s">
        <v>693</v>
      </c>
      <c r="B462" s="148" t="s">
        <v>1695</v>
      </c>
      <c r="C462" s="166">
        <v>4.83</v>
      </c>
      <c r="D462" s="167">
        <v>1.51738</v>
      </c>
      <c r="E462" s="167">
        <v>1.51738</v>
      </c>
      <c r="F462" s="168">
        <v>1</v>
      </c>
      <c r="G462" s="167">
        <f t="shared" si="14"/>
        <v>1.51738</v>
      </c>
      <c r="H462" s="166">
        <v>1.2</v>
      </c>
      <c r="I462" s="169">
        <f t="shared" si="15"/>
        <v>1.8208599999999999</v>
      </c>
      <c r="J462" s="170" t="s">
        <v>1239</v>
      </c>
      <c r="K462" s="171" t="s">
        <v>1240</v>
      </c>
      <c r="L462" s="148"/>
      <c r="M462" s="189"/>
    </row>
    <row r="463" spans="1:13" ht="11.25" customHeight="1">
      <c r="A463" s="148" t="s">
        <v>694</v>
      </c>
      <c r="B463" s="148" t="s">
        <v>1695</v>
      </c>
      <c r="C463" s="166">
        <v>8.1199999999999992</v>
      </c>
      <c r="D463" s="167">
        <v>2.2911999999999999</v>
      </c>
      <c r="E463" s="167">
        <v>2.2911999999999999</v>
      </c>
      <c r="F463" s="168">
        <v>1</v>
      </c>
      <c r="G463" s="167">
        <f t="shared" si="14"/>
        <v>2.2911999999999999</v>
      </c>
      <c r="H463" s="166">
        <v>1.2</v>
      </c>
      <c r="I463" s="169">
        <f t="shared" si="15"/>
        <v>2.7494399999999999</v>
      </c>
      <c r="J463" s="170" t="s">
        <v>1239</v>
      </c>
      <c r="K463" s="171" t="s">
        <v>1240</v>
      </c>
      <c r="L463" s="148"/>
      <c r="M463" s="189"/>
    </row>
    <row r="464" spans="1:13" ht="11.25" customHeight="1">
      <c r="A464" s="172" t="s">
        <v>695</v>
      </c>
      <c r="B464" s="172" t="s">
        <v>1695</v>
      </c>
      <c r="C464" s="173">
        <v>12.63</v>
      </c>
      <c r="D464" s="174">
        <v>3.9536699999999998</v>
      </c>
      <c r="E464" s="174">
        <v>3.9536699999999998</v>
      </c>
      <c r="F464" s="175">
        <v>1</v>
      </c>
      <c r="G464" s="174">
        <f t="shared" si="14"/>
        <v>3.9536699999999998</v>
      </c>
      <c r="H464" s="173">
        <v>1.2</v>
      </c>
      <c r="I464" s="176">
        <f t="shared" si="15"/>
        <v>4.7443999999999997</v>
      </c>
      <c r="J464" s="177" t="s">
        <v>1239</v>
      </c>
      <c r="K464" s="178" t="s">
        <v>1240</v>
      </c>
      <c r="L464" s="148"/>
      <c r="M464" s="189"/>
    </row>
    <row r="465" spans="1:13" ht="11.25" customHeight="1">
      <c r="A465" s="159" t="s">
        <v>1337</v>
      </c>
      <c r="B465" s="159" t="s">
        <v>1696</v>
      </c>
      <c r="C465" s="160">
        <v>4.09</v>
      </c>
      <c r="D465" s="161">
        <v>1.2919099999999999</v>
      </c>
      <c r="E465" s="161">
        <v>1.2919099999999999</v>
      </c>
      <c r="F465" s="162">
        <v>1</v>
      </c>
      <c r="G465" s="161">
        <f t="shared" si="14"/>
        <v>1.2919099999999999</v>
      </c>
      <c r="H465" s="160">
        <v>1.2</v>
      </c>
      <c r="I465" s="163">
        <f t="shared" si="15"/>
        <v>1.5502899999999999</v>
      </c>
      <c r="J465" s="164" t="s">
        <v>1239</v>
      </c>
      <c r="K465" s="165" t="s">
        <v>1240</v>
      </c>
      <c r="L465" s="148"/>
      <c r="M465" s="189"/>
    </row>
    <row r="466" spans="1:13" ht="11.25" customHeight="1">
      <c r="A466" s="148" t="s">
        <v>1338</v>
      </c>
      <c r="B466" s="148" t="s">
        <v>1696</v>
      </c>
      <c r="C466" s="166">
        <v>6.46</v>
      </c>
      <c r="D466" s="167">
        <v>1.7713699999999999</v>
      </c>
      <c r="E466" s="167">
        <v>1.7713699999999999</v>
      </c>
      <c r="F466" s="168">
        <v>1</v>
      </c>
      <c r="G466" s="167">
        <f t="shared" si="14"/>
        <v>1.7713699999999999</v>
      </c>
      <c r="H466" s="166">
        <v>1.2</v>
      </c>
      <c r="I466" s="169">
        <f t="shared" si="15"/>
        <v>2.1256400000000002</v>
      </c>
      <c r="J466" s="170" t="s">
        <v>1239</v>
      </c>
      <c r="K466" s="171" t="s">
        <v>1240</v>
      </c>
      <c r="L466" s="148"/>
      <c r="M466" s="189"/>
    </row>
    <row r="467" spans="1:13" ht="11.25" customHeight="1">
      <c r="A467" s="148" t="s">
        <v>1339</v>
      </c>
      <c r="B467" s="148" t="s">
        <v>1696</v>
      </c>
      <c r="C467" s="166">
        <v>10.7</v>
      </c>
      <c r="D467" s="167">
        <v>2.6232899999999999</v>
      </c>
      <c r="E467" s="167">
        <v>2.6232899999999999</v>
      </c>
      <c r="F467" s="168">
        <v>1</v>
      </c>
      <c r="G467" s="167">
        <f t="shared" si="14"/>
        <v>2.6232899999999999</v>
      </c>
      <c r="H467" s="166">
        <v>1.2</v>
      </c>
      <c r="I467" s="169">
        <f t="shared" si="15"/>
        <v>3.1479499999999998</v>
      </c>
      <c r="J467" s="170" t="s">
        <v>1239</v>
      </c>
      <c r="K467" s="171" t="s">
        <v>1240</v>
      </c>
      <c r="L467" s="148"/>
      <c r="M467" s="189"/>
    </row>
    <row r="468" spans="1:13" ht="11.25" customHeight="1">
      <c r="A468" s="172" t="s">
        <v>1340</v>
      </c>
      <c r="B468" s="172" t="s">
        <v>1696</v>
      </c>
      <c r="C468" s="173">
        <v>18.03</v>
      </c>
      <c r="D468" s="174">
        <v>4.82653</v>
      </c>
      <c r="E468" s="174">
        <v>4.82653</v>
      </c>
      <c r="F468" s="175">
        <v>1</v>
      </c>
      <c r="G468" s="174">
        <f t="shared" si="14"/>
        <v>4.82653</v>
      </c>
      <c r="H468" s="173">
        <v>1.2</v>
      </c>
      <c r="I468" s="176">
        <f t="shared" si="15"/>
        <v>5.7918399999999997</v>
      </c>
      <c r="J468" s="177" t="s">
        <v>1239</v>
      </c>
      <c r="K468" s="178" t="s">
        <v>1240</v>
      </c>
      <c r="L468" s="148"/>
      <c r="M468" s="189"/>
    </row>
    <row r="469" spans="1:13" ht="11.25" customHeight="1">
      <c r="A469" s="159" t="s">
        <v>1341</v>
      </c>
      <c r="B469" s="159" t="s">
        <v>1697</v>
      </c>
      <c r="C469" s="160">
        <v>3.6</v>
      </c>
      <c r="D469" s="161">
        <v>1.4757100000000001</v>
      </c>
      <c r="E469" s="161">
        <v>1.4757100000000001</v>
      </c>
      <c r="F469" s="162">
        <v>1</v>
      </c>
      <c r="G469" s="161">
        <f t="shared" si="14"/>
        <v>1.4757100000000001</v>
      </c>
      <c r="H469" s="160">
        <v>1.2</v>
      </c>
      <c r="I469" s="163">
        <f t="shared" si="15"/>
        <v>1.77085</v>
      </c>
      <c r="J469" s="164" t="s">
        <v>1239</v>
      </c>
      <c r="K469" s="165" t="s">
        <v>1240</v>
      </c>
      <c r="L469" s="148"/>
      <c r="M469" s="189"/>
    </row>
    <row r="470" spans="1:13" ht="11.25" customHeight="1">
      <c r="A470" s="148" t="s">
        <v>1342</v>
      </c>
      <c r="B470" s="148" t="s">
        <v>1697</v>
      </c>
      <c r="C470" s="166">
        <v>5.68</v>
      </c>
      <c r="D470" s="167">
        <v>1.8120099999999999</v>
      </c>
      <c r="E470" s="167">
        <v>1.8120099999999999</v>
      </c>
      <c r="F470" s="168">
        <v>1</v>
      </c>
      <c r="G470" s="167">
        <f t="shared" si="14"/>
        <v>1.8120099999999999</v>
      </c>
      <c r="H470" s="166">
        <v>1.2</v>
      </c>
      <c r="I470" s="169">
        <f t="shared" si="15"/>
        <v>2.17441</v>
      </c>
      <c r="J470" s="170" t="s">
        <v>1239</v>
      </c>
      <c r="K470" s="171" t="s">
        <v>1240</v>
      </c>
      <c r="L470" s="148"/>
      <c r="M470" s="189"/>
    </row>
    <row r="471" spans="1:13" ht="11.25" customHeight="1">
      <c r="A471" s="148" t="s">
        <v>1343</v>
      </c>
      <c r="B471" s="148" t="s">
        <v>1697</v>
      </c>
      <c r="C471" s="166">
        <v>9.89</v>
      </c>
      <c r="D471" s="167">
        <v>2.59015</v>
      </c>
      <c r="E471" s="167">
        <v>2.59015</v>
      </c>
      <c r="F471" s="168">
        <v>1</v>
      </c>
      <c r="G471" s="167">
        <f t="shared" si="14"/>
        <v>2.59015</v>
      </c>
      <c r="H471" s="166">
        <v>1.2</v>
      </c>
      <c r="I471" s="169">
        <f t="shared" si="15"/>
        <v>3.1081799999999999</v>
      </c>
      <c r="J471" s="170" t="s">
        <v>1239</v>
      </c>
      <c r="K471" s="171" t="s">
        <v>1240</v>
      </c>
      <c r="L471" s="148"/>
      <c r="M471" s="189"/>
    </row>
    <row r="472" spans="1:13" ht="11.25" customHeight="1">
      <c r="A472" s="172" t="s">
        <v>1344</v>
      </c>
      <c r="B472" s="172" t="s">
        <v>1697</v>
      </c>
      <c r="C472" s="173">
        <v>15.65</v>
      </c>
      <c r="D472" s="174">
        <v>4.2467199999999998</v>
      </c>
      <c r="E472" s="174">
        <v>4.2467199999999998</v>
      </c>
      <c r="F472" s="175">
        <v>1</v>
      </c>
      <c r="G472" s="174">
        <f t="shared" si="14"/>
        <v>4.2467199999999998</v>
      </c>
      <c r="H472" s="173">
        <v>1.2</v>
      </c>
      <c r="I472" s="176">
        <f t="shared" si="15"/>
        <v>5.0960599999999996</v>
      </c>
      <c r="J472" s="177" t="s">
        <v>1239</v>
      </c>
      <c r="K472" s="178" t="s">
        <v>1240</v>
      </c>
      <c r="L472" s="148"/>
      <c r="M472" s="189"/>
    </row>
    <row r="473" spans="1:13" ht="11.25" customHeight="1">
      <c r="A473" s="159" t="s">
        <v>1345</v>
      </c>
      <c r="B473" s="159" t="s">
        <v>1512</v>
      </c>
      <c r="C473" s="160">
        <v>1.88</v>
      </c>
      <c r="D473" s="161">
        <v>1.1190199999999999</v>
      </c>
      <c r="E473" s="161">
        <v>1.1190199999999999</v>
      </c>
      <c r="F473" s="162">
        <v>1</v>
      </c>
      <c r="G473" s="161">
        <f t="shared" si="14"/>
        <v>1.1190199999999999</v>
      </c>
      <c r="H473" s="160">
        <v>1.2</v>
      </c>
      <c r="I473" s="163">
        <f t="shared" si="15"/>
        <v>1.3428199999999999</v>
      </c>
      <c r="J473" s="164" t="s">
        <v>1239</v>
      </c>
      <c r="K473" s="165" t="s">
        <v>1240</v>
      </c>
      <c r="L473" s="148"/>
      <c r="M473" s="189"/>
    </row>
    <row r="474" spans="1:13" ht="11.25" customHeight="1">
      <c r="A474" s="148" t="s">
        <v>1346</v>
      </c>
      <c r="B474" s="148" t="s">
        <v>1512</v>
      </c>
      <c r="C474" s="166">
        <v>4.0199999999999996</v>
      </c>
      <c r="D474" s="167">
        <v>1.3669100000000001</v>
      </c>
      <c r="E474" s="167">
        <v>1.3669100000000001</v>
      </c>
      <c r="F474" s="168">
        <v>1</v>
      </c>
      <c r="G474" s="167">
        <f t="shared" si="14"/>
        <v>1.3669100000000001</v>
      </c>
      <c r="H474" s="166">
        <v>1.2</v>
      </c>
      <c r="I474" s="169">
        <f t="shared" si="15"/>
        <v>1.64029</v>
      </c>
      <c r="J474" s="170" t="s">
        <v>1239</v>
      </c>
      <c r="K474" s="171" t="s">
        <v>1240</v>
      </c>
      <c r="L474" s="148"/>
      <c r="M474" s="189"/>
    </row>
    <row r="475" spans="1:13" ht="11.25" customHeight="1">
      <c r="A475" s="148" t="s">
        <v>1347</v>
      </c>
      <c r="B475" s="148" t="s">
        <v>1512</v>
      </c>
      <c r="C475" s="166">
        <v>7.85</v>
      </c>
      <c r="D475" s="167">
        <v>1.8067599999999999</v>
      </c>
      <c r="E475" s="167">
        <v>1.8067599999999999</v>
      </c>
      <c r="F475" s="168">
        <v>1</v>
      </c>
      <c r="G475" s="167">
        <f t="shared" si="14"/>
        <v>1.8067599999999999</v>
      </c>
      <c r="H475" s="166">
        <v>1.2</v>
      </c>
      <c r="I475" s="169">
        <f t="shared" si="15"/>
        <v>2.16811</v>
      </c>
      <c r="J475" s="170" t="s">
        <v>1239</v>
      </c>
      <c r="K475" s="171" t="s">
        <v>1240</v>
      </c>
      <c r="L475" s="148"/>
      <c r="M475" s="189"/>
    </row>
    <row r="476" spans="1:13" ht="11.25" customHeight="1">
      <c r="A476" s="172" t="s">
        <v>1348</v>
      </c>
      <c r="B476" s="172" t="s">
        <v>1512</v>
      </c>
      <c r="C476" s="173">
        <v>18.32</v>
      </c>
      <c r="D476" s="174">
        <v>3.9650099999999999</v>
      </c>
      <c r="E476" s="174">
        <v>3.9650099999999999</v>
      </c>
      <c r="F476" s="175">
        <v>1</v>
      </c>
      <c r="G476" s="174">
        <f t="shared" si="14"/>
        <v>3.9650099999999999</v>
      </c>
      <c r="H476" s="173">
        <v>1.2</v>
      </c>
      <c r="I476" s="176">
        <f t="shared" si="15"/>
        <v>4.7580099999999996</v>
      </c>
      <c r="J476" s="177" t="s">
        <v>1239</v>
      </c>
      <c r="K476" s="178" t="s">
        <v>1240</v>
      </c>
      <c r="L476" s="148"/>
      <c r="M476" s="189"/>
    </row>
    <row r="477" spans="1:13" ht="11.25" customHeight="1">
      <c r="A477" s="159" t="s">
        <v>1349</v>
      </c>
      <c r="B477" s="159" t="s">
        <v>1513</v>
      </c>
      <c r="C477" s="160">
        <v>2.95</v>
      </c>
      <c r="D477" s="161">
        <v>1.00051</v>
      </c>
      <c r="E477" s="161">
        <v>1.00051</v>
      </c>
      <c r="F477" s="162">
        <v>1</v>
      </c>
      <c r="G477" s="161">
        <f t="shared" si="14"/>
        <v>1.00051</v>
      </c>
      <c r="H477" s="160">
        <v>1.2</v>
      </c>
      <c r="I477" s="163">
        <f t="shared" si="15"/>
        <v>1.20061</v>
      </c>
      <c r="J477" s="164" t="s">
        <v>1239</v>
      </c>
      <c r="K477" s="165" t="s">
        <v>1240</v>
      </c>
      <c r="L477" s="148"/>
      <c r="M477" s="189"/>
    </row>
    <row r="478" spans="1:13" ht="11.25" customHeight="1">
      <c r="A478" s="148" t="s">
        <v>1350</v>
      </c>
      <c r="B478" s="148" t="s">
        <v>1513</v>
      </c>
      <c r="C478" s="166">
        <v>4.55</v>
      </c>
      <c r="D478" s="167">
        <v>1.2922</v>
      </c>
      <c r="E478" s="167">
        <v>1.2922</v>
      </c>
      <c r="F478" s="168">
        <v>1</v>
      </c>
      <c r="G478" s="167">
        <f t="shared" si="14"/>
        <v>1.2922</v>
      </c>
      <c r="H478" s="166">
        <v>1.2</v>
      </c>
      <c r="I478" s="169">
        <f t="shared" si="15"/>
        <v>1.55064</v>
      </c>
      <c r="J478" s="170" t="s">
        <v>1239</v>
      </c>
      <c r="K478" s="171" t="s">
        <v>1240</v>
      </c>
      <c r="L478" s="148"/>
      <c r="M478" s="189"/>
    </row>
    <row r="479" spans="1:13" ht="11.25" customHeight="1">
      <c r="A479" s="148" t="s">
        <v>1351</v>
      </c>
      <c r="B479" s="148" t="s">
        <v>1513</v>
      </c>
      <c r="C479" s="166">
        <v>7.21</v>
      </c>
      <c r="D479" s="167">
        <v>1.87252</v>
      </c>
      <c r="E479" s="167">
        <v>1.87252</v>
      </c>
      <c r="F479" s="168">
        <v>1</v>
      </c>
      <c r="G479" s="167">
        <f t="shared" si="14"/>
        <v>1.87252</v>
      </c>
      <c r="H479" s="166">
        <v>1.2</v>
      </c>
      <c r="I479" s="169">
        <f t="shared" si="15"/>
        <v>2.24702</v>
      </c>
      <c r="J479" s="170" t="s">
        <v>1239</v>
      </c>
      <c r="K479" s="171" t="s">
        <v>1240</v>
      </c>
      <c r="L479" s="148"/>
      <c r="M479" s="189"/>
    </row>
    <row r="480" spans="1:13" ht="11.25" customHeight="1">
      <c r="A480" s="172" t="s">
        <v>1352</v>
      </c>
      <c r="B480" s="172" t="s">
        <v>1513</v>
      </c>
      <c r="C480" s="173">
        <v>10.02</v>
      </c>
      <c r="D480" s="174">
        <v>2.8012299999999999</v>
      </c>
      <c r="E480" s="174">
        <v>2.8012299999999999</v>
      </c>
      <c r="F480" s="175">
        <v>1</v>
      </c>
      <c r="G480" s="174">
        <f t="shared" si="14"/>
        <v>2.8012299999999999</v>
      </c>
      <c r="H480" s="173">
        <v>1.2</v>
      </c>
      <c r="I480" s="176">
        <f t="shared" si="15"/>
        <v>3.3614799999999998</v>
      </c>
      <c r="J480" s="177" t="s">
        <v>1239</v>
      </c>
      <c r="K480" s="178" t="s">
        <v>1240</v>
      </c>
      <c r="L480" s="148"/>
      <c r="M480" s="189"/>
    </row>
    <row r="481" spans="1:13" ht="11.25" customHeight="1">
      <c r="A481" s="159" t="s">
        <v>1353</v>
      </c>
      <c r="B481" s="159" t="s">
        <v>1698</v>
      </c>
      <c r="C481" s="160">
        <v>1.44</v>
      </c>
      <c r="D481" s="161">
        <v>0.81144000000000005</v>
      </c>
      <c r="E481" s="161">
        <v>0.81144000000000005</v>
      </c>
      <c r="F481" s="162">
        <v>1</v>
      </c>
      <c r="G481" s="161">
        <f t="shared" si="14"/>
        <v>0.81144000000000005</v>
      </c>
      <c r="H481" s="160">
        <v>1.2</v>
      </c>
      <c r="I481" s="163">
        <f t="shared" si="15"/>
        <v>0.97372999999999998</v>
      </c>
      <c r="J481" s="164" t="s">
        <v>1239</v>
      </c>
      <c r="K481" s="165" t="s">
        <v>1240</v>
      </c>
      <c r="L481" s="148"/>
      <c r="M481" s="189"/>
    </row>
    <row r="482" spans="1:13" ht="11.25" customHeight="1">
      <c r="A482" s="148" t="s">
        <v>1354</v>
      </c>
      <c r="B482" s="148" t="s">
        <v>1698</v>
      </c>
      <c r="C482" s="166">
        <v>2.4</v>
      </c>
      <c r="D482" s="167">
        <v>1.0479700000000001</v>
      </c>
      <c r="E482" s="167">
        <v>1.0479700000000001</v>
      </c>
      <c r="F482" s="168">
        <v>1</v>
      </c>
      <c r="G482" s="167">
        <f t="shared" si="14"/>
        <v>1.0479700000000001</v>
      </c>
      <c r="H482" s="166">
        <v>1.2</v>
      </c>
      <c r="I482" s="169">
        <f t="shared" si="15"/>
        <v>1.25756</v>
      </c>
      <c r="J482" s="170" t="s">
        <v>1239</v>
      </c>
      <c r="K482" s="171" t="s">
        <v>1240</v>
      </c>
      <c r="L482" s="148"/>
      <c r="M482" s="189"/>
    </row>
    <row r="483" spans="1:13" ht="11.25" customHeight="1">
      <c r="A483" s="148" t="s">
        <v>1355</v>
      </c>
      <c r="B483" s="148" t="s">
        <v>1698</v>
      </c>
      <c r="C483" s="166">
        <v>4.67</v>
      </c>
      <c r="D483" s="167">
        <v>1.54084</v>
      </c>
      <c r="E483" s="167">
        <v>1.54084</v>
      </c>
      <c r="F483" s="168">
        <v>1</v>
      </c>
      <c r="G483" s="167">
        <f t="shared" si="14"/>
        <v>1.54084</v>
      </c>
      <c r="H483" s="166">
        <v>1.2</v>
      </c>
      <c r="I483" s="169">
        <f t="shared" si="15"/>
        <v>1.84901</v>
      </c>
      <c r="J483" s="170" t="s">
        <v>1239</v>
      </c>
      <c r="K483" s="171" t="s">
        <v>1240</v>
      </c>
      <c r="L483" s="148"/>
      <c r="M483" s="189"/>
    </row>
    <row r="484" spans="1:13" ht="11.25" customHeight="1">
      <c r="A484" s="172" t="s">
        <v>1356</v>
      </c>
      <c r="B484" s="172" t="s">
        <v>1698</v>
      </c>
      <c r="C484" s="173">
        <v>8.25</v>
      </c>
      <c r="D484" s="174">
        <v>2.6240899999999998</v>
      </c>
      <c r="E484" s="174">
        <v>2.6240899999999998</v>
      </c>
      <c r="F484" s="175">
        <v>1</v>
      </c>
      <c r="G484" s="174">
        <f t="shared" si="14"/>
        <v>2.6240899999999998</v>
      </c>
      <c r="H484" s="173">
        <v>1.2</v>
      </c>
      <c r="I484" s="176">
        <f t="shared" si="15"/>
        <v>3.1489099999999999</v>
      </c>
      <c r="J484" s="177" t="s">
        <v>1239</v>
      </c>
      <c r="K484" s="178" t="s">
        <v>1240</v>
      </c>
      <c r="L484" s="148"/>
      <c r="M484" s="189"/>
    </row>
    <row r="485" spans="1:13" ht="11.25" customHeight="1">
      <c r="A485" s="159" t="s">
        <v>696</v>
      </c>
      <c r="B485" s="159" t="s">
        <v>1514</v>
      </c>
      <c r="C485" s="160">
        <v>2.94</v>
      </c>
      <c r="D485" s="161">
        <v>0.69825000000000004</v>
      </c>
      <c r="E485" s="161">
        <v>0.69825000000000004</v>
      </c>
      <c r="F485" s="162">
        <v>1</v>
      </c>
      <c r="G485" s="161">
        <f t="shared" si="14"/>
        <v>0.69825000000000004</v>
      </c>
      <c r="H485" s="160">
        <v>1.2</v>
      </c>
      <c r="I485" s="163">
        <f t="shared" si="15"/>
        <v>0.83789999999999998</v>
      </c>
      <c r="J485" s="164" t="s">
        <v>1239</v>
      </c>
      <c r="K485" s="165" t="s">
        <v>1240</v>
      </c>
      <c r="L485" s="148"/>
      <c r="M485" s="189"/>
    </row>
    <row r="486" spans="1:13" ht="11.25" customHeight="1">
      <c r="A486" s="148" t="s">
        <v>697</v>
      </c>
      <c r="B486" s="148" t="s">
        <v>1514</v>
      </c>
      <c r="C486" s="166">
        <v>4.0999999999999996</v>
      </c>
      <c r="D486" s="167">
        <v>0.80696999999999997</v>
      </c>
      <c r="E486" s="167">
        <v>0.80696999999999997</v>
      </c>
      <c r="F486" s="168">
        <v>1</v>
      </c>
      <c r="G486" s="167">
        <f t="shared" si="14"/>
        <v>0.80696999999999997</v>
      </c>
      <c r="H486" s="166">
        <v>1.2</v>
      </c>
      <c r="I486" s="169">
        <f t="shared" si="15"/>
        <v>0.96836</v>
      </c>
      <c r="J486" s="170" t="s">
        <v>1239</v>
      </c>
      <c r="K486" s="171" t="s">
        <v>1240</v>
      </c>
      <c r="L486" s="148"/>
      <c r="M486" s="189"/>
    </row>
    <row r="487" spans="1:13" ht="11.25" customHeight="1">
      <c r="A487" s="148" t="s">
        <v>698</v>
      </c>
      <c r="B487" s="148" t="s">
        <v>1514</v>
      </c>
      <c r="C487" s="166">
        <v>6.31</v>
      </c>
      <c r="D487" s="167">
        <v>1.1005199999999999</v>
      </c>
      <c r="E487" s="167">
        <v>1.1005199999999999</v>
      </c>
      <c r="F487" s="168">
        <v>1</v>
      </c>
      <c r="G487" s="167">
        <f t="shared" si="14"/>
        <v>1.1005199999999999</v>
      </c>
      <c r="H487" s="166">
        <v>1.2</v>
      </c>
      <c r="I487" s="169">
        <f t="shared" si="15"/>
        <v>1.3206199999999999</v>
      </c>
      <c r="J487" s="170" t="s">
        <v>1239</v>
      </c>
      <c r="K487" s="171" t="s">
        <v>1240</v>
      </c>
      <c r="L487" s="148"/>
      <c r="M487" s="189"/>
    </row>
    <row r="488" spans="1:13" ht="11.25" customHeight="1">
      <c r="A488" s="172" t="s">
        <v>699</v>
      </c>
      <c r="B488" s="172" t="s">
        <v>1514</v>
      </c>
      <c r="C488" s="173">
        <v>10.01</v>
      </c>
      <c r="D488" s="174">
        <v>1.80901</v>
      </c>
      <c r="E488" s="174">
        <v>1.80901</v>
      </c>
      <c r="F488" s="175">
        <v>1</v>
      </c>
      <c r="G488" s="174">
        <f t="shared" si="14"/>
        <v>1.80901</v>
      </c>
      <c r="H488" s="173">
        <v>1.2</v>
      </c>
      <c r="I488" s="176">
        <f t="shared" si="15"/>
        <v>2.1708099999999999</v>
      </c>
      <c r="J488" s="177" t="s">
        <v>1239</v>
      </c>
      <c r="K488" s="178" t="s">
        <v>1240</v>
      </c>
      <c r="L488" s="148"/>
      <c r="M488" s="189"/>
    </row>
    <row r="489" spans="1:13" ht="11.25" customHeight="1">
      <c r="A489" s="159" t="s">
        <v>700</v>
      </c>
      <c r="B489" s="159" t="s">
        <v>1699</v>
      </c>
      <c r="C489" s="160">
        <v>2.39</v>
      </c>
      <c r="D489" s="161">
        <v>0.59035000000000004</v>
      </c>
      <c r="E489" s="161">
        <v>0.59035000000000004</v>
      </c>
      <c r="F489" s="162">
        <v>1</v>
      </c>
      <c r="G489" s="161">
        <f t="shared" si="14"/>
        <v>0.59035000000000004</v>
      </c>
      <c r="H489" s="160">
        <v>1.2</v>
      </c>
      <c r="I489" s="163">
        <f t="shared" si="15"/>
        <v>0.70842000000000005</v>
      </c>
      <c r="J489" s="164" t="s">
        <v>1239</v>
      </c>
      <c r="K489" s="165" t="s">
        <v>1240</v>
      </c>
      <c r="L489" s="148"/>
      <c r="M489" s="189"/>
    </row>
    <row r="490" spans="1:13" ht="11.25" customHeight="1">
      <c r="A490" s="148" t="s">
        <v>701</v>
      </c>
      <c r="B490" s="148" t="s">
        <v>1699</v>
      </c>
      <c r="C490" s="166">
        <v>3.07</v>
      </c>
      <c r="D490" s="167">
        <v>0.73480000000000001</v>
      </c>
      <c r="E490" s="167">
        <v>0.73480000000000001</v>
      </c>
      <c r="F490" s="168">
        <v>1</v>
      </c>
      <c r="G490" s="167">
        <f t="shared" si="14"/>
        <v>0.73480000000000001</v>
      </c>
      <c r="H490" s="166">
        <v>1.2</v>
      </c>
      <c r="I490" s="169">
        <f t="shared" si="15"/>
        <v>0.88175999999999999</v>
      </c>
      <c r="J490" s="170" t="s">
        <v>1239</v>
      </c>
      <c r="K490" s="171" t="s">
        <v>1240</v>
      </c>
      <c r="L490" s="148"/>
      <c r="M490" s="189"/>
    </row>
    <row r="491" spans="1:13" ht="11.25" customHeight="1">
      <c r="A491" s="148" t="s">
        <v>702</v>
      </c>
      <c r="B491" s="148" t="s">
        <v>1699</v>
      </c>
      <c r="C491" s="166">
        <v>4.6100000000000003</v>
      </c>
      <c r="D491" s="167">
        <v>1.0711299999999999</v>
      </c>
      <c r="E491" s="167">
        <v>1.0711299999999999</v>
      </c>
      <c r="F491" s="168">
        <v>1</v>
      </c>
      <c r="G491" s="167">
        <f t="shared" si="14"/>
        <v>1.0711299999999999</v>
      </c>
      <c r="H491" s="166">
        <v>1.2</v>
      </c>
      <c r="I491" s="169">
        <f t="shared" si="15"/>
        <v>1.2853600000000001</v>
      </c>
      <c r="J491" s="170" t="s">
        <v>1239</v>
      </c>
      <c r="K491" s="171" t="s">
        <v>1240</v>
      </c>
      <c r="L491" s="148"/>
      <c r="M491" s="189"/>
    </row>
    <row r="492" spans="1:13" ht="11.25" customHeight="1">
      <c r="A492" s="172" t="s">
        <v>703</v>
      </c>
      <c r="B492" s="172" t="s">
        <v>1699</v>
      </c>
      <c r="C492" s="173">
        <v>8.49</v>
      </c>
      <c r="D492" s="174">
        <v>2.0861700000000001</v>
      </c>
      <c r="E492" s="174">
        <v>2.0861700000000001</v>
      </c>
      <c r="F492" s="175">
        <v>1</v>
      </c>
      <c r="G492" s="174">
        <f t="shared" si="14"/>
        <v>2.0861700000000001</v>
      </c>
      <c r="H492" s="173">
        <v>1.2</v>
      </c>
      <c r="I492" s="176">
        <f t="shared" si="15"/>
        <v>2.5034000000000001</v>
      </c>
      <c r="J492" s="177" t="s">
        <v>1239</v>
      </c>
      <c r="K492" s="178" t="s">
        <v>1240</v>
      </c>
      <c r="L492" s="148"/>
      <c r="M492" s="189"/>
    </row>
    <row r="493" spans="1:13" ht="11.25" customHeight="1">
      <c r="A493" s="159" t="s">
        <v>704</v>
      </c>
      <c r="B493" s="159" t="s">
        <v>1515</v>
      </c>
      <c r="C493" s="160">
        <v>2.17</v>
      </c>
      <c r="D493" s="161">
        <v>0.53852999999999995</v>
      </c>
      <c r="E493" s="161">
        <v>0.53852999999999995</v>
      </c>
      <c r="F493" s="162">
        <v>1</v>
      </c>
      <c r="G493" s="161">
        <f t="shared" si="14"/>
        <v>0.53852999999999995</v>
      </c>
      <c r="H493" s="160">
        <v>1.2</v>
      </c>
      <c r="I493" s="163">
        <f t="shared" si="15"/>
        <v>0.64624000000000004</v>
      </c>
      <c r="J493" s="164" t="s">
        <v>1239</v>
      </c>
      <c r="K493" s="165" t="s">
        <v>1240</v>
      </c>
      <c r="L493" s="148"/>
      <c r="M493" s="189"/>
    </row>
    <row r="494" spans="1:13" ht="11.25" customHeight="1">
      <c r="A494" s="148" t="s">
        <v>705</v>
      </c>
      <c r="B494" s="148" t="s">
        <v>1515</v>
      </c>
      <c r="C494" s="166">
        <v>2.97</v>
      </c>
      <c r="D494" s="167">
        <v>0.69659000000000004</v>
      </c>
      <c r="E494" s="167">
        <v>0.69659000000000004</v>
      </c>
      <c r="F494" s="168">
        <v>1</v>
      </c>
      <c r="G494" s="167">
        <f t="shared" si="14"/>
        <v>0.69659000000000004</v>
      </c>
      <c r="H494" s="166">
        <v>1.2</v>
      </c>
      <c r="I494" s="169">
        <f t="shared" si="15"/>
        <v>0.83591000000000004</v>
      </c>
      <c r="J494" s="170" t="s">
        <v>1239</v>
      </c>
      <c r="K494" s="171" t="s">
        <v>1240</v>
      </c>
      <c r="L494" s="148"/>
      <c r="M494" s="189"/>
    </row>
    <row r="495" spans="1:13" ht="11.25" customHeight="1">
      <c r="A495" s="148" t="s">
        <v>706</v>
      </c>
      <c r="B495" s="148" t="s">
        <v>1515</v>
      </c>
      <c r="C495" s="166">
        <v>4.2300000000000004</v>
      </c>
      <c r="D495" s="167">
        <v>0.99897000000000002</v>
      </c>
      <c r="E495" s="167">
        <v>0.99897000000000002</v>
      </c>
      <c r="F495" s="168">
        <v>1</v>
      </c>
      <c r="G495" s="167">
        <f t="shared" si="14"/>
        <v>0.99897000000000002</v>
      </c>
      <c r="H495" s="166">
        <v>1.2</v>
      </c>
      <c r="I495" s="169">
        <f t="shared" si="15"/>
        <v>1.19876</v>
      </c>
      <c r="J495" s="170" t="s">
        <v>1239</v>
      </c>
      <c r="K495" s="171" t="s">
        <v>1240</v>
      </c>
      <c r="L495" s="148"/>
      <c r="M495" s="189"/>
    </row>
    <row r="496" spans="1:13" ht="11.25" customHeight="1">
      <c r="A496" s="172" t="s">
        <v>707</v>
      </c>
      <c r="B496" s="172" t="s">
        <v>1515</v>
      </c>
      <c r="C496" s="173">
        <v>8.39</v>
      </c>
      <c r="D496" s="174">
        <v>2.0501299999999998</v>
      </c>
      <c r="E496" s="174">
        <v>2.0501299999999998</v>
      </c>
      <c r="F496" s="175">
        <v>1</v>
      </c>
      <c r="G496" s="174">
        <f t="shared" si="14"/>
        <v>2.0501299999999998</v>
      </c>
      <c r="H496" s="173">
        <v>1.2</v>
      </c>
      <c r="I496" s="176">
        <f t="shared" si="15"/>
        <v>2.4601600000000001</v>
      </c>
      <c r="J496" s="177" t="s">
        <v>1239</v>
      </c>
      <c r="K496" s="178" t="s">
        <v>1240</v>
      </c>
      <c r="L496" s="148"/>
      <c r="M496" s="189"/>
    </row>
    <row r="497" spans="1:13" ht="11.25" customHeight="1">
      <c r="A497" s="159" t="s">
        <v>708</v>
      </c>
      <c r="B497" s="159" t="s">
        <v>1516</v>
      </c>
      <c r="C497" s="160">
        <v>2.0699999999999998</v>
      </c>
      <c r="D497" s="161">
        <v>0.50717000000000001</v>
      </c>
      <c r="E497" s="161">
        <v>0.50717000000000001</v>
      </c>
      <c r="F497" s="162">
        <v>1</v>
      </c>
      <c r="G497" s="161">
        <f t="shared" si="14"/>
        <v>0.50717000000000001</v>
      </c>
      <c r="H497" s="160">
        <v>1.2</v>
      </c>
      <c r="I497" s="163">
        <f t="shared" si="15"/>
        <v>0.60860000000000003</v>
      </c>
      <c r="J497" s="164" t="s">
        <v>1239</v>
      </c>
      <c r="K497" s="165" t="s">
        <v>1240</v>
      </c>
      <c r="L497" s="148"/>
      <c r="M497" s="189"/>
    </row>
    <row r="498" spans="1:13" ht="11.25" customHeight="1">
      <c r="A498" s="148" t="s">
        <v>709</v>
      </c>
      <c r="B498" s="148" t="s">
        <v>1516</v>
      </c>
      <c r="C498" s="166">
        <v>2.95</v>
      </c>
      <c r="D498" s="167">
        <v>0.65224000000000004</v>
      </c>
      <c r="E498" s="167">
        <v>0.65224000000000004</v>
      </c>
      <c r="F498" s="168">
        <v>1</v>
      </c>
      <c r="G498" s="167">
        <f t="shared" si="14"/>
        <v>0.65224000000000004</v>
      </c>
      <c r="H498" s="166">
        <v>1.2</v>
      </c>
      <c r="I498" s="169">
        <f t="shared" si="15"/>
        <v>0.78269</v>
      </c>
      <c r="J498" s="170" t="s">
        <v>1239</v>
      </c>
      <c r="K498" s="171" t="s">
        <v>1240</v>
      </c>
      <c r="L498" s="148"/>
      <c r="M498" s="189"/>
    </row>
    <row r="499" spans="1:13" ht="11.25" customHeight="1">
      <c r="A499" s="148" t="s">
        <v>710</v>
      </c>
      <c r="B499" s="148" t="s">
        <v>1516</v>
      </c>
      <c r="C499" s="166">
        <v>4.88</v>
      </c>
      <c r="D499" s="167">
        <v>0.95074000000000003</v>
      </c>
      <c r="E499" s="167">
        <v>0.95074000000000003</v>
      </c>
      <c r="F499" s="168">
        <v>1</v>
      </c>
      <c r="G499" s="167">
        <f t="shared" si="14"/>
        <v>0.95074000000000003</v>
      </c>
      <c r="H499" s="166">
        <v>1.2</v>
      </c>
      <c r="I499" s="169">
        <f t="shared" si="15"/>
        <v>1.14089</v>
      </c>
      <c r="J499" s="170" t="s">
        <v>1239</v>
      </c>
      <c r="K499" s="171" t="s">
        <v>1240</v>
      </c>
      <c r="L499" s="148"/>
      <c r="M499" s="189"/>
    </row>
    <row r="500" spans="1:13" ht="11.25" customHeight="1">
      <c r="A500" s="172" t="s">
        <v>711</v>
      </c>
      <c r="B500" s="172" t="s">
        <v>1516</v>
      </c>
      <c r="C500" s="173">
        <v>9.01</v>
      </c>
      <c r="D500" s="174">
        <v>1.71252</v>
      </c>
      <c r="E500" s="174">
        <v>1.71252</v>
      </c>
      <c r="F500" s="175">
        <v>1</v>
      </c>
      <c r="G500" s="174">
        <f t="shared" si="14"/>
        <v>1.71252</v>
      </c>
      <c r="H500" s="173">
        <v>1.2</v>
      </c>
      <c r="I500" s="176">
        <f t="shared" si="15"/>
        <v>2.0550199999999998</v>
      </c>
      <c r="J500" s="177" t="s">
        <v>1239</v>
      </c>
      <c r="K500" s="178" t="s">
        <v>1240</v>
      </c>
      <c r="L500" s="148"/>
      <c r="M500" s="189"/>
    </row>
    <row r="501" spans="1:13" ht="11.25" customHeight="1">
      <c r="A501" s="159" t="s">
        <v>712</v>
      </c>
      <c r="B501" s="159" t="s">
        <v>1700</v>
      </c>
      <c r="C501" s="160">
        <v>2.89</v>
      </c>
      <c r="D501" s="161">
        <v>0.50985999999999998</v>
      </c>
      <c r="E501" s="161">
        <v>0.50985999999999998</v>
      </c>
      <c r="F501" s="162">
        <v>1</v>
      </c>
      <c r="G501" s="161">
        <f t="shared" si="14"/>
        <v>0.50985999999999998</v>
      </c>
      <c r="H501" s="160">
        <v>1.2</v>
      </c>
      <c r="I501" s="163">
        <f t="shared" si="15"/>
        <v>0.61182999999999998</v>
      </c>
      <c r="J501" s="164" t="s">
        <v>1239</v>
      </c>
      <c r="K501" s="165" t="s">
        <v>1240</v>
      </c>
      <c r="L501" s="148"/>
      <c r="M501" s="189"/>
    </row>
    <row r="502" spans="1:13" ht="11.25" customHeight="1">
      <c r="A502" s="148" t="s">
        <v>713</v>
      </c>
      <c r="B502" s="148" t="s">
        <v>1700</v>
      </c>
      <c r="C502" s="166">
        <v>3.46</v>
      </c>
      <c r="D502" s="167">
        <v>0.66620000000000001</v>
      </c>
      <c r="E502" s="167">
        <v>0.66620000000000001</v>
      </c>
      <c r="F502" s="168">
        <v>1</v>
      </c>
      <c r="G502" s="167">
        <f t="shared" si="14"/>
        <v>0.66620000000000001</v>
      </c>
      <c r="H502" s="166">
        <v>1.2</v>
      </c>
      <c r="I502" s="169">
        <f t="shared" si="15"/>
        <v>0.79944000000000004</v>
      </c>
      <c r="J502" s="170" t="s">
        <v>1239</v>
      </c>
      <c r="K502" s="171" t="s">
        <v>1240</v>
      </c>
      <c r="L502" s="148"/>
      <c r="M502" s="189"/>
    </row>
    <row r="503" spans="1:13" ht="11.25" customHeight="1">
      <c r="A503" s="148" t="s">
        <v>714</v>
      </c>
      <c r="B503" s="148" t="s">
        <v>1700</v>
      </c>
      <c r="C503" s="166">
        <v>5.12</v>
      </c>
      <c r="D503" s="167">
        <v>1.00732</v>
      </c>
      <c r="E503" s="167">
        <v>1.00732</v>
      </c>
      <c r="F503" s="168">
        <v>1</v>
      </c>
      <c r="G503" s="167">
        <f t="shared" si="14"/>
        <v>1.00732</v>
      </c>
      <c r="H503" s="166">
        <v>1.2</v>
      </c>
      <c r="I503" s="169">
        <f t="shared" si="15"/>
        <v>1.20878</v>
      </c>
      <c r="J503" s="170" t="s">
        <v>1239</v>
      </c>
      <c r="K503" s="171" t="s">
        <v>1240</v>
      </c>
      <c r="L503" s="148"/>
      <c r="M503" s="189"/>
    </row>
    <row r="504" spans="1:13" ht="11.25" customHeight="1">
      <c r="A504" s="172" t="s">
        <v>715</v>
      </c>
      <c r="B504" s="172" t="s">
        <v>1700</v>
      </c>
      <c r="C504" s="173">
        <v>8.6199999999999992</v>
      </c>
      <c r="D504" s="174">
        <v>1.7242599999999999</v>
      </c>
      <c r="E504" s="174">
        <v>1.7242599999999999</v>
      </c>
      <c r="F504" s="175">
        <v>1</v>
      </c>
      <c r="G504" s="174">
        <f t="shared" si="14"/>
        <v>1.7242599999999999</v>
      </c>
      <c r="H504" s="173">
        <v>1.2</v>
      </c>
      <c r="I504" s="176">
        <f t="shared" si="15"/>
        <v>2.0691099999999998</v>
      </c>
      <c r="J504" s="177" t="s">
        <v>1239</v>
      </c>
      <c r="K504" s="178" t="s">
        <v>1240</v>
      </c>
      <c r="L504" s="148"/>
      <c r="M504" s="189"/>
    </row>
    <row r="505" spans="1:13" ht="11.25" customHeight="1">
      <c r="A505" s="159" t="s">
        <v>716</v>
      </c>
      <c r="B505" s="159" t="s">
        <v>1517</v>
      </c>
      <c r="C505" s="160">
        <v>2.99</v>
      </c>
      <c r="D505" s="161">
        <v>0.54595000000000005</v>
      </c>
      <c r="E505" s="161">
        <v>0.54595000000000005</v>
      </c>
      <c r="F505" s="162">
        <v>1</v>
      </c>
      <c r="G505" s="161">
        <f t="shared" si="14"/>
        <v>0.54595000000000005</v>
      </c>
      <c r="H505" s="160">
        <v>1.2</v>
      </c>
      <c r="I505" s="163">
        <f t="shared" si="15"/>
        <v>0.65513999999999994</v>
      </c>
      <c r="J505" s="164" t="s">
        <v>1239</v>
      </c>
      <c r="K505" s="165" t="s">
        <v>1240</v>
      </c>
      <c r="L505" s="148"/>
      <c r="M505" s="189"/>
    </row>
    <row r="506" spans="1:13" ht="11.25" customHeight="1">
      <c r="A506" s="148" t="s">
        <v>717</v>
      </c>
      <c r="B506" s="148" t="s">
        <v>1517</v>
      </c>
      <c r="C506" s="166">
        <v>3.84</v>
      </c>
      <c r="D506" s="167">
        <v>0.69628999999999996</v>
      </c>
      <c r="E506" s="167">
        <v>0.69628999999999996</v>
      </c>
      <c r="F506" s="168">
        <v>1</v>
      </c>
      <c r="G506" s="167">
        <f t="shared" si="14"/>
        <v>0.69628999999999996</v>
      </c>
      <c r="H506" s="166">
        <v>1.2</v>
      </c>
      <c r="I506" s="169">
        <f t="shared" si="15"/>
        <v>0.83555000000000001</v>
      </c>
      <c r="J506" s="170" t="s">
        <v>1239</v>
      </c>
      <c r="K506" s="171" t="s">
        <v>1240</v>
      </c>
      <c r="L506" s="148"/>
      <c r="M506" s="189"/>
    </row>
    <row r="507" spans="1:13" ht="11.25" customHeight="1">
      <c r="A507" s="148" t="s">
        <v>718</v>
      </c>
      <c r="B507" s="148" t="s">
        <v>1517</v>
      </c>
      <c r="C507" s="166">
        <v>5.79</v>
      </c>
      <c r="D507" s="167">
        <v>0.99892000000000003</v>
      </c>
      <c r="E507" s="167">
        <v>0.99892000000000003</v>
      </c>
      <c r="F507" s="168">
        <v>1</v>
      </c>
      <c r="G507" s="167">
        <f t="shared" si="14"/>
        <v>0.99892000000000003</v>
      </c>
      <c r="H507" s="166">
        <v>1.2</v>
      </c>
      <c r="I507" s="169">
        <f t="shared" si="15"/>
        <v>1.1987000000000001</v>
      </c>
      <c r="J507" s="170" t="s">
        <v>1239</v>
      </c>
      <c r="K507" s="171" t="s">
        <v>1240</v>
      </c>
      <c r="L507" s="148"/>
      <c r="M507" s="189"/>
    </row>
    <row r="508" spans="1:13" ht="11.25" customHeight="1">
      <c r="A508" s="172" t="s">
        <v>719</v>
      </c>
      <c r="B508" s="172" t="s">
        <v>1517</v>
      </c>
      <c r="C508" s="173">
        <v>10.46</v>
      </c>
      <c r="D508" s="174">
        <v>1.74543</v>
      </c>
      <c r="E508" s="174">
        <v>1.74543</v>
      </c>
      <c r="F508" s="175">
        <v>1</v>
      </c>
      <c r="G508" s="174">
        <f t="shared" si="14"/>
        <v>1.74543</v>
      </c>
      <c r="H508" s="173">
        <v>1.2</v>
      </c>
      <c r="I508" s="176">
        <f t="shared" si="15"/>
        <v>2.0945200000000002</v>
      </c>
      <c r="J508" s="177" t="s">
        <v>1239</v>
      </c>
      <c r="K508" s="178" t="s">
        <v>1240</v>
      </c>
      <c r="L508" s="148"/>
      <c r="M508" s="189"/>
    </row>
    <row r="509" spans="1:13" ht="11.25" customHeight="1">
      <c r="A509" s="159" t="s">
        <v>720</v>
      </c>
      <c r="B509" s="159" t="s">
        <v>1518</v>
      </c>
      <c r="C509" s="160">
        <v>2.71</v>
      </c>
      <c r="D509" s="161">
        <v>0.57835000000000003</v>
      </c>
      <c r="E509" s="161">
        <v>0.57835000000000003</v>
      </c>
      <c r="F509" s="162">
        <v>1</v>
      </c>
      <c r="G509" s="161">
        <f t="shared" si="14"/>
        <v>0.57835000000000003</v>
      </c>
      <c r="H509" s="160">
        <v>1.2</v>
      </c>
      <c r="I509" s="163">
        <f t="shared" si="15"/>
        <v>0.69401999999999997</v>
      </c>
      <c r="J509" s="164" t="s">
        <v>1239</v>
      </c>
      <c r="K509" s="165" t="s">
        <v>1240</v>
      </c>
      <c r="L509" s="148"/>
      <c r="M509" s="189"/>
    </row>
    <row r="510" spans="1:13" ht="11.25" customHeight="1">
      <c r="A510" s="148" t="s">
        <v>721</v>
      </c>
      <c r="B510" s="148" t="s">
        <v>1518</v>
      </c>
      <c r="C510" s="166">
        <v>3.56</v>
      </c>
      <c r="D510" s="167">
        <v>0.73204999999999998</v>
      </c>
      <c r="E510" s="167">
        <v>0.73204999999999998</v>
      </c>
      <c r="F510" s="168">
        <v>1</v>
      </c>
      <c r="G510" s="167">
        <f t="shared" si="14"/>
        <v>0.73204999999999998</v>
      </c>
      <c r="H510" s="166">
        <v>1.2</v>
      </c>
      <c r="I510" s="169">
        <f t="shared" si="15"/>
        <v>0.87846000000000002</v>
      </c>
      <c r="J510" s="170" t="s">
        <v>1239</v>
      </c>
      <c r="K510" s="171" t="s">
        <v>1240</v>
      </c>
      <c r="L510" s="148"/>
      <c r="M510" s="189"/>
    </row>
    <row r="511" spans="1:13" ht="11.25" customHeight="1">
      <c r="A511" s="148" t="s">
        <v>722</v>
      </c>
      <c r="B511" s="148" t="s">
        <v>1518</v>
      </c>
      <c r="C511" s="166">
        <v>5.32</v>
      </c>
      <c r="D511" s="167">
        <v>1.03468</v>
      </c>
      <c r="E511" s="167">
        <v>1.03468</v>
      </c>
      <c r="F511" s="168">
        <v>1</v>
      </c>
      <c r="G511" s="167">
        <f t="shared" si="14"/>
        <v>1.03468</v>
      </c>
      <c r="H511" s="166">
        <v>1.2</v>
      </c>
      <c r="I511" s="169">
        <f t="shared" si="15"/>
        <v>1.2416199999999999</v>
      </c>
      <c r="J511" s="170" t="s">
        <v>1239</v>
      </c>
      <c r="K511" s="171" t="s">
        <v>1240</v>
      </c>
      <c r="L511" s="148"/>
      <c r="M511" s="189"/>
    </row>
    <row r="512" spans="1:13" ht="11.25" customHeight="1">
      <c r="A512" s="172" t="s">
        <v>723</v>
      </c>
      <c r="B512" s="172" t="s">
        <v>1518</v>
      </c>
      <c r="C512" s="173">
        <v>7.25</v>
      </c>
      <c r="D512" s="174">
        <v>1.4957199999999999</v>
      </c>
      <c r="E512" s="174">
        <v>1.4957199999999999</v>
      </c>
      <c r="F512" s="175">
        <v>1</v>
      </c>
      <c r="G512" s="174">
        <f t="shared" si="14"/>
        <v>1.4957199999999999</v>
      </c>
      <c r="H512" s="173">
        <v>1.2</v>
      </c>
      <c r="I512" s="176">
        <f t="shared" si="15"/>
        <v>1.7948599999999999</v>
      </c>
      <c r="J512" s="177" t="s">
        <v>1239</v>
      </c>
      <c r="K512" s="178" t="s">
        <v>1240</v>
      </c>
      <c r="L512" s="148"/>
      <c r="M512" s="189"/>
    </row>
    <row r="513" spans="1:13" ht="11.25" customHeight="1">
      <c r="A513" s="159" t="s">
        <v>724</v>
      </c>
      <c r="B513" s="159" t="s">
        <v>1519</v>
      </c>
      <c r="C513" s="160">
        <v>2.61</v>
      </c>
      <c r="D513" s="161">
        <v>0.46311999999999998</v>
      </c>
      <c r="E513" s="161">
        <v>0.46311999999999998</v>
      </c>
      <c r="F513" s="162">
        <v>1</v>
      </c>
      <c r="G513" s="161">
        <f t="shared" si="14"/>
        <v>0.46311999999999998</v>
      </c>
      <c r="H513" s="160">
        <v>1.2</v>
      </c>
      <c r="I513" s="163">
        <f t="shared" si="15"/>
        <v>0.55574000000000001</v>
      </c>
      <c r="J513" s="164" t="s">
        <v>1239</v>
      </c>
      <c r="K513" s="165" t="s">
        <v>1240</v>
      </c>
      <c r="L513" s="148"/>
      <c r="M513" s="189"/>
    </row>
    <row r="514" spans="1:13" ht="11.25" customHeight="1">
      <c r="A514" s="148" t="s">
        <v>725</v>
      </c>
      <c r="B514" s="148" t="s">
        <v>1519</v>
      </c>
      <c r="C514" s="166">
        <v>3.55</v>
      </c>
      <c r="D514" s="167">
        <v>0.60004999999999997</v>
      </c>
      <c r="E514" s="167">
        <v>0.60004999999999997</v>
      </c>
      <c r="F514" s="168">
        <v>1</v>
      </c>
      <c r="G514" s="167">
        <f t="shared" si="14"/>
        <v>0.60004999999999997</v>
      </c>
      <c r="H514" s="166">
        <v>1.2</v>
      </c>
      <c r="I514" s="169">
        <f t="shared" si="15"/>
        <v>0.72006000000000003</v>
      </c>
      <c r="J514" s="170" t="s">
        <v>1239</v>
      </c>
      <c r="K514" s="171" t="s">
        <v>1240</v>
      </c>
      <c r="L514" s="148"/>
      <c r="M514" s="189"/>
    </row>
    <row r="515" spans="1:13" ht="11.25" customHeight="1">
      <c r="A515" s="148" t="s">
        <v>726</v>
      </c>
      <c r="B515" s="148" t="s">
        <v>1519</v>
      </c>
      <c r="C515" s="166">
        <v>5.5</v>
      </c>
      <c r="D515" s="167">
        <v>0.89692000000000005</v>
      </c>
      <c r="E515" s="167">
        <v>0.89692000000000005</v>
      </c>
      <c r="F515" s="168">
        <v>1</v>
      </c>
      <c r="G515" s="167">
        <f t="shared" si="14"/>
        <v>0.89692000000000005</v>
      </c>
      <c r="H515" s="166">
        <v>1.2</v>
      </c>
      <c r="I515" s="169">
        <f t="shared" si="15"/>
        <v>1.0763</v>
      </c>
      <c r="J515" s="170" t="s">
        <v>1239</v>
      </c>
      <c r="K515" s="171" t="s">
        <v>1240</v>
      </c>
      <c r="L515" s="148"/>
      <c r="M515" s="189"/>
    </row>
    <row r="516" spans="1:13" ht="11.25" customHeight="1">
      <c r="A516" s="172" t="s">
        <v>727</v>
      </c>
      <c r="B516" s="172" t="s">
        <v>1519</v>
      </c>
      <c r="C516" s="173">
        <v>9.2100000000000009</v>
      </c>
      <c r="D516" s="174">
        <v>1.65459</v>
      </c>
      <c r="E516" s="174">
        <v>1.65459</v>
      </c>
      <c r="F516" s="175">
        <v>1</v>
      </c>
      <c r="G516" s="174">
        <f t="shared" si="14"/>
        <v>1.65459</v>
      </c>
      <c r="H516" s="173">
        <v>1.2</v>
      </c>
      <c r="I516" s="176">
        <f t="shared" si="15"/>
        <v>1.9855100000000001</v>
      </c>
      <c r="J516" s="177" t="s">
        <v>1239</v>
      </c>
      <c r="K516" s="178" t="s">
        <v>1240</v>
      </c>
      <c r="L516" s="148"/>
      <c r="M516" s="189"/>
    </row>
    <row r="517" spans="1:13" ht="11.25" customHeight="1">
      <c r="A517" s="159" t="s">
        <v>728</v>
      </c>
      <c r="B517" s="159" t="s">
        <v>1701</v>
      </c>
      <c r="C517" s="160">
        <v>3.05</v>
      </c>
      <c r="D517" s="161">
        <v>0.51012999999999997</v>
      </c>
      <c r="E517" s="161">
        <v>0.51012999999999997</v>
      </c>
      <c r="F517" s="162">
        <v>1</v>
      </c>
      <c r="G517" s="161">
        <f t="shared" si="14"/>
        <v>0.51012999999999997</v>
      </c>
      <c r="H517" s="160">
        <v>1.2</v>
      </c>
      <c r="I517" s="163">
        <f t="shared" si="15"/>
        <v>0.61216000000000004</v>
      </c>
      <c r="J517" s="164" t="s">
        <v>1239</v>
      </c>
      <c r="K517" s="165" t="s">
        <v>1240</v>
      </c>
      <c r="L517" s="148"/>
      <c r="M517" s="189"/>
    </row>
    <row r="518" spans="1:13" ht="11.25" customHeight="1">
      <c r="A518" s="148" t="s">
        <v>729</v>
      </c>
      <c r="B518" s="148" t="s">
        <v>1701</v>
      </c>
      <c r="C518" s="166">
        <v>4.0999999999999996</v>
      </c>
      <c r="D518" s="167">
        <v>0.67157999999999995</v>
      </c>
      <c r="E518" s="167">
        <v>0.67157999999999995</v>
      </c>
      <c r="F518" s="168">
        <v>1</v>
      </c>
      <c r="G518" s="167">
        <f t="shared" si="14"/>
        <v>0.67157999999999995</v>
      </c>
      <c r="H518" s="166">
        <v>1.2</v>
      </c>
      <c r="I518" s="169">
        <f t="shared" si="15"/>
        <v>0.80589999999999995</v>
      </c>
      <c r="J518" s="170" t="s">
        <v>1239</v>
      </c>
      <c r="K518" s="171" t="s">
        <v>1240</v>
      </c>
      <c r="L518" s="148"/>
      <c r="M518" s="189"/>
    </row>
    <row r="519" spans="1:13" ht="11.25" customHeight="1">
      <c r="A519" s="148" t="s">
        <v>730</v>
      </c>
      <c r="B519" s="148" t="s">
        <v>1701</v>
      </c>
      <c r="C519" s="166">
        <v>6.05</v>
      </c>
      <c r="D519" s="167">
        <v>0.98658000000000001</v>
      </c>
      <c r="E519" s="167">
        <v>0.98658000000000001</v>
      </c>
      <c r="F519" s="168">
        <v>1</v>
      </c>
      <c r="G519" s="167">
        <f t="shared" si="14"/>
        <v>0.98658000000000001</v>
      </c>
      <c r="H519" s="166">
        <v>1.2</v>
      </c>
      <c r="I519" s="169">
        <f t="shared" si="15"/>
        <v>1.1839</v>
      </c>
      <c r="J519" s="170" t="s">
        <v>1239</v>
      </c>
      <c r="K519" s="171" t="s">
        <v>1240</v>
      </c>
      <c r="L519" s="148"/>
      <c r="M519" s="189"/>
    </row>
    <row r="520" spans="1:13" ht="11.25" customHeight="1">
      <c r="A520" s="172" t="s">
        <v>731</v>
      </c>
      <c r="B520" s="172" t="s">
        <v>1701</v>
      </c>
      <c r="C520" s="173">
        <v>10.53</v>
      </c>
      <c r="D520" s="174">
        <v>1.7932900000000001</v>
      </c>
      <c r="E520" s="174">
        <v>1.7932900000000001</v>
      </c>
      <c r="F520" s="175">
        <v>1</v>
      </c>
      <c r="G520" s="174">
        <f t="shared" si="14"/>
        <v>1.7932900000000001</v>
      </c>
      <c r="H520" s="173">
        <v>1.2</v>
      </c>
      <c r="I520" s="176">
        <f t="shared" si="15"/>
        <v>2.1519499999999998</v>
      </c>
      <c r="J520" s="177" t="s">
        <v>1239</v>
      </c>
      <c r="K520" s="178" t="s">
        <v>1240</v>
      </c>
      <c r="L520" s="148"/>
      <c r="M520" s="189"/>
    </row>
    <row r="521" spans="1:13" ht="11.25" customHeight="1">
      <c r="A521" s="159" t="s">
        <v>732</v>
      </c>
      <c r="B521" s="159" t="s">
        <v>1702</v>
      </c>
      <c r="C521" s="160">
        <v>2.2000000000000002</v>
      </c>
      <c r="D521" s="161">
        <v>0.43269999999999997</v>
      </c>
      <c r="E521" s="161">
        <v>0.43269999999999997</v>
      </c>
      <c r="F521" s="162">
        <v>1</v>
      </c>
      <c r="G521" s="161">
        <f t="shared" si="14"/>
        <v>0.43269999999999997</v>
      </c>
      <c r="H521" s="160">
        <v>1.2</v>
      </c>
      <c r="I521" s="163">
        <f t="shared" si="15"/>
        <v>0.51924000000000003</v>
      </c>
      <c r="J521" s="164" t="s">
        <v>1239</v>
      </c>
      <c r="K521" s="165" t="s">
        <v>1240</v>
      </c>
      <c r="L521" s="148"/>
      <c r="M521" s="189"/>
    </row>
    <row r="522" spans="1:13" ht="11.25" customHeight="1">
      <c r="A522" s="148" t="s">
        <v>733</v>
      </c>
      <c r="B522" s="148" t="s">
        <v>1702</v>
      </c>
      <c r="C522" s="166">
        <v>2.83</v>
      </c>
      <c r="D522" s="167">
        <v>0.54091</v>
      </c>
      <c r="E522" s="167">
        <v>0.54091</v>
      </c>
      <c r="F522" s="168">
        <v>1</v>
      </c>
      <c r="G522" s="167">
        <f t="shared" si="14"/>
        <v>0.54091</v>
      </c>
      <c r="H522" s="166">
        <v>1.2</v>
      </c>
      <c r="I522" s="169">
        <f t="shared" si="15"/>
        <v>0.64908999999999994</v>
      </c>
      <c r="J522" s="170" t="s">
        <v>1239</v>
      </c>
      <c r="K522" s="171" t="s">
        <v>1240</v>
      </c>
      <c r="L522" s="148"/>
      <c r="M522" s="189"/>
    </row>
    <row r="523" spans="1:13" ht="11.25" customHeight="1">
      <c r="A523" s="148" t="s">
        <v>734</v>
      </c>
      <c r="B523" s="148" t="s">
        <v>1702</v>
      </c>
      <c r="C523" s="166">
        <v>4.37</v>
      </c>
      <c r="D523" s="167">
        <v>0.7823</v>
      </c>
      <c r="E523" s="167">
        <v>0.7823</v>
      </c>
      <c r="F523" s="168">
        <v>1</v>
      </c>
      <c r="G523" s="167">
        <f t="shared" si="14"/>
        <v>0.7823</v>
      </c>
      <c r="H523" s="166">
        <v>1.2</v>
      </c>
      <c r="I523" s="169">
        <f t="shared" si="15"/>
        <v>0.93876000000000004</v>
      </c>
      <c r="J523" s="170" t="s">
        <v>1239</v>
      </c>
      <c r="K523" s="171" t="s">
        <v>1240</v>
      </c>
      <c r="L523" s="148"/>
      <c r="M523" s="189"/>
    </row>
    <row r="524" spans="1:13" ht="11.25" customHeight="1">
      <c r="A524" s="172" t="s">
        <v>735</v>
      </c>
      <c r="B524" s="172" t="s">
        <v>1702</v>
      </c>
      <c r="C524" s="173">
        <v>8.24</v>
      </c>
      <c r="D524" s="174">
        <v>1.4398899999999999</v>
      </c>
      <c r="E524" s="174">
        <v>1.4398899999999999</v>
      </c>
      <c r="F524" s="175">
        <v>1</v>
      </c>
      <c r="G524" s="174">
        <f t="shared" si="14"/>
        <v>1.4398899999999999</v>
      </c>
      <c r="H524" s="173">
        <v>1.2</v>
      </c>
      <c r="I524" s="176">
        <f t="shared" si="15"/>
        <v>1.72787</v>
      </c>
      <c r="J524" s="177" t="s">
        <v>1239</v>
      </c>
      <c r="K524" s="178" t="s">
        <v>1240</v>
      </c>
      <c r="L524" s="148"/>
      <c r="M524" s="189"/>
    </row>
    <row r="525" spans="1:13" ht="11.25" customHeight="1">
      <c r="A525" s="159" t="s">
        <v>736</v>
      </c>
      <c r="B525" s="159" t="s">
        <v>1520</v>
      </c>
      <c r="C525" s="160">
        <v>2.1</v>
      </c>
      <c r="D525" s="161">
        <v>0.45535999999999999</v>
      </c>
      <c r="E525" s="161">
        <v>0.45535999999999999</v>
      </c>
      <c r="F525" s="162">
        <v>1</v>
      </c>
      <c r="G525" s="161">
        <f t="shared" ref="G525:G588" si="16">ROUND(F525*D525,5)</f>
        <v>0.45535999999999999</v>
      </c>
      <c r="H525" s="160">
        <v>1.2</v>
      </c>
      <c r="I525" s="163">
        <f t="shared" ref="I525:I588" si="17">ROUND(H525*G525,5)</f>
        <v>0.54642999999999997</v>
      </c>
      <c r="J525" s="164" t="s">
        <v>1239</v>
      </c>
      <c r="K525" s="165" t="s">
        <v>1240</v>
      </c>
      <c r="L525" s="148"/>
      <c r="M525" s="189"/>
    </row>
    <row r="526" spans="1:13" ht="11.25" customHeight="1">
      <c r="A526" s="148" t="s">
        <v>737</v>
      </c>
      <c r="B526" s="148" t="s">
        <v>1520</v>
      </c>
      <c r="C526" s="166">
        <v>2.7</v>
      </c>
      <c r="D526" s="167">
        <v>0.58809</v>
      </c>
      <c r="E526" s="167">
        <v>0.58809</v>
      </c>
      <c r="F526" s="168">
        <v>1</v>
      </c>
      <c r="G526" s="167">
        <f t="shared" si="16"/>
        <v>0.58809</v>
      </c>
      <c r="H526" s="166">
        <v>1.2</v>
      </c>
      <c r="I526" s="169">
        <f t="shared" si="17"/>
        <v>0.70570999999999995</v>
      </c>
      <c r="J526" s="170" t="s">
        <v>1239</v>
      </c>
      <c r="K526" s="171" t="s">
        <v>1240</v>
      </c>
      <c r="L526" s="148"/>
      <c r="M526" s="189"/>
    </row>
    <row r="527" spans="1:13" ht="11.25" customHeight="1">
      <c r="A527" s="148" t="s">
        <v>738</v>
      </c>
      <c r="B527" s="148" t="s">
        <v>1520</v>
      </c>
      <c r="C527" s="166">
        <v>3.83</v>
      </c>
      <c r="D527" s="167">
        <v>0.77629999999999999</v>
      </c>
      <c r="E527" s="167">
        <v>0.77629999999999999</v>
      </c>
      <c r="F527" s="168">
        <v>1</v>
      </c>
      <c r="G527" s="167">
        <f t="shared" si="16"/>
        <v>0.77629999999999999</v>
      </c>
      <c r="H527" s="166">
        <v>1.2</v>
      </c>
      <c r="I527" s="169">
        <f t="shared" si="17"/>
        <v>0.93156000000000005</v>
      </c>
      <c r="J527" s="170" t="s">
        <v>1239</v>
      </c>
      <c r="K527" s="171" t="s">
        <v>1240</v>
      </c>
      <c r="L527" s="148"/>
      <c r="M527" s="189"/>
    </row>
    <row r="528" spans="1:13" ht="11.25" customHeight="1">
      <c r="A528" s="172" t="s">
        <v>739</v>
      </c>
      <c r="B528" s="172" t="s">
        <v>1520</v>
      </c>
      <c r="C528" s="173">
        <v>6.51</v>
      </c>
      <c r="D528" s="174">
        <v>1.3119799999999999</v>
      </c>
      <c r="E528" s="174">
        <v>1.3119799999999999</v>
      </c>
      <c r="F528" s="175">
        <v>1</v>
      </c>
      <c r="G528" s="174">
        <f t="shared" si="16"/>
        <v>1.3119799999999999</v>
      </c>
      <c r="H528" s="173">
        <v>1.2</v>
      </c>
      <c r="I528" s="176">
        <f t="shared" si="17"/>
        <v>1.5743799999999999</v>
      </c>
      <c r="J528" s="177" t="s">
        <v>1239</v>
      </c>
      <c r="K528" s="178" t="s">
        <v>1240</v>
      </c>
      <c r="L528" s="148"/>
      <c r="M528" s="189"/>
    </row>
    <row r="529" spans="1:13" ht="11.25" customHeight="1">
      <c r="A529" s="159" t="s">
        <v>740</v>
      </c>
      <c r="B529" s="159" t="s">
        <v>1703</v>
      </c>
      <c r="C529" s="160">
        <v>3.03</v>
      </c>
      <c r="D529" s="161">
        <v>0.55410999999999999</v>
      </c>
      <c r="E529" s="161">
        <v>0.55410999999999999</v>
      </c>
      <c r="F529" s="162">
        <v>1</v>
      </c>
      <c r="G529" s="161">
        <f t="shared" si="16"/>
        <v>0.55410999999999999</v>
      </c>
      <c r="H529" s="160">
        <v>1.2</v>
      </c>
      <c r="I529" s="163">
        <f t="shared" si="17"/>
        <v>0.66493000000000002</v>
      </c>
      <c r="J529" s="164" t="s">
        <v>1239</v>
      </c>
      <c r="K529" s="165" t="s">
        <v>1240</v>
      </c>
      <c r="L529" s="148"/>
      <c r="M529" s="189"/>
    </row>
    <row r="530" spans="1:13" ht="11.25" customHeight="1">
      <c r="A530" s="148" t="s">
        <v>741</v>
      </c>
      <c r="B530" s="148" t="s">
        <v>1703</v>
      </c>
      <c r="C530" s="166">
        <v>3.84</v>
      </c>
      <c r="D530" s="167">
        <v>0.68593999999999999</v>
      </c>
      <c r="E530" s="167">
        <v>0.68593999999999999</v>
      </c>
      <c r="F530" s="168">
        <v>1</v>
      </c>
      <c r="G530" s="167">
        <f t="shared" si="16"/>
        <v>0.68593999999999999</v>
      </c>
      <c r="H530" s="166">
        <v>1.2</v>
      </c>
      <c r="I530" s="169">
        <f t="shared" si="17"/>
        <v>0.82313000000000003</v>
      </c>
      <c r="J530" s="170" t="s">
        <v>1239</v>
      </c>
      <c r="K530" s="171" t="s">
        <v>1240</v>
      </c>
      <c r="L530" s="148"/>
      <c r="M530" s="189"/>
    </row>
    <row r="531" spans="1:13" ht="11.25" customHeight="1">
      <c r="A531" s="148" t="s">
        <v>742</v>
      </c>
      <c r="B531" s="148" t="s">
        <v>1703</v>
      </c>
      <c r="C531" s="166">
        <v>5.68</v>
      </c>
      <c r="D531" s="167">
        <v>0.97502</v>
      </c>
      <c r="E531" s="167">
        <v>0.97502</v>
      </c>
      <c r="F531" s="168">
        <v>1</v>
      </c>
      <c r="G531" s="167">
        <f t="shared" si="16"/>
        <v>0.97502</v>
      </c>
      <c r="H531" s="166">
        <v>1.2</v>
      </c>
      <c r="I531" s="169">
        <f t="shared" si="17"/>
        <v>1.1700200000000001</v>
      </c>
      <c r="J531" s="170" t="s">
        <v>1239</v>
      </c>
      <c r="K531" s="171" t="s">
        <v>1240</v>
      </c>
      <c r="L531" s="148"/>
      <c r="M531" s="189"/>
    </row>
    <row r="532" spans="1:13" ht="11.25" customHeight="1">
      <c r="A532" s="172" t="s">
        <v>743</v>
      </c>
      <c r="B532" s="172" t="s">
        <v>1703</v>
      </c>
      <c r="C532" s="173">
        <v>10.119999999999999</v>
      </c>
      <c r="D532" s="174">
        <v>1.8552999999999999</v>
      </c>
      <c r="E532" s="174">
        <v>1.8552999999999999</v>
      </c>
      <c r="F532" s="175">
        <v>1</v>
      </c>
      <c r="G532" s="174">
        <f t="shared" si="16"/>
        <v>1.8552999999999999</v>
      </c>
      <c r="H532" s="173">
        <v>1.2</v>
      </c>
      <c r="I532" s="176">
        <f t="shared" si="17"/>
        <v>2.2263600000000001</v>
      </c>
      <c r="J532" s="177" t="s">
        <v>1239</v>
      </c>
      <c r="K532" s="178" t="s">
        <v>1240</v>
      </c>
      <c r="L532" s="148"/>
      <c r="M532" s="189"/>
    </row>
    <row r="533" spans="1:13" ht="11.25" customHeight="1">
      <c r="A533" s="159" t="s">
        <v>744</v>
      </c>
      <c r="B533" s="159" t="s">
        <v>1704</v>
      </c>
      <c r="C533" s="160">
        <v>2.4700000000000002</v>
      </c>
      <c r="D533" s="161">
        <v>0.55674999999999997</v>
      </c>
      <c r="E533" s="161">
        <v>0.55674999999999997</v>
      </c>
      <c r="F533" s="162">
        <v>1</v>
      </c>
      <c r="G533" s="161">
        <f t="shared" si="16"/>
        <v>0.55674999999999997</v>
      </c>
      <c r="H533" s="160">
        <v>1.2</v>
      </c>
      <c r="I533" s="163">
        <f t="shared" si="17"/>
        <v>0.66810000000000003</v>
      </c>
      <c r="J533" s="164" t="s">
        <v>1239</v>
      </c>
      <c r="K533" s="165" t="s">
        <v>1240</v>
      </c>
      <c r="L533" s="148"/>
      <c r="M533" s="189"/>
    </row>
    <row r="534" spans="1:13" ht="11.25" customHeight="1">
      <c r="A534" s="148" t="s">
        <v>745</v>
      </c>
      <c r="B534" s="148" t="s">
        <v>1704</v>
      </c>
      <c r="C534" s="166">
        <v>3.27</v>
      </c>
      <c r="D534" s="167">
        <v>0.71953999999999996</v>
      </c>
      <c r="E534" s="167">
        <v>0.71953999999999996</v>
      </c>
      <c r="F534" s="168">
        <v>1</v>
      </c>
      <c r="G534" s="167">
        <f t="shared" si="16"/>
        <v>0.71953999999999996</v>
      </c>
      <c r="H534" s="166">
        <v>1.2</v>
      </c>
      <c r="I534" s="169">
        <f t="shared" si="17"/>
        <v>0.86345000000000005</v>
      </c>
      <c r="J534" s="170" t="s">
        <v>1239</v>
      </c>
      <c r="K534" s="171" t="s">
        <v>1240</v>
      </c>
      <c r="L534" s="148"/>
      <c r="M534" s="189"/>
    </row>
    <row r="535" spans="1:13" ht="11.25" customHeight="1">
      <c r="A535" s="148" t="s">
        <v>746</v>
      </c>
      <c r="B535" s="148" t="s">
        <v>1704</v>
      </c>
      <c r="C535" s="166">
        <v>4.72</v>
      </c>
      <c r="D535" s="167">
        <v>1.01325</v>
      </c>
      <c r="E535" s="167">
        <v>1.01325</v>
      </c>
      <c r="F535" s="168">
        <v>1</v>
      </c>
      <c r="G535" s="167">
        <f t="shared" si="16"/>
        <v>1.01325</v>
      </c>
      <c r="H535" s="166">
        <v>1.2</v>
      </c>
      <c r="I535" s="169">
        <f t="shared" si="17"/>
        <v>1.2159</v>
      </c>
      <c r="J535" s="170" t="s">
        <v>1239</v>
      </c>
      <c r="K535" s="171" t="s">
        <v>1240</v>
      </c>
      <c r="L535" s="148"/>
      <c r="M535" s="189"/>
    </row>
    <row r="536" spans="1:13" ht="11.25" customHeight="1">
      <c r="A536" s="172" t="s">
        <v>747</v>
      </c>
      <c r="B536" s="172" t="s">
        <v>1704</v>
      </c>
      <c r="C536" s="173">
        <v>7.79</v>
      </c>
      <c r="D536" s="174">
        <v>1.74532</v>
      </c>
      <c r="E536" s="174">
        <v>1.74532</v>
      </c>
      <c r="F536" s="175">
        <v>1</v>
      </c>
      <c r="G536" s="174">
        <f t="shared" si="16"/>
        <v>1.74532</v>
      </c>
      <c r="H536" s="173">
        <v>1.2</v>
      </c>
      <c r="I536" s="176">
        <f t="shared" si="17"/>
        <v>2.0943800000000001</v>
      </c>
      <c r="J536" s="177" t="s">
        <v>1239</v>
      </c>
      <c r="K536" s="178" t="s">
        <v>1240</v>
      </c>
      <c r="L536" s="148"/>
      <c r="M536" s="189"/>
    </row>
    <row r="537" spans="1:13" ht="11.25" customHeight="1">
      <c r="A537" s="159" t="s">
        <v>748</v>
      </c>
      <c r="B537" s="159" t="s">
        <v>1521</v>
      </c>
      <c r="C537" s="160">
        <v>2.42</v>
      </c>
      <c r="D537" s="161">
        <v>0.47700999999999999</v>
      </c>
      <c r="E537" s="161">
        <v>0.47700999999999999</v>
      </c>
      <c r="F537" s="162">
        <v>1</v>
      </c>
      <c r="G537" s="161">
        <f t="shared" si="16"/>
        <v>0.47700999999999999</v>
      </c>
      <c r="H537" s="160">
        <v>1.2</v>
      </c>
      <c r="I537" s="163">
        <f t="shared" si="17"/>
        <v>0.57240999999999997</v>
      </c>
      <c r="J537" s="164" t="s">
        <v>1239</v>
      </c>
      <c r="K537" s="165" t="s">
        <v>1240</v>
      </c>
      <c r="L537" s="148"/>
      <c r="M537" s="189"/>
    </row>
    <row r="538" spans="1:13" ht="11.25" customHeight="1">
      <c r="A538" s="148" t="s">
        <v>749</v>
      </c>
      <c r="B538" s="148" t="s">
        <v>1521</v>
      </c>
      <c r="C538" s="166">
        <v>3.35</v>
      </c>
      <c r="D538" s="167">
        <v>0.66591</v>
      </c>
      <c r="E538" s="167">
        <v>0.66591</v>
      </c>
      <c r="F538" s="168">
        <v>1</v>
      </c>
      <c r="G538" s="167">
        <f t="shared" si="16"/>
        <v>0.66591</v>
      </c>
      <c r="H538" s="166">
        <v>1.2</v>
      </c>
      <c r="I538" s="169">
        <f t="shared" si="17"/>
        <v>0.79908999999999997</v>
      </c>
      <c r="J538" s="170" t="s">
        <v>1239</v>
      </c>
      <c r="K538" s="171" t="s">
        <v>1240</v>
      </c>
      <c r="L538" s="148"/>
      <c r="M538" s="189"/>
    </row>
    <row r="539" spans="1:13" ht="11.25" customHeight="1">
      <c r="A539" s="148" t="s">
        <v>750</v>
      </c>
      <c r="B539" s="148" t="s">
        <v>1521</v>
      </c>
      <c r="C539" s="166">
        <v>4.99</v>
      </c>
      <c r="D539" s="167">
        <v>0.95753999999999995</v>
      </c>
      <c r="E539" s="167">
        <v>0.95753999999999995</v>
      </c>
      <c r="F539" s="168">
        <v>1</v>
      </c>
      <c r="G539" s="167">
        <f t="shared" si="16"/>
        <v>0.95753999999999995</v>
      </c>
      <c r="H539" s="166">
        <v>1.2</v>
      </c>
      <c r="I539" s="169">
        <f t="shared" si="17"/>
        <v>1.1490499999999999</v>
      </c>
      <c r="J539" s="170" t="s">
        <v>1239</v>
      </c>
      <c r="K539" s="171" t="s">
        <v>1240</v>
      </c>
      <c r="L539" s="148"/>
      <c r="M539" s="189"/>
    </row>
    <row r="540" spans="1:13" ht="11.25" customHeight="1">
      <c r="A540" s="172" t="s">
        <v>751</v>
      </c>
      <c r="B540" s="172" t="s">
        <v>1521</v>
      </c>
      <c r="C540" s="173">
        <v>8.5299999999999994</v>
      </c>
      <c r="D540" s="174">
        <v>1.6825300000000001</v>
      </c>
      <c r="E540" s="174">
        <v>1.6825300000000001</v>
      </c>
      <c r="F540" s="175">
        <v>1</v>
      </c>
      <c r="G540" s="174">
        <f t="shared" si="16"/>
        <v>1.6825300000000001</v>
      </c>
      <c r="H540" s="173">
        <v>1.2</v>
      </c>
      <c r="I540" s="176">
        <f t="shared" si="17"/>
        <v>2.0190399999999999</v>
      </c>
      <c r="J540" s="177" t="s">
        <v>1239</v>
      </c>
      <c r="K540" s="178" t="s">
        <v>1240</v>
      </c>
      <c r="L540" s="148"/>
      <c r="M540" s="189"/>
    </row>
    <row r="541" spans="1:13" ht="11.25" customHeight="1">
      <c r="A541" s="159" t="s">
        <v>752</v>
      </c>
      <c r="B541" s="159" t="s">
        <v>1705</v>
      </c>
      <c r="C541" s="160">
        <v>4.18</v>
      </c>
      <c r="D541" s="161">
        <v>1.7111000000000001</v>
      </c>
      <c r="E541" s="161">
        <v>1.7111000000000001</v>
      </c>
      <c r="F541" s="162">
        <v>1</v>
      </c>
      <c r="G541" s="161">
        <f t="shared" si="16"/>
        <v>1.7111000000000001</v>
      </c>
      <c r="H541" s="160">
        <v>1.2</v>
      </c>
      <c r="I541" s="163">
        <f t="shared" si="17"/>
        <v>2.0533199999999998</v>
      </c>
      <c r="J541" s="164" t="s">
        <v>1239</v>
      </c>
      <c r="K541" s="165" t="s">
        <v>1240</v>
      </c>
      <c r="L541" s="148"/>
      <c r="M541" s="189"/>
    </row>
    <row r="542" spans="1:13" ht="11.25" customHeight="1">
      <c r="A542" s="148" t="s">
        <v>753</v>
      </c>
      <c r="B542" s="148" t="s">
        <v>1705</v>
      </c>
      <c r="C542" s="166">
        <v>5.52</v>
      </c>
      <c r="D542" s="167">
        <v>2.1690999999999998</v>
      </c>
      <c r="E542" s="167">
        <v>2.1690999999999998</v>
      </c>
      <c r="F542" s="168">
        <v>1</v>
      </c>
      <c r="G542" s="167">
        <f t="shared" si="16"/>
        <v>2.1690999999999998</v>
      </c>
      <c r="H542" s="166">
        <v>1.2</v>
      </c>
      <c r="I542" s="169">
        <f t="shared" si="17"/>
        <v>2.6029200000000001</v>
      </c>
      <c r="J542" s="170" t="s">
        <v>1239</v>
      </c>
      <c r="K542" s="171" t="s">
        <v>1240</v>
      </c>
      <c r="L542" s="148"/>
      <c r="M542" s="189"/>
    </row>
    <row r="543" spans="1:13" ht="11.25" customHeight="1">
      <c r="A543" s="148" t="s">
        <v>754</v>
      </c>
      <c r="B543" s="148" t="s">
        <v>1705</v>
      </c>
      <c r="C543" s="166">
        <v>9.0299999999999994</v>
      </c>
      <c r="D543" s="167">
        <v>2.97289</v>
      </c>
      <c r="E543" s="167">
        <v>2.97289</v>
      </c>
      <c r="F543" s="168">
        <v>1</v>
      </c>
      <c r="G543" s="167">
        <f t="shared" si="16"/>
        <v>2.97289</v>
      </c>
      <c r="H543" s="166">
        <v>1.2</v>
      </c>
      <c r="I543" s="169">
        <f t="shared" si="17"/>
        <v>3.5674700000000001</v>
      </c>
      <c r="J543" s="170" t="s">
        <v>1239</v>
      </c>
      <c r="K543" s="171" t="s">
        <v>1240</v>
      </c>
      <c r="L543" s="148"/>
      <c r="M543" s="189"/>
    </row>
    <row r="544" spans="1:13" ht="11.25" customHeight="1">
      <c r="A544" s="172" t="s">
        <v>755</v>
      </c>
      <c r="B544" s="172" t="s">
        <v>1705</v>
      </c>
      <c r="C544" s="173">
        <v>17.34</v>
      </c>
      <c r="D544" s="174">
        <v>5.6128799999999996</v>
      </c>
      <c r="E544" s="174">
        <v>5.6128799999999996</v>
      </c>
      <c r="F544" s="175">
        <v>1</v>
      </c>
      <c r="G544" s="174">
        <f t="shared" si="16"/>
        <v>5.6128799999999996</v>
      </c>
      <c r="H544" s="173">
        <v>1.2</v>
      </c>
      <c r="I544" s="176">
        <f t="shared" si="17"/>
        <v>6.7354599999999998</v>
      </c>
      <c r="J544" s="177" t="s">
        <v>1239</v>
      </c>
      <c r="K544" s="178" t="s">
        <v>1240</v>
      </c>
      <c r="L544" s="148"/>
      <c r="M544" s="189"/>
    </row>
    <row r="545" spans="1:13" ht="11.25" customHeight="1">
      <c r="A545" s="159" t="s">
        <v>756</v>
      </c>
      <c r="B545" s="159" t="s">
        <v>1706</v>
      </c>
      <c r="C545" s="160">
        <v>4.3</v>
      </c>
      <c r="D545" s="161">
        <v>1.4285000000000001</v>
      </c>
      <c r="E545" s="161">
        <v>1.4285000000000001</v>
      </c>
      <c r="F545" s="162">
        <v>1</v>
      </c>
      <c r="G545" s="161">
        <f t="shared" si="16"/>
        <v>1.4285000000000001</v>
      </c>
      <c r="H545" s="160">
        <v>1.2</v>
      </c>
      <c r="I545" s="163">
        <f t="shared" si="17"/>
        <v>1.7141999999999999</v>
      </c>
      <c r="J545" s="164" t="s">
        <v>1239</v>
      </c>
      <c r="K545" s="165" t="s">
        <v>1240</v>
      </c>
      <c r="L545" s="148"/>
      <c r="M545" s="189"/>
    </row>
    <row r="546" spans="1:13" ht="11.25" customHeight="1">
      <c r="A546" s="148" t="s">
        <v>757</v>
      </c>
      <c r="B546" s="148" t="s">
        <v>1706</v>
      </c>
      <c r="C546" s="166">
        <v>5.96</v>
      </c>
      <c r="D546" s="167">
        <v>1.8694599999999999</v>
      </c>
      <c r="E546" s="167">
        <v>1.8694599999999999</v>
      </c>
      <c r="F546" s="168">
        <v>1</v>
      </c>
      <c r="G546" s="167">
        <f t="shared" si="16"/>
        <v>1.8694599999999999</v>
      </c>
      <c r="H546" s="166">
        <v>1.2</v>
      </c>
      <c r="I546" s="169">
        <f t="shared" si="17"/>
        <v>2.24335</v>
      </c>
      <c r="J546" s="170" t="s">
        <v>1239</v>
      </c>
      <c r="K546" s="171" t="s">
        <v>1240</v>
      </c>
      <c r="L546" s="148"/>
      <c r="M546" s="189"/>
    </row>
    <row r="547" spans="1:13" ht="11.25" customHeight="1">
      <c r="A547" s="148" t="s">
        <v>758</v>
      </c>
      <c r="B547" s="148" t="s">
        <v>1706</v>
      </c>
      <c r="C547" s="166">
        <v>10.27</v>
      </c>
      <c r="D547" s="167">
        <v>2.59015</v>
      </c>
      <c r="E547" s="167">
        <v>2.59015</v>
      </c>
      <c r="F547" s="168">
        <v>1</v>
      </c>
      <c r="G547" s="167">
        <f t="shared" si="16"/>
        <v>2.59015</v>
      </c>
      <c r="H547" s="166">
        <v>1.2</v>
      </c>
      <c r="I547" s="169">
        <f t="shared" si="17"/>
        <v>3.1081799999999999</v>
      </c>
      <c r="J547" s="170" t="s">
        <v>1239</v>
      </c>
      <c r="K547" s="171" t="s">
        <v>1240</v>
      </c>
      <c r="L547" s="148"/>
      <c r="M547" s="189"/>
    </row>
    <row r="548" spans="1:13" ht="11.25" customHeight="1">
      <c r="A548" s="172" t="s">
        <v>759</v>
      </c>
      <c r="B548" s="172" t="s">
        <v>1706</v>
      </c>
      <c r="C548" s="173">
        <v>18.850000000000001</v>
      </c>
      <c r="D548" s="174">
        <v>4.9335699999999996</v>
      </c>
      <c r="E548" s="174">
        <v>4.9335699999999996</v>
      </c>
      <c r="F548" s="175">
        <v>1</v>
      </c>
      <c r="G548" s="174">
        <f t="shared" si="16"/>
        <v>4.9335699999999996</v>
      </c>
      <c r="H548" s="173">
        <v>1.2</v>
      </c>
      <c r="I548" s="176">
        <f t="shared" si="17"/>
        <v>5.92028</v>
      </c>
      <c r="J548" s="177" t="s">
        <v>1239</v>
      </c>
      <c r="K548" s="178" t="s">
        <v>1240</v>
      </c>
      <c r="L548" s="148"/>
      <c r="M548" s="189"/>
    </row>
    <row r="549" spans="1:13" ht="11.25" customHeight="1">
      <c r="A549" s="159" t="s">
        <v>760</v>
      </c>
      <c r="B549" s="159" t="s">
        <v>1357</v>
      </c>
      <c r="C549" s="160">
        <v>2.38</v>
      </c>
      <c r="D549" s="161">
        <v>1.04792</v>
      </c>
      <c r="E549" s="161">
        <v>1.04792</v>
      </c>
      <c r="F549" s="162">
        <v>1</v>
      </c>
      <c r="G549" s="161">
        <f t="shared" si="16"/>
        <v>1.04792</v>
      </c>
      <c r="H549" s="160">
        <v>1.2</v>
      </c>
      <c r="I549" s="163">
        <f t="shared" si="17"/>
        <v>1.2575000000000001</v>
      </c>
      <c r="J549" s="164" t="s">
        <v>1239</v>
      </c>
      <c r="K549" s="165" t="s">
        <v>1240</v>
      </c>
      <c r="L549" s="148"/>
      <c r="M549" s="189"/>
    </row>
    <row r="550" spans="1:13" ht="11.25" customHeight="1">
      <c r="A550" s="148" t="s">
        <v>761</v>
      </c>
      <c r="B550" s="148" t="s">
        <v>1357</v>
      </c>
      <c r="C550" s="166">
        <v>3.56</v>
      </c>
      <c r="D550" s="167">
        <v>1.32826</v>
      </c>
      <c r="E550" s="167">
        <v>1.32826</v>
      </c>
      <c r="F550" s="168">
        <v>1</v>
      </c>
      <c r="G550" s="167">
        <f t="shared" si="16"/>
        <v>1.32826</v>
      </c>
      <c r="H550" s="166">
        <v>1.2</v>
      </c>
      <c r="I550" s="169">
        <f t="shared" si="17"/>
        <v>1.5939099999999999</v>
      </c>
      <c r="J550" s="170" t="s">
        <v>1239</v>
      </c>
      <c r="K550" s="171" t="s">
        <v>1240</v>
      </c>
      <c r="L550" s="148"/>
      <c r="M550" s="189"/>
    </row>
    <row r="551" spans="1:13" ht="11.25" customHeight="1">
      <c r="A551" s="148" t="s">
        <v>762</v>
      </c>
      <c r="B551" s="148" t="s">
        <v>1357</v>
      </c>
      <c r="C551" s="166">
        <v>5.55</v>
      </c>
      <c r="D551" s="167">
        <v>1.68513</v>
      </c>
      <c r="E551" s="167">
        <v>1.68513</v>
      </c>
      <c r="F551" s="168">
        <v>1</v>
      </c>
      <c r="G551" s="167">
        <f t="shared" si="16"/>
        <v>1.68513</v>
      </c>
      <c r="H551" s="166">
        <v>1.2</v>
      </c>
      <c r="I551" s="169">
        <f t="shared" si="17"/>
        <v>2.02216</v>
      </c>
      <c r="J551" s="170" t="s">
        <v>1239</v>
      </c>
      <c r="K551" s="171" t="s">
        <v>1240</v>
      </c>
      <c r="L551" s="148"/>
      <c r="M551" s="189"/>
    </row>
    <row r="552" spans="1:13" ht="11.25" customHeight="1">
      <c r="A552" s="172" t="s">
        <v>763</v>
      </c>
      <c r="B552" s="172" t="s">
        <v>1357</v>
      </c>
      <c r="C552" s="173">
        <v>11.34</v>
      </c>
      <c r="D552" s="174">
        <v>3.10982</v>
      </c>
      <c r="E552" s="174">
        <v>3.10982</v>
      </c>
      <c r="F552" s="175">
        <v>1</v>
      </c>
      <c r="G552" s="174">
        <f t="shared" si="16"/>
        <v>3.10982</v>
      </c>
      <c r="H552" s="173">
        <v>1.2</v>
      </c>
      <c r="I552" s="176">
        <f t="shared" si="17"/>
        <v>3.7317800000000001</v>
      </c>
      <c r="J552" s="177" t="s">
        <v>1239</v>
      </c>
      <c r="K552" s="178" t="s">
        <v>1240</v>
      </c>
      <c r="L552" s="148"/>
      <c r="M552" s="189"/>
    </row>
    <row r="553" spans="1:13" ht="11.25" customHeight="1">
      <c r="A553" s="159" t="s">
        <v>764</v>
      </c>
      <c r="B553" s="159" t="s">
        <v>1707</v>
      </c>
      <c r="C553" s="160">
        <v>3.38</v>
      </c>
      <c r="D553" s="161">
        <v>1.2967</v>
      </c>
      <c r="E553" s="161">
        <v>1.2967</v>
      </c>
      <c r="F553" s="162">
        <v>1</v>
      </c>
      <c r="G553" s="161">
        <f t="shared" si="16"/>
        <v>1.2967</v>
      </c>
      <c r="H553" s="160">
        <v>1.2</v>
      </c>
      <c r="I553" s="163">
        <f t="shared" si="17"/>
        <v>1.5560400000000001</v>
      </c>
      <c r="J553" s="164" t="s">
        <v>1239</v>
      </c>
      <c r="K553" s="165" t="s">
        <v>1240</v>
      </c>
      <c r="L553" s="148"/>
      <c r="M553" s="189"/>
    </row>
    <row r="554" spans="1:13" ht="11.25" customHeight="1">
      <c r="A554" s="148" t="s">
        <v>765</v>
      </c>
      <c r="B554" s="148" t="s">
        <v>1707</v>
      </c>
      <c r="C554" s="166">
        <v>4.25</v>
      </c>
      <c r="D554" s="167">
        <v>1.41869</v>
      </c>
      <c r="E554" s="167">
        <v>1.41869</v>
      </c>
      <c r="F554" s="168">
        <v>1</v>
      </c>
      <c r="G554" s="167">
        <f t="shared" si="16"/>
        <v>1.41869</v>
      </c>
      <c r="H554" s="166">
        <v>1.2</v>
      </c>
      <c r="I554" s="169">
        <f t="shared" si="17"/>
        <v>1.7024300000000001</v>
      </c>
      <c r="J554" s="170" t="s">
        <v>1239</v>
      </c>
      <c r="K554" s="171" t="s">
        <v>1240</v>
      </c>
      <c r="L554" s="148"/>
      <c r="M554" s="189"/>
    </row>
    <row r="555" spans="1:13" ht="11.25" customHeight="1">
      <c r="A555" s="148" t="s">
        <v>766</v>
      </c>
      <c r="B555" s="148" t="s">
        <v>1707</v>
      </c>
      <c r="C555" s="166">
        <v>8.17</v>
      </c>
      <c r="D555" s="167">
        <v>2.06189</v>
      </c>
      <c r="E555" s="167">
        <v>2.06189</v>
      </c>
      <c r="F555" s="168">
        <v>1</v>
      </c>
      <c r="G555" s="167">
        <f t="shared" si="16"/>
        <v>2.06189</v>
      </c>
      <c r="H555" s="166">
        <v>1.2</v>
      </c>
      <c r="I555" s="169">
        <f t="shared" si="17"/>
        <v>2.4742700000000002</v>
      </c>
      <c r="J555" s="170" t="s">
        <v>1239</v>
      </c>
      <c r="K555" s="171" t="s">
        <v>1240</v>
      </c>
      <c r="L555" s="148"/>
      <c r="M555" s="189"/>
    </row>
    <row r="556" spans="1:13" ht="11.25" customHeight="1">
      <c r="A556" s="172" t="s">
        <v>767</v>
      </c>
      <c r="B556" s="172" t="s">
        <v>1707</v>
      </c>
      <c r="C556" s="173">
        <v>14.44</v>
      </c>
      <c r="D556" s="174">
        <v>4.3822799999999997</v>
      </c>
      <c r="E556" s="174">
        <v>4.3822799999999997</v>
      </c>
      <c r="F556" s="175">
        <v>1</v>
      </c>
      <c r="G556" s="174">
        <f t="shared" si="16"/>
        <v>4.3822799999999997</v>
      </c>
      <c r="H556" s="173">
        <v>1.2</v>
      </c>
      <c r="I556" s="176">
        <f t="shared" si="17"/>
        <v>5.2587400000000004</v>
      </c>
      <c r="J556" s="177" t="s">
        <v>1239</v>
      </c>
      <c r="K556" s="178" t="s">
        <v>1240</v>
      </c>
      <c r="L556" s="148"/>
      <c r="M556" s="189"/>
    </row>
    <row r="557" spans="1:13" ht="11.25" customHeight="1">
      <c r="A557" s="159" t="s">
        <v>768</v>
      </c>
      <c r="B557" s="159" t="s">
        <v>1708</v>
      </c>
      <c r="C557" s="160">
        <v>2.71</v>
      </c>
      <c r="D557" s="161">
        <v>0.48724000000000001</v>
      </c>
      <c r="E557" s="161">
        <v>0.48724000000000001</v>
      </c>
      <c r="F557" s="162">
        <v>1</v>
      </c>
      <c r="G557" s="161">
        <f t="shared" si="16"/>
        <v>0.48724000000000001</v>
      </c>
      <c r="H557" s="160">
        <v>1.2</v>
      </c>
      <c r="I557" s="163">
        <f t="shared" si="17"/>
        <v>0.58469000000000004</v>
      </c>
      <c r="J557" s="164" t="s">
        <v>1239</v>
      </c>
      <c r="K557" s="165" t="s">
        <v>1240</v>
      </c>
      <c r="L557" s="148"/>
      <c r="M557" s="189"/>
    </row>
    <row r="558" spans="1:13" ht="11.25" customHeight="1">
      <c r="A558" s="148" t="s">
        <v>769</v>
      </c>
      <c r="B558" s="148" t="s">
        <v>1708</v>
      </c>
      <c r="C558" s="166">
        <v>3.42</v>
      </c>
      <c r="D558" s="167">
        <v>0.59802</v>
      </c>
      <c r="E558" s="167">
        <v>0.59802</v>
      </c>
      <c r="F558" s="168">
        <v>1</v>
      </c>
      <c r="G558" s="167">
        <f t="shared" si="16"/>
        <v>0.59802</v>
      </c>
      <c r="H558" s="166">
        <v>1.2</v>
      </c>
      <c r="I558" s="169">
        <f t="shared" si="17"/>
        <v>0.71762000000000004</v>
      </c>
      <c r="J558" s="170" t="s">
        <v>1239</v>
      </c>
      <c r="K558" s="171" t="s">
        <v>1240</v>
      </c>
      <c r="L558" s="148"/>
      <c r="M558" s="189"/>
    </row>
    <row r="559" spans="1:13" ht="11.25" customHeight="1">
      <c r="A559" s="148" t="s">
        <v>770</v>
      </c>
      <c r="B559" s="148" t="s">
        <v>1708</v>
      </c>
      <c r="C559" s="166">
        <v>5.22</v>
      </c>
      <c r="D559" s="167">
        <v>0.91510999999999998</v>
      </c>
      <c r="E559" s="167">
        <v>0.91510999999999998</v>
      </c>
      <c r="F559" s="168">
        <v>1</v>
      </c>
      <c r="G559" s="167">
        <f t="shared" si="16"/>
        <v>0.91510999999999998</v>
      </c>
      <c r="H559" s="166">
        <v>1.2</v>
      </c>
      <c r="I559" s="169">
        <f t="shared" si="17"/>
        <v>1.0981300000000001</v>
      </c>
      <c r="J559" s="170" t="s">
        <v>1239</v>
      </c>
      <c r="K559" s="171" t="s">
        <v>1240</v>
      </c>
      <c r="L559" s="148"/>
      <c r="M559" s="189"/>
    </row>
    <row r="560" spans="1:13" ht="11.25" customHeight="1">
      <c r="A560" s="172" t="s">
        <v>771</v>
      </c>
      <c r="B560" s="172" t="s">
        <v>1708</v>
      </c>
      <c r="C560" s="173">
        <v>9.15</v>
      </c>
      <c r="D560" s="174">
        <v>1.91049</v>
      </c>
      <c r="E560" s="174">
        <v>1.91049</v>
      </c>
      <c r="F560" s="175">
        <v>1</v>
      </c>
      <c r="G560" s="174">
        <f t="shared" si="16"/>
        <v>1.91049</v>
      </c>
      <c r="H560" s="173">
        <v>1.2</v>
      </c>
      <c r="I560" s="176">
        <f t="shared" si="17"/>
        <v>2.2925900000000001</v>
      </c>
      <c r="J560" s="177" t="s">
        <v>1239</v>
      </c>
      <c r="K560" s="178" t="s">
        <v>1240</v>
      </c>
      <c r="L560" s="148"/>
      <c r="M560" s="189"/>
    </row>
    <row r="561" spans="1:13" ht="11.25" customHeight="1">
      <c r="A561" s="159" t="s">
        <v>772</v>
      </c>
      <c r="B561" s="159" t="s">
        <v>1522</v>
      </c>
      <c r="C561" s="160">
        <v>2.64</v>
      </c>
      <c r="D561" s="161">
        <v>0.50151000000000001</v>
      </c>
      <c r="E561" s="161">
        <v>0.50151000000000001</v>
      </c>
      <c r="F561" s="162">
        <v>1</v>
      </c>
      <c r="G561" s="161">
        <f t="shared" si="16"/>
        <v>0.50151000000000001</v>
      </c>
      <c r="H561" s="160">
        <v>1.2</v>
      </c>
      <c r="I561" s="163">
        <f t="shared" si="17"/>
        <v>0.60180999999999996</v>
      </c>
      <c r="J561" s="164" t="s">
        <v>1239</v>
      </c>
      <c r="K561" s="165" t="s">
        <v>1240</v>
      </c>
      <c r="L561" s="148"/>
      <c r="M561" s="189"/>
    </row>
    <row r="562" spans="1:13" ht="11.25" customHeight="1">
      <c r="A562" s="148" t="s">
        <v>773</v>
      </c>
      <c r="B562" s="148" t="s">
        <v>1522</v>
      </c>
      <c r="C562" s="166">
        <v>3.38</v>
      </c>
      <c r="D562" s="167">
        <v>0.64714000000000005</v>
      </c>
      <c r="E562" s="167">
        <v>0.64714000000000005</v>
      </c>
      <c r="F562" s="168">
        <v>1</v>
      </c>
      <c r="G562" s="167">
        <f t="shared" si="16"/>
        <v>0.64714000000000005</v>
      </c>
      <c r="H562" s="166">
        <v>1.2</v>
      </c>
      <c r="I562" s="169">
        <f t="shared" si="17"/>
        <v>0.77656999999999998</v>
      </c>
      <c r="J562" s="170" t="s">
        <v>1239</v>
      </c>
      <c r="K562" s="171" t="s">
        <v>1240</v>
      </c>
      <c r="L562" s="148"/>
      <c r="M562" s="189"/>
    </row>
    <row r="563" spans="1:13" ht="11.25" customHeight="1">
      <c r="A563" s="148" t="s">
        <v>774</v>
      </c>
      <c r="B563" s="148" t="s">
        <v>1522</v>
      </c>
      <c r="C563" s="166">
        <v>5.27</v>
      </c>
      <c r="D563" s="167">
        <v>0.98541000000000001</v>
      </c>
      <c r="E563" s="167">
        <v>0.98541000000000001</v>
      </c>
      <c r="F563" s="168">
        <v>1</v>
      </c>
      <c r="G563" s="167">
        <f t="shared" si="16"/>
        <v>0.98541000000000001</v>
      </c>
      <c r="H563" s="166">
        <v>1.2</v>
      </c>
      <c r="I563" s="169">
        <f t="shared" si="17"/>
        <v>1.18249</v>
      </c>
      <c r="J563" s="170" t="s">
        <v>1239</v>
      </c>
      <c r="K563" s="171" t="s">
        <v>1240</v>
      </c>
      <c r="L563" s="148"/>
      <c r="M563" s="189"/>
    </row>
    <row r="564" spans="1:13" ht="11.25" customHeight="1">
      <c r="A564" s="172" t="s">
        <v>775</v>
      </c>
      <c r="B564" s="172" t="s">
        <v>1522</v>
      </c>
      <c r="C564" s="173">
        <v>9.84</v>
      </c>
      <c r="D564" s="174">
        <v>2.0724800000000001</v>
      </c>
      <c r="E564" s="174">
        <v>2.0724800000000001</v>
      </c>
      <c r="F564" s="175">
        <v>1</v>
      </c>
      <c r="G564" s="174">
        <f t="shared" si="16"/>
        <v>2.0724800000000001</v>
      </c>
      <c r="H564" s="173">
        <v>1.2</v>
      </c>
      <c r="I564" s="176">
        <f t="shared" si="17"/>
        <v>2.48698</v>
      </c>
      <c r="J564" s="177" t="s">
        <v>1239</v>
      </c>
      <c r="K564" s="178" t="s">
        <v>1240</v>
      </c>
      <c r="L564" s="148"/>
      <c r="M564" s="189"/>
    </row>
    <row r="565" spans="1:13" ht="11.25" customHeight="1">
      <c r="A565" s="159" t="s">
        <v>776</v>
      </c>
      <c r="B565" s="159" t="s">
        <v>1709</v>
      </c>
      <c r="C565" s="160">
        <v>3.04</v>
      </c>
      <c r="D565" s="161">
        <v>0.60887999999999998</v>
      </c>
      <c r="E565" s="161">
        <v>0.60887999999999998</v>
      </c>
      <c r="F565" s="162">
        <v>1</v>
      </c>
      <c r="G565" s="161">
        <f t="shared" si="16"/>
        <v>0.60887999999999998</v>
      </c>
      <c r="H565" s="160">
        <v>1.2</v>
      </c>
      <c r="I565" s="163">
        <f t="shared" si="17"/>
        <v>0.73065999999999998</v>
      </c>
      <c r="J565" s="164" t="s">
        <v>1239</v>
      </c>
      <c r="K565" s="165" t="s">
        <v>1240</v>
      </c>
      <c r="L565" s="148"/>
      <c r="M565" s="189"/>
    </row>
    <row r="566" spans="1:13" ht="11.25" customHeight="1">
      <c r="A566" s="148" t="s">
        <v>777</v>
      </c>
      <c r="B566" s="148" t="s">
        <v>1709</v>
      </c>
      <c r="C566" s="166">
        <v>3.87</v>
      </c>
      <c r="D566" s="167">
        <v>0.80745999999999996</v>
      </c>
      <c r="E566" s="167">
        <v>0.80745999999999996</v>
      </c>
      <c r="F566" s="168">
        <v>1</v>
      </c>
      <c r="G566" s="167">
        <f t="shared" si="16"/>
        <v>0.80745999999999996</v>
      </c>
      <c r="H566" s="166">
        <v>1.2</v>
      </c>
      <c r="I566" s="169">
        <f t="shared" si="17"/>
        <v>0.96894999999999998</v>
      </c>
      <c r="J566" s="170" t="s">
        <v>1239</v>
      </c>
      <c r="K566" s="171" t="s">
        <v>1240</v>
      </c>
      <c r="L566" s="148"/>
      <c r="M566" s="189"/>
    </row>
    <row r="567" spans="1:13" ht="11.25" customHeight="1">
      <c r="A567" s="148" t="s">
        <v>778</v>
      </c>
      <c r="B567" s="148" t="s">
        <v>1709</v>
      </c>
      <c r="C567" s="166">
        <v>5.44</v>
      </c>
      <c r="D567" s="167">
        <v>1.0508200000000001</v>
      </c>
      <c r="E567" s="167">
        <v>1.0508200000000001</v>
      </c>
      <c r="F567" s="168">
        <v>1</v>
      </c>
      <c r="G567" s="167">
        <f t="shared" si="16"/>
        <v>1.0508200000000001</v>
      </c>
      <c r="H567" s="166">
        <v>1.2</v>
      </c>
      <c r="I567" s="169">
        <f t="shared" si="17"/>
        <v>1.26098</v>
      </c>
      <c r="J567" s="170" t="s">
        <v>1239</v>
      </c>
      <c r="K567" s="171" t="s">
        <v>1240</v>
      </c>
      <c r="L567" s="148"/>
      <c r="M567" s="189"/>
    </row>
    <row r="568" spans="1:13" ht="11.25" customHeight="1">
      <c r="A568" s="172" t="s">
        <v>779</v>
      </c>
      <c r="B568" s="172" t="s">
        <v>1709</v>
      </c>
      <c r="C568" s="173">
        <v>8.4</v>
      </c>
      <c r="D568" s="174">
        <v>1.5448999999999999</v>
      </c>
      <c r="E568" s="174">
        <v>1.5448999999999999</v>
      </c>
      <c r="F568" s="175">
        <v>1</v>
      </c>
      <c r="G568" s="174">
        <f t="shared" si="16"/>
        <v>1.5448999999999999</v>
      </c>
      <c r="H568" s="173">
        <v>1.2</v>
      </c>
      <c r="I568" s="176">
        <f t="shared" si="17"/>
        <v>1.85388</v>
      </c>
      <c r="J568" s="177" t="s">
        <v>1239</v>
      </c>
      <c r="K568" s="178" t="s">
        <v>1240</v>
      </c>
      <c r="L568" s="148"/>
      <c r="M568" s="189"/>
    </row>
    <row r="569" spans="1:13" ht="11.25" customHeight="1">
      <c r="A569" s="159" t="s">
        <v>780</v>
      </c>
      <c r="B569" s="159" t="s">
        <v>1523</v>
      </c>
      <c r="C569" s="160">
        <v>2.78</v>
      </c>
      <c r="D569" s="161">
        <v>0.51410999999999996</v>
      </c>
      <c r="E569" s="161">
        <v>0.51410999999999996</v>
      </c>
      <c r="F569" s="162">
        <v>1</v>
      </c>
      <c r="G569" s="161">
        <f t="shared" si="16"/>
        <v>0.51410999999999996</v>
      </c>
      <c r="H569" s="160">
        <v>1.2</v>
      </c>
      <c r="I569" s="163">
        <f t="shared" si="17"/>
        <v>0.61692999999999998</v>
      </c>
      <c r="J569" s="164" t="s">
        <v>1239</v>
      </c>
      <c r="K569" s="165" t="s">
        <v>1240</v>
      </c>
      <c r="L569" s="148"/>
      <c r="M569" s="189"/>
    </row>
    <row r="570" spans="1:13" ht="11.25" customHeight="1">
      <c r="A570" s="148" t="s">
        <v>781</v>
      </c>
      <c r="B570" s="148" t="s">
        <v>1523</v>
      </c>
      <c r="C570" s="166">
        <v>3.62</v>
      </c>
      <c r="D570" s="167">
        <v>0.66944999999999999</v>
      </c>
      <c r="E570" s="167">
        <v>0.66944999999999999</v>
      </c>
      <c r="F570" s="168">
        <v>1</v>
      </c>
      <c r="G570" s="167">
        <f t="shared" si="16"/>
        <v>0.66944999999999999</v>
      </c>
      <c r="H570" s="166">
        <v>1.2</v>
      </c>
      <c r="I570" s="169">
        <f t="shared" si="17"/>
        <v>0.80334000000000005</v>
      </c>
      <c r="J570" s="170" t="s">
        <v>1239</v>
      </c>
      <c r="K570" s="171" t="s">
        <v>1240</v>
      </c>
      <c r="L570" s="148"/>
      <c r="M570" s="189"/>
    </row>
    <row r="571" spans="1:13" ht="11.25" customHeight="1">
      <c r="A571" s="148" t="s">
        <v>782</v>
      </c>
      <c r="B571" s="148" t="s">
        <v>1523</v>
      </c>
      <c r="C571" s="166">
        <v>5.77</v>
      </c>
      <c r="D571" s="167">
        <v>1.01905</v>
      </c>
      <c r="E571" s="167">
        <v>1.01905</v>
      </c>
      <c r="F571" s="168">
        <v>1</v>
      </c>
      <c r="G571" s="167">
        <f t="shared" si="16"/>
        <v>1.01905</v>
      </c>
      <c r="H571" s="166">
        <v>1.2</v>
      </c>
      <c r="I571" s="169">
        <f t="shared" si="17"/>
        <v>1.2228600000000001</v>
      </c>
      <c r="J571" s="170" t="s">
        <v>1239</v>
      </c>
      <c r="K571" s="171" t="s">
        <v>1240</v>
      </c>
      <c r="L571" s="148"/>
      <c r="M571" s="189"/>
    </row>
    <row r="572" spans="1:13" ht="11.25" customHeight="1">
      <c r="A572" s="172" t="s">
        <v>783</v>
      </c>
      <c r="B572" s="172" t="s">
        <v>1523</v>
      </c>
      <c r="C572" s="173">
        <v>11.52</v>
      </c>
      <c r="D572" s="174">
        <v>2.2564700000000002</v>
      </c>
      <c r="E572" s="174">
        <v>2.2564700000000002</v>
      </c>
      <c r="F572" s="175">
        <v>1</v>
      </c>
      <c r="G572" s="174">
        <f t="shared" si="16"/>
        <v>2.2564700000000002</v>
      </c>
      <c r="H572" s="173">
        <v>1.2</v>
      </c>
      <c r="I572" s="176">
        <f t="shared" si="17"/>
        <v>2.7077599999999999</v>
      </c>
      <c r="J572" s="177" t="s">
        <v>1239</v>
      </c>
      <c r="K572" s="178" t="s">
        <v>1240</v>
      </c>
      <c r="L572" s="148"/>
      <c r="M572" s="189"/>
    </row>
    <row r="573" spans="1:13" ht="11.25" customHeight="1">
      <c r="A573" s="159" t="s">
        <v>784</v>
      </c>
      <c r="B573" s="159" t="s">
        <v>1524</v>
      </c>
      <c r="C573" s="160">
        <v>2.63</v>
      </c>
      <c r="D573" s="161">
        <v>0.48588999999999999</v>
      </c>
      <c r="E573" s="161">
        <v>0.48588999999999999</v>
      </c>
      <c r="F573" s="162">
        <v>1</v>
      </c>
      <c r="G573" s="161">
        <f t="shared" si="16"/>
        <v>0.48588999999999999</v>
      </c>
      <c r="H573" s="160">
        <v>1.2</v>
      </c>
      <c r="I573" s="163">
        <f t="shared" si="17"/>
        <v>0.58306999999999998</v>
      </c>
      <c r="J573" s="164" t="s">
        <v>1239</v>
      </c>
      <c r="K573" s="165" t="s">
        <v>1240</v>
      </c>
      <c r="L573" s="148"/>
      <c r="M573" s="189"/>
    </row>
    <row r="574" spans="1:13" ht="11.25" customHeight="1">
      <c r="A574" s="148" t="s">
        <v>785</v>
      </c>
      <c r="B574" s="148" t="s">
        <v>1524</v>
      </c>
      <c r="C574" s="166">
        <v>3.16</v>
      </c>
      <c r="D574" s="167">
        <v>0.62182000000000004</v>
      </c>
      <c r="E574" s="167">
        <v>0.62182000000000004</v>
      </c>
      <c r="F574" s="168">
        <v>1</v>
      </c>
      <c r="G574" s="167">
        <f t="shared" si="16"/>
        <v>0.62182000000000004</v>
      </c>
      <c r="H574" s="166">
        <v>1.2</v>
      </c>
      <c r="I574" s="169">
        <f t="shared" si="17"/>
        <v>0.74617999999999995</v>
      </c>
      <c r="J574" s="170" t="s">
        <v>1239</v>
      </c>
      <c r="K574" s="171" t="s">
        <v>1240</v>
      </c>
      <c r="L574" s="148"/>
      <c r="M574" s="189"/>
    </row>
    <row r="575" spans="1:13" ht="11.25" customHeight="1">
      <c r="A575" s="148" t="s">
        <v>786</v>
      </c>
      <c r="B575" s="148" t="s">
        <v>1524</v>
      </c>
      <c r="C575" s="166">
        <v>4.62</v>
      </c>
      <c r="D575" s="167">
        <v>0.90476000000000001</v>
      </c>
      <c r="E575" s="167">
        <v>0.90476000000000001</v>
      </c>
      <c r="F575" s="168">
        <v>1</v>
      </c>
      <c r="G575" s="167">
        <f t="shared" si="16"/>
        <v>0.90476000000000001</v>
      </c>
      <c r="H575" s="166">
        <v>1.2</v>
      </c>
      <c r="I575" s="169">
        <f t="shared" si="17"/>
        <v>1.08571</v>
      </c>
      <c r="J575" s="170" t="s">
        <v>1239</v>
      </c>
      <c r="K575" s="171" t="s">
        <v>1240</v>
      </c>
      <c r="L575" s="148"/>
      <c r="M575" s="189"/>
    </row>
    <row r="576" spans="1:13" ht="11.25" customHeight="1">
      <c r="A576" s="172" t="s">
        <v>787</v>
      </c>
      <c r="B576" s="172" t="s">
        <v>1524</v>
      </c>
      <c r="C576" s="173">
        <v>8.2799999999999994</v>
      </c>
      <c r="D576" s="174">
        <v>1.6965300000000001</v>
      </c>
      <c r="E576" s="174">
        <v>1.6965300000000001</v>
      </c>
      <c r="F576" s="175">
        <v>1</v>
      </c>
      <c r="G576" s="174">
        <f t="shared" si="16"/>
        <v>1.6965300000000001</v>
      </c>
      <c r="H576" s="173">
        <v>1.2</v>
      </c>
      <c r="I576" s="176">
        <f t="shared" si="17"/>
        <v>2.0358399999999999</v>
      </c>
      <c r="J576" s="177" t="s">
        <v>1239</v>
      </c>
      <c r="K576" s="178" t="s">
        <v>1240</v>
      </c>
      <c r="L576" s="148"/>
      <c r="M576" s="189"/>
    </row>
    <row r="577" spans="1:13" ht="11.25" customHeight="1">
      <c r="A577" s="159" t="s">
        <v>788</v>
      </c>
      <c r="B577" s="159" t="s">
        <v>1710</v>
      </c>
      <c r="C577" s="160">
        <v>2.39</v>
      </c>
      <c r="D577" s="161">
        <v>0.62217</v>
      </c>
      <c r="E577" s="161">
        <v>0.62217</v>
      </c>
      <c r="F577" s="162">
        <v>1</v>
      </c>
      <c r="G577" s="161">
        <f t="shared" si="16"/>
        <v>0.62217</v>
      </c>
      <c r="H577" s="160">
        <v>1.2</v>
      </c>
      <c r="I577" s="163">
        <f t="shared" si="17"/>
        <v>0.74660000000000004</v>
      </c>
      <c r="J577" s="164" t="s">
        <v>1239</v>
      </c>
      <c r="K577" s="165" t="s">
        <v>1240</v>
      </c>
      <c r="L577" s="148"/>
      <c r="M577" s="189"/>
    </row>
    <row r="578" spans="1:13" ht="11.25" customHeight="1">
      <c r="A578" s="148" t="s">
        <v>789</v>
      </c>
      <c r="B578" s="148" t="s">
        <v>1710</v>
      </c>
      <c r="C578" s="166">
        <v>3.46</v>
      </c>
      <c r="D578" s="167">
        <v>0.82179999999999997</v>
      </c>
      <c r="E578" s="167">
        <v>0.82179999999999997</v>
      </c>
      <c r="F578" s="168">
        <v>1</v>
      </c>
      <c r="G578" s="167">
        <f t="shared" si="16"/>
        <v>0.82179999999999997</v>
      </c>
      <c r="H578" s="166">
        <v>1.2</v>
      </c>
      <c r="I578" s="169">
        <f t="shared" si="17"/>
        <v>0.98616000000000004</v>
      </c>
      <c r="J578" s="170" t="s">
        <v>1239</v>
      </c>
      <c r="K578" s="171" t="s">
        <v>1240</v>
      </c>
      <c r="L578" s="148"/>
      <c r="M578" s="189"/>
    </row>
    <row r="579" spans="1:13" ht="11.25" customHeight="1">
      <c r="A579" s="148" t="s">
        <v>790</v>
      </c>
      <c r="B579" s="148" t="s">
        <v>1710</v>
      </c>
      <c r="C579" s="166">
        <v>5.38</v>
      </c>
      <c r="D579" s="167">
        <v>1.13822</v>
      </c>
      <c r="E579" s="167">
        <v>1.13822</v>
      </c>
      <c r="F579" s="168">
        <v>1</v>
      </c>
      <c r="G579" s="167">
        <f t="shared" si="16"/>
        <v>1.13822</v>
      </c>
      <c r="H579" s="166">
        <v>1.2</v>
      </c>
      <c r="I579" s="169">
        <f t="shared" si="17"/>
        <v>1.3658600000000001</v>
      </c>
      <c r="J579" s="170" t="s">
        <v>1239</v>
      </c>
      <c r="K579" s="171" t="s">
        <v>1240</v>
      </c>
      <c r="L579" s="148"/>
      <c r="M579" s="189"/>
    </row>
    <row r="580" spans="1:13" ht="11.25" customHeight="1">
      <c r="A580" s="172" t="s">
        <v>791</v>
      </c>
      <c r="B580" s="172" t="s">
        <v>1710</v>
      </c>
      <c r="C580" s="173">
        <v>9.7100000000000009</v>
      </c>
      <c r="D580" s="174">
        <v>1.9753799999999999</v>
      </c>
      <c r="E580" s="174">
        <v>1.9753799999999999</v>
      </c>
      <c r="F580" s="175">
        <v>1</v>
      </c>
      <c r="G580" s="174">
        <f t="shared" si="16"/>
        <v>1.9753799999999999</v>
      </c>
      <c r="H580" s="173">
        <v>1.2</v>
      </c>
      <c r="I580" s="176">
        <f t="shared" si="17"/>
        <v>2.37046</v>
      </c>
      <c r="J580" s="177" t="s">
        <v>1239</v>
      </c>
      <c r="K580" s="178" t="s">
        <v>1240</v>
      </c>
      <c r="L580" s="148"/>
      <c r="M580" s="189"/>
    </row>
    <row r="581" spans="1:13" ht="11.25" customHeight="1">
      <c r="A581" s="159" t="s">
        <v>792</v>
      </c>
      <c r="B581" s="159" t="s">
        <v>1711</v>
      </c>
      <c r="C581" s="160">
        <v>3.65</v>
      </c>
      <c r="D581" s="161">
        <v>4.06318</v>
      </c>
      <c r="E581" s="161">
        <v>4.06318</v>
      </c>
      <c r="F581" s="162">
        <v>1</v>
      </c>
      <c r="G581" s="161">
        <f t="shared" si="16"/>
        <v>4.06318</v>
      </c>
      <c r="H581" s="160">
        <v>1.2</v>
      </c>
      <c r="I581" s="163">
        <f t="shared" si="17"/>
        <v>4.87582</v>
      </c>
      <c r="J581" s="164" t="s">
        <v>1239</v>
      </c>
      <c r="K581" s="165" t="s">
        <v>1241</v>
      </c>
      <c r="L581" s="148"/>
      <c r="M581" s="189"/>
    </row>
    <row r="582" spans="1:13" ht="11.25" customHeight="1">
      <c r="A582" s="148" t="s">
        <v>793</v>
      </c>
      <c r="B582" s="148" t="s">
        <v>1711</v>
      </c>
      <c r="C582" s="166">
        <v>5.23</v>
      </c>
      <c r="D582" s="167">
        <v>4.88028</v>
      </c>
      <c r="E582" s="167">
        <v>4.88028</v>
      </c>
      <c r="F582" s="168">
        <v>1</v>
      </c>
      <c r="G582" s="167">
        <f t="shared" si="16"/>
        <v>4.88028</v>
      </c>
      <c r="H582" s="166">
        <v>1.2</v>
      </c>
      <c r="I582" s="169">
        <f t="shared" si="17"/>
        <v>5.8563400000000003</v>
      </c>
      <c r="J582" s="170" t="s">
        <v>1239</v>
      </c>
      <c r="K582" s="171" t="s">
        <v>1241</v>
      </c>
      <c r="L582" s="148"/>
      <c r="M582" s="189"/>
    </row>
    <row r="583" spans="1:13" ht="11.25" customHeight="1">
      <c r="A583" s="148" t="s">
        <v>794</v>
      </c>
      <c r="B583" s="148" t="s">
        <v>1711</v>
      </c>
      <c r="C583" s="166">
        <v>8.2100000000000009</v>
      </c>
      <c r="D583" s="167">
        <v>6.7170699999999997</v>
      </c>
      <c r="E583" s="167">
        <v>6.7170699999999997</v>
      </c>
      <c r="F583" s="168">
        <v>1</v>
      </c>
      <c r="G583" s="167">
        <f t="shared" si="16"/>
        <v>6.7170699999999997</v>
      </c>
      <c r="H583" s="166">
        <v>1.2</v>
      </c>
      <c r="I583" s="169">
        <f t="shared" si="17"/>
        <v>8.0604800000000001</v>
      </c>
      <c r="J583" s="170" t="s">
        <v>1239</v>
      </c>
      <c r="K583" s="171" t="s">
        <v>1241</v>
      </c>
      <c r="L583" s="148"/>
      <c r="M583" s="189"/>
    </row>
    <row r="584" spans="1:13" ht="11.25" customHeight="1">
      <c r="A584" s="172" t="s">
        <v>795</v>
      </c>
      <c r="B584" s="172" t="s">
        <v>1711</v>
      </c>
      <c r="C584" s="173">
        <v>15.33</v>
      </c>
      <c r="D584" s="174">
        <v>8.8714399999999998</v>
      </c>
      <c r="E584" s="174">
        <v>8.8714399999999998</v>
      </c>
      <c r="F584" s="175">
        <v>1</v>
      </c>
      <c r="G584" s="174">
        <f t="shared" si="16"/>
        <v>8.8714399999999998</v>
      </c>
      <c r="H584" s="173">
        <v>1.2</v>
      </c>
      <c r="I584" s="176">
        <f t="shared" si="17"/>
        <v>10.64573</v>
      </c>
      <c r="J584" s="177" t="s">
        <v>1239</v>
      </c>
      <c r="K584" s="178" t="s">
        <v>1241</v>
      </c>
      <c r="L584" s="148"/>
      <c r="M584" s="189"/>
    </row>
    <row r="585" spans="1:13" ht="11.25" customHeight="1">
      <c r="A585" s="159" t="s">
        <v>796</v>
      </c>
      <c r="B585" s="159" t="s">
        <v>1712</v>
      </c>
      <c r="C585" s="160">
        <v>2.65</v>
      </c>
      <c r="D585" s="161">
        <v>2.7462399999999998</v>
      </c>
      <c r="E585" s="161">
        <v>2.7462399999999998</v>
      </c>
      <c r="F585" s="162">
        <v>1</v>
      </c>
      <c r="G585" s="161">
        <f t="shared" si="16"/>
        <v>2.7462399999999998</v>
      </c>
      <c r="H585" s="160">
        <v>1.2</v>
      </c>
      <c r="I585" s="163">
        <f t="shared" si="17"/>
        <v>3.29549</v>
      </c>
      <c r="J585" s="164" t="s">
        <v>1239</v>
      </c>
      <c r="K585" s="165" t="s">
        <v>1241</v>
      </c>
      <c r="L585" s="148"/>
      <c r="M585" s="189"/>
    </row>
    <row r="586" spans="1:13" ht="11.25" customHeight="1">
      <c r="A586" s="148" t="s">
        <v>797</v>
      </c>
      <c r="B586" s="148" t="s">
        <v>1712</v>
      </c>
      <c r="C586" s="166">
        <v>3.86</v>
      </c>
      <c r="D586" s="167">
        <v>3.26241</v>
      </c>
      <c r="E586" s="167">
        <v>3.26241</v>
      </c>
      <c r="F586" s="168">
        <v>1</v>
      </c>
      <c r="G586" s="167">
        <f t="shared" si="16"/>
        <v>3.26241</v>
      </c>
      <c r="H586" s="166">
        <v>1.2</v>
      </c>
      <c r="I586" s="169">
        <f t="shared" si="17"/>
        <v>3.9148900000000002</v>
      </c>
      <c r="J586" s="170" t="s">
        <v>1239</v>
      </c>
      <c r="K586" s="171" t="s">
        <v>1241</v>
      </c>
      <c r="L586" s="148"/>
      <c r="M586" s="189"/>
    </row>
    <row r="587" spans="1:13" ht="11.25" customHeight="1">
      <c r="A587" s="148" t="s">
        <v>798</v>
      </c>
      <c r="B587" s="148" t="s">
        <v>1712</v>
      </c>
      <c r="C587" s="166">
        <v>7.57</v>
      </c>
      <c r="D587" s="167">
        <v>4.6016599999999999</v>
      </c>
      <c r="E587" s="167">
        <v>4.6016599999999999</v>
      </c>
      <c r="F587" s="168">
        <v>1</v>
      </c>
      <c r="G587" s="167">
        <f t="shared" si="16"/>
        <v>4.6016599999999999</v>
      </c>
      <c r="H587" s="166">
        <v>1.2</v>
      </c>
      <c r="I587" s="169">
        <f t="shared" si="17"/>
        <v>5.5219899999999997</v>
      </c>
      <c r="J587" s="170" t="s">
        <v>1239</v>
      </c>
      <c r="K587" s="171" t="s">
        <v>1241</v>
      </c>
      <c r="L587" s="148"/>
      <c r="M587" s="189"/>
    </row>
    <row r="588" spans="1:13" ht="11.25" customHeight="1">
      <c r="A588" s="172" t="s">
        <v>799</v>
      </c>
      <c r="B588" s="172" t="s">
        <v>1712</v>
      </c>
      <c r="C588" s="173">
        <v>14.84</v>
      </c>
      <c r="D588" s="174">
        <v>6.8091900000000001</v>
      </c>
      <c r="E588" s="174">
        <v>6.8091900000000001</v>
      </c>
      <c r="F588" s="175">
        <v>1</v>
      </c>
      <c r="G588" s="174">
        <f t="shared" si="16"/>
        <v>6.8091900000000001</v>
      </c>
      <c r="H588" s="173">
        <v>1.2</v>
      </c>
      <c r="I588" s="176">
        <f t="shared" si="17"/>
        <v>8.17103</v>
      </c>
      <c r="J588" s="177" t="s">
        <v>1239</v>
      </c>
      <c r="K588" s="178" t="s">
        <v>1241</v>
      </c>
      <c r="L588" s="148"/>
      <c r="M588" s="189"/>
    </row>
    <row r="589" spans="1:13" ht="11.25" customHeight="1">
      <c r="A589" s="159" t="s">
        <v>800</v>
      </c>
      <c r="B589" s="159" t="s">
        <v>1525</v>
      </c>
      <c r="C589" s="160">
        <v>4.43</v>
      </c>
      <c r="D589" s="161">
        <v>1.02542</v>
      </c>
      <c r="E589" s="161">
        <v>1.02542</v>
      </c>
      <c r="F589" s="162">
        <v>1</v>
      </c>
      <c r="G589" s="161">
        <f t="shared" ref="G589:G652" si="18">ROUND(F589*D589,5)</f>
        <v>1.02542</v>
      </c>
      <c r="H589" s="160">
        <v>1.2</v>
      </c>
      <c r="I589" s="163">
        <f t="shared" ref="I589:I652" si="19">ROUND(H589*G589,5)</f>
        <v>1.2304999999999999</v>
      </c>
      <c r="J589" s="164" t="s">
        <v>1239</v>
      </c>
      <c r="K589" s="165" t="s">
        <v>1241</v>
      </c>
      <c r="L589" s="148"/>
      <c r="M589" s="189"/>
    </row>
    <row r="590" spans="1:13" ht="11.25" customHeight="1">
      <c r="A590" s="148" t="s">
        <v>801</v>
      </c>
      <c r="B590" s="148" t="s">
        <v>1525</v>
      </c>
      <c r="C590" s="166">
        <v>6.59</v>
      </c>
      <c r="D590" s="167">
        <v>1.3672800000000001</v>
      </c>
      <c r="E590" s="167">
        <v>1.3672800000000001</v>
      </c>
      <c r="F590" s="168">
        <v>1</v>
      </c>
      <c r="G590" s="167">
        <f t="shared" si="18"/>
        <v>1.3672800000000001</v>
      </c>
      <c r="H590" s="166">
        <v>1.2</v>
      </c>
      <c r="I590" s="169">
        <f t="shared" si="19"/>
        <v>1.6407400000000001</v>
      </c>
      <c r="J590" s="170" t="s">
        <v>1239</v>
      </c>
      <c r="K590" s="171" t="s">
        <v>1241</v>
      </c>
      <c r="L590" s="148"/>
      <c r="M590" s="189"/>
    </row>
    <row r="591" spans="1:13" ht="11.25" customHeight="1">
      <c r="A591" s="148" t="s">
        <v>802</v>
      </c>
      <c r="B591" s="148" t="s">
        <v>1525</v>
      </c>
      <c r="C591" s="166">
        <v>9.89</v>
      </c>
      <c r="D591" s="167">
        <v>2.0708500000000001</v>
      </c>
      <c r="E591" s="167">
        <v>2.0708500000000001</v>
      </c>
      <c r="F591" s="168">
        <v>1</v>
      </c>
      <c r="G591" s="167">
        <f t="shared" si="18"/>
        <v>2.0708500000000001</v>
      </c>
      <c r="H591" s="166">
        <v>1.2</v>
      </c>
      <c r="I591" s="169">
        <f t="shared" si="19"/>
        <v>2.48502</v>
      </c>
      <c r="J591" s="170" t="s">
        <v>1239</v>
      </c>
      <c r="K591" s="171" t="s">
        <v>1241</v>
      </c>
      <c r="L591" s="148"/>
      <c r="M591" s="189"/>
    </row>
    <row r="592" spans="1:13" ht="11.25" customHeight="1">
      <c r="A592" s="172" t="s">
        <v>803</v>
      </c>
      <c r="B592" s="172" t="s">
        <v>1525</v>
      </c>
      <c r="C592" s="173">
        <v>16.739999999999998</v>
      </c>
      <c r="D592" s="174">
        <v>3.8443999999999998</v>
      </c>
      <c r="E592" s="174">
        <v>3.8443999999999998</v>
      </c>
      <c r="F592" s="175">
        <v>1</v>
      </c>
      <c r="G592" s="174">
        <f t="shared" si="18"/>
        <v>3.8443999999999998</v>
      </c>
      <c r="H592" s="173">
        <v>1.2</v>
      </c>
      <c r="I592" s="176">
        <f t="shared" si="19"/>
        <v>4.6132799999999996</v>
      </c>
      <c r="J592" s="177" t="s">
        <v>1239</v>
      </c>
      <c r="K592" s="178" t="s">
        <v>1241</v>
      </c>
      <c r="L592" s="148"/>
      <c r="M592" s="189"/>
    </row>
    <row r="593" spans="1:13" ht="11.25" customHeight="1">
      <c r="A593" s="159" t="s">
        <v>804</v>
      </c>
      <c r="B593" s="159" t="s">
        <v>1713</v>
      </c>
      <c r="C593" s="160">
        <v>3.73</v>
      </c>
      <c r="D593" s="161">
        <v>1.3732</v>
      </c>
      <c r="E593" s="161">
        <v>1.3732</v>
      </c>
      <c r="F593" s="162">
        <v>1</v>
      </c>
      <c r="G593" s="161">
        <f t="shared" si="18"/>
        <v>1.3732</v>
      </c>
      <c r="H593" s="160">
        <v>1.2</v>
      </c>
      <c r="I593" s="163">
        <f t="shared" si="19"/>
        <v>1.64784</v>
      </c>
      <c r="J593" s="164" t="s">
        <v>1239</v>
      </c>
      <c r="K593" s="165" t="s">
        <v>1241</v>
      </c>
      <c r="L593" s="148"/>
      <c r="M593" s="189"/>
    </row>
    <row r="594" spans="1:13" ht="11.25" customHeight="1">
      <c r="A594" s="148" t="s">
        <v>805</v>
      </c>
      <c r="B594" s="148" t="s">
        <v>1713</v>
      </c>
      <c r="C594" s="166">
        <v>4.83</v>
      </c>
      <c r="D594" s="167">
        <v>1.61975</v>
      </c>
      <c r="E594" s="167">
        <v>1.61975</v>
      </c>
      <c r="F594" s="168">
        <v>1</v>
      </c>
      <c r="G594" s="167">
        <f t="shared" si="18"/>
        <v>1.61975</v>
      </c>
      <c r="H594" s="166">
        <v>1.2</v>
      </c>
      <c r="I594" s="169">
        <f t="shared" si="19"/>
        <v>1.9437</v>
      </c>
      <c r="J594" s="170" t="s">
        <v>1239</v>
      </c>
      <c r="K594" s="171" t="s">
        <v>1241</v>
      </c>
      <c r="L594" s="148"/>
      <c r="M594" s="189"/>
    </row>
    <row r="595" spans="1:13" ht="11.25" customHeight="1">
      <c r="A595" s="148" t="s">
        <v>806</v>
      </c>
      <c r="B595" s="148" t="s">
        <v>1713</v>
      </c>
      <c r="C595" s="166">
        <v>6.66</v>
      </c>
      <c r="D595" s="167">
        <v>2.07965</v>
      </c>
      <c r="E595" s="167">
        <v>2.07965</v>
      </c>
      <c r="F595" s="168">
        <v>1</v>
      </c>
      <c r="G595" s="167">
        <f t="shared" si="18"/>
        <v>2.07965</v>
      </c>
      <c r="H595" s="166">
        <v>1.2</v>
      </c>
      <c r="I595" s="169">
        <f t="shared" si="19"/>
        <v>2.4955799999999999</v>
      </c>
      <c r="J595" s="170" t="s">
        <v>1239</v>
      </c>
      <c r="K595" s="171" t="s">
        <v>1241</v>
      </c>
      <c r="L595" s="148"/>
      <c r="M595" s="189"/>
    </row>
    <row r="596" spans="1:13" ht="11.25" customHeight="1">
      <c r="A596" s="172" t="s">
        <v>807</v>
      </c>
      <c r="B596" s="172" t="s">
        <v>1713</v>
      </c>
      <c r="C596" s="173">
        <v>9.83</v>
      </c>
      <c r="D596" s="174">
        <v>3.00576</v>
      </c>
      <c r="E596" s="174">
        <v>3.00576</v>
      </c>
      <c r="F596" s="175">
        <v>1</v>
      </c>
      <c r="G596" s="174">
        <f t="shared" si="18"/>
        <v>3.00576</v>
      </c>
      <c r="H596" s="173">
        <v>1.2</v>
      </c>
      <c r="I596" s="176">
        <f t="shared" si="19"/>
        <v>3.6069100000000001</v>
      </c>
      <c r="J596" s="177" t="s">
        <v>1239</v>
      </c>
      <c r="K596" s="178" t="s">
        <v>1241</v>
      </c>
      <c r="L596" s="148"/>
      <c r="M596" s="189"/>
    </row>
    <row r="597" spans="1:13" ht="11.25" customHeight="1">
      <c r="A597" s="159" t="s">
        <v>808</v>
      </c>
      <c r="B597" s="159" t="s">
        <v>1714</v>
      </c>
      <c r="C597" s="160">
        <v>2.58</v>
      </c>
      <c r="D597" s="161">
        <v>1.3320799999999999</v>
      </c>
      <c r="E597" s="161">
        <v>1.3320799999999999</v>
      </c>
      <c r="F597" s="162">
        <v>1</v>
      </c>
      <c r="G597" s="161">
        <f t="shared" si="18"/>
        <v>1.3320799999999999</v>
      </c>
      <c r="H597" s="160">
        <v>1.2</v>
      </c>
      <c r="I597" s="163">
        <f t="shared" si="19"/>
        <v>1.5985</v>
      </c>
      <c r="J597" s="164" t="s">
        <v>1239</v>
      </c>
      <c r="K597" s="165" t="s">
        <v>1241</v>
      </c>
      <c r="L597" s="148"/>
      <c r="M597" s="189"/>
    </row>
    <row r="598" spans="1:13" ht="11.25" customHeight="1">
      <c r="A598" s="148" t="s">
        <v>809</v>
      </c>
      <c r="B598" s="148" t="s">
        <v>1714</v>
      </c>
      <c r="C598" s="166">
        <v>4.41</v>
      </c>
      <c r="D598" s="167">
        <v>1.77172</v>
      </c>
      <c r="E598" s="167">
        <v>1.77172</v>
      </c>
      <c r="F598" s="168">
        <v>1</v>
      </c>
      <c r="G598" s="167">
        <f t="shared" si="18"/>
        <v>1.77172</v>
      </c>
      <c r="H598" s="166">
        <v>1.2</v>
      </c>
      <c r="I598" s="169">
        <f t="shared" si="19"/>
        <v>2.1260599999999998</v>
      </c>
      <c r="J598" s="170" t="s">
        <v>1239</v>
      </c>
      <c r="K598" s="171" t="s">
        <v>1241</v>
      </c>
      <c r="L598" s="148"/>
      <c r="M598" s="189"/>
    </row>
    <row r="599" spans="1:13" ht="11.25" customHeight="1">
      <c r="A599" s="148" t="s">
        <v>810</v>
      </c>
      <c r="B599" s="148" t="s">
        <v>1714</v>
      </c>
      <c r="C599" s="166">
        <v>7.94</v>
      </c>
      <c r="D599" s="167">
        <v>2.5197400000000001</v>
      </c>
      <c r="E599" s="167">
        <v>2.5197400000000001</v>
      </c>
      <c r="F599" s="168">
        <v>1</v>
      </c>
      <c r="G599" s="167">
        <f t="shared" si="18"/>
        <v>2.5197400000000001</v>
      </c>
      <c r="H599" s="166">
        <v>1.2</v>
      </c>
      <c r="I599" s="169">
        <f t="shared" si="19"/>
        <v>3.0236900000000002</v>
      </c>
      <c r="J599" s="170" t="s">
        <v>1239</v>
      </c>
      <c r="K599" s="171" t="s">
        <v>1241</v>
      </c>
      <c r="L599" s="148"/>
      <c r="M599" s="189"/>
    </row>
    <row r="600" spans="1:13" ht="11.25" customHeight="1">
      <c r="A600" s="172" t="s">
        <v>811</v>
      </c>
      <c r="B600" s="172" t="s">
        <v>1714</v>
      </c>
      <c r="C600" s="173">
        <v>15.06</v>
      </c>
      <c r="D600" s="174">
        <v>4.0305200000000001</v>
      </c>
      <c r="E600" s="174">
        <v>4.0305200000000001</v>
      </c>
      <c r="F600" s="175">
        <v>1</v>
      </c>
      <c r="G600" s="174">
        <f t="shared" si="18"/>
        <v>4.0305200000000001</v>
      </c>
      <c r="H600" s="173">
        <v>1.2</v>
      </c>
      <c r="I600" s="176">
        <f t="shared" si="19"/>
        <v>4.8366199999999999</v>
      </c>
      <c r="J600" s="177" t="s">
        <v>1239</v>
      </c>
      <c r="K600" s="178" t="s">
        <v>1241</v>
      </c>
      <c r="L600" s="148"/>
      <c r="M600" s="189"/>
    </row>
    <row r="601" spans="1:13" ht="11.25" customHeight="1">
      <c r="A601" s="159" t="s">
        <v>812</v>
      </c>
      <c r="B601" s="159" t="s">
        <v>1715</v>
      </c>
      <c r="C601" s="160">
        <v>2.16</v>
      </c>
      <c r="D601" s="161">
        <v>1.08439</v>
      </c>
      <c r="E601" s="161">
        <v>1.08439</v>
      </c>
      <c r="F601" s="162">
        <v>1</v>
      </c>
      <c r="G601" s="161">
        <f t="shared" si="18"/>
        <v>1.08439</v>
      </c>
      <c r="H601" s="160">
        <v>1.2</v>
      </c>
      <c r="I601" s="163">
        <f t="shared" si="19"/>
        <v>1.3012699999999999</v>
      </c>
      <c r="J601" s="164" t="s">
        <v>1239</v>
      </c>
      <c r="K601" s="165" t="s">
        <v>1241</v>
      </c>
      <c r="L601" s="148"/>
      <c r="M601" s="189"/>
    </row>
    <row r="602" spans="1:13" ht="11.25" customHeight="1">
      <c r="A602" s="148" t="s">
        <v>813</v>
      </c>
      <c r="B602" s="148" t="s">
        <v>1715</v>
      </c>
      <c r="C602" s="166">
        <v>3.53</v>
      </c>
      <c r="D602" s="167">
        <v>1.462</v>
      </c>
      <c r="E602" s="167">
        <v>1.462</v>
      </c>
      <c r="F602" s="168">
        <v>1</v>
      </c>
      <c r="G602" s="167">
        <f t="shared" si="18"/>
        <v>1.462</v>
      </c>
      <c r="H602" s="166">
        <v>1.2</v>
      </c>
      <c r="I602" s="169">
        <f t="shared" si="19"/>
        <v>1.7544</v>
      </c>
      <c r="J602" s="170" t="s">
        <v>1239</v>
      </c>
      <c r="K602" s="171" t="s">
        <v>1241</v>
      </c>
      <c r="L602" s="148"/>
      <c r="M602" s="189"/>
    </row>
    <row r="603" spans="1:13" ht="11.25" customHeight="1">
      <c r="A603" s="148" t="s">
        <v>814</v>
      </c>
      <c r="B603" s="148" t="s">
        <v>1715</v>
      </c>
      <c r="C603" s="166">
        <v>7.46</v>
      </c>
      <c r="D603" s="167">
        <v>2.0459800000000001</v>
      </c>
      <c r="E603" s="167">
        <v>2.0459800000000001</v>
      </c>
      <c r="F603" s="168">
        <v>1</v>
      </c>
      <c r="G603" s="167">
        <f t="shared" si="18"/>
        <v>2.0459800000000001</v>
      </c>
      <c r="H603" s="166">
        <v>1.2</v>
      </c>
      <c r="I603" s="169">
        <f t="shared" si="19"/>
        <v>2.4551799999999999</v>
      </c>
      <c r="J603" s="170" t="s">
        <v>1239</v>
      </c>
      <c r="K603" s="171" t="s">
        <v>1241</v>
      </c>
      <c r="L603" s="148"/>
      <c r="M603" s="189"/>
    </row>
    <row r="604" spans="1:13" ht="11.25" customHeight="1">
      <c r="A604" s="172" t="s">
        <v>815</v>
      </c>
      <c r="B604" s="172" t="s">
        <v>1715</v>
      </c>
      <c r="C604" s="173">
        <v>14.78</v>
      </c>
      <c r="D604" s="174">
        <v>3.5191599999999998</v>
      </c>
      <c r="E604" s="174">
        <v>3.5191599999999998</v>
      </c>
      <c r="F604" s="175">
        <v>1</v>
      </c>
      <c r="G604" s="174">
        <f t="shared" si="18"/>
        <v>3.5191599999999998</v>
      </c>
      <c r="H604" s="173">
        <v>1.2</v>
      </c>
      <c r="I604" s="176">
        <f t="shared" si="19"/>
        <v>4.2229900000000002</v>
      </c>
      <c r="J604" s="177" t="s">
        <v>1239</v>
      </c>
      <c r="K604" s="178" t="s">
        <v>1241</v>
      </c>
      <c r="L604" s="148"/>
      <c r="M604" s="189"/>
    </row>
    <row r="605" spans="1:13" ht="11.25" customHeight="1">
      <c r="A605" s="159" t="s">
        <v>816</v>
      </c>
      <c r="B605" s="159" t="s">
        <v>1716</v>
      </c>
      <c r="C605" s="160">
        <v>3.93</v>
      </c>
      <c r="D605" s="161">
        <v>1.1021700000000001</v>
      </c>
      <c r="E605" s="161">
        <v>1.1021700000000001</v>
      </c>
      <c r="F605" s="162">
        <v>1</v>
      </c>
      <c r="G605" s="161">
        <f t="shared" si="18"/>
        <v>1.1021700000000001</v>
      </c>
      <c r="H605" s="160">
        <v>1.2</v>
      </c>
      <c r="I605" s="163">
        <f t="shared" si="19"/>
        <v>1.3226</v>
      </c>
      <c r="J605" s="164" t="s">
        <v>1239</v>
      </c>
      <c r="K605" s="165" t="s">
        <v>1241</v>
      </c>
      <c r="L605" s="148"/>
      <c r="M605" s="189"/>
    </row>
    <row r="606" spans="1:13" ht="11.25" customHeight="1">
      <c r="A606" s="148" t="s">
        <v>817</v>
      </c>
      <c r="B606" s="148" t="s">
        <v>1716</v>
      </c>
      <c r="C606" s="166">
        <v>7.74</v>
      </c>
      <c r="D606" s="167">
        <v>1.7656799999999999</v>
      </c>
      <c r="E606" s="167">
        <v>1.7656799999999999</v>
      </c>
      <c r="F606" s="168">
        <v>1</v>
      </c>
      <c r="G606" s="167">
        <f t="shared" si="18"/>
        <v>1.7656799999999999</v>
      </c>
      <c r="H606" s="166">
        <v>1.2</v>
      </c>
      <c r="I606" s="169">
        <f t="shared" si="19"/>
        <v>2.1188199999999999</v>
      </c>
      <c r="J606" s="170" t="s">
        <v>1239</v>
      </c>
      <c r="K606" s="171" t="s">
        <v>1241</v>
      </c>
      <c r="L606" s="148"/>
      <c r="M606" s="189"/>
    </row>
    <row r="607" spans="1:13" ht="11.25" customHeight="1">
      <c r="A607" s="148" t="s">
        <v>818</v>
      </c>
      <c r="B607" s="148" t="s">
        <v>1716</v>
      </c>
      <c r="C607" s="166">
        <v>13.78</v>
      </c>
      <c r="D607" s="167">
        <v>2.9824199999999998</v>
      </c>
      <c r="E607" s="167">
        <v>2.9824199999999998</v>
      </c>
      <c r="F607" s="168">
        <v>1</v>
      </c>
      <c r="G607" s="167">
        <f t="shared" si="18"/>
        <v>2.9824199999999998</v>
      </c>
      <c r="H607" s="166">
        <v>1.2</v>
      </c>
      <c r="I607" s="169">
        <f t="shared" si="19"/>
        <v>3.5789</v>
      </c>
      <c r="J607" s="170" t="s">
        <v>1239</v>
      </c>
      <c r="K607" s="171" t="s">
        <v>1241</v>
      </c>
      <c r="L607" s="148"/>
      <c r="M607" s="189"/>
    </row>
    <row r="608" spans="1:13" ht="11.25" customHeight="1">
      <c r="A608" s="172" t="s">
        <v>819</v>
      </c>
      <c r="B608" s="172" t="s">
        <v>1716</v>
      </c>
      <c r="C608" s="173">
        <v>26.18</v>
      </c>
      <c r="D608" s="174">
        <v>6.0484099999999996</v>
      </c>
      <c r="E608" s="174">
        <v>6.0484099999999996</v>
      </c>
      <c r="F608" s="175">
        <v>1</v>
      </c>
      <c r="G608" s="174">
        <f t="shared" si="18"/>
        <v>6.0484099999999996</v>
      </c>
      <c r="H608" s="173">
        <v>1.2</v>
      </c>
      <c r="I608" s="176">
        <f t="shared" si="19"/>
        <v>7.2580900000000002</v>
      </c>
      <c r="J608" s="177" t="s">
        <v>1239</v>
      </c>
      <c r="K608" s="178" t="s">
        <v>1241</v>
      </c>
      <c r="L608" s="148"/>
      <c r="M608" s="189"/>
    </row>
    <row r="609" spans="1:13" ht="11.25" customHeight="1">
      <c r="A609" s="159" t="s">
        <v>820</v>
      </c>
      <c r="B609" s="159" t="s">
        <v>1717</v>
      </c>
      <c r="C609" s="160">
        <v>2.79</v>
      </c>
      <c r="D609" s="161">
        <v>1.27993</v>
      </c>
      <c r="E609" s="161">
        <v>1.27993</v>
      </c>
      <c r="F609" s="162">
        <v>1</v>
      </c>
      <c r="G609" s="161">
        <f t="shared" si="18"/>
        <v>1.27993</v>
      </c>
      <c r="H609" s="160">
        <v>1.2</v>
      </c>
      <c r="I609" s="163">
        <f t="shared" si="19"/>
        <v>1.53592</v>
      </c>
      <c r="J609" s="164" t="s">
        <v>1239</v>
      </c>
      <c r="K609" s="165" t="s">
        <v>1241</v>
      </c>
      <c r="L609" s="148"/>
      <c r="M609" s="189"/>
    </row>
    <row r="610" spans="1:13" ht="11.25" customHeight="1">
      <c r="A610" s="148" t="s">
        <v>821</v>
      </c>
      <c r="B610" s="148" t="s">
        <v>1717</v>
      </c>
      <c r="C610" s="166">
        <v>4.08</v>
      </c>
      <c r="D610" s="167">
        <v>1.68503</v>
      </c>
      <c r="E610" s="167">
        <v>1.68503</v>
      </c>
      <c r="F610" s="168">
        <v>1</v>
      </c>
      <c r="G610" s="167">
        <f t="shared" si="18"/>
        <v>1.68503</v>
      </c>
      <c r="H610" s="166">
        <v>1.2</v>
      </c>
      <c r="I610" s="169">
        <f t="shared" si="19"/>
        <v>2.0220400000000001</v>
      </c>
      <c r="J610" s="170" t="s">
        <v>1239</v>
      </c>
      <c r="K610" s="171" t="s">
        <v>1241</v>
      </c>
      <c r="L610" s="148"/>
      <c r="M610" s="189"/>
    </row>
    <row r="611" spans="1:13" ht="11.25" customHeight="1">
      <c r="A611" s="148" t="s">
        <v>822</v>
      </c>
      <c r="B611" s="148" t="s">
        <v>1717</v>
      </c>
      <c r="C611" s="166">
        <v>8.1</v>
      </c>
      <c r="D611" s="167">
        <v>2.45844</v>
      </c>
      <c r="E611" s="167">
        <v>2.45844</v>
      </c>
      <c r="F611" s="168">
        <v>1</v>
      </c>
      <c r="G611" s="167">
        <f t="shared" si="18"/>
        <v>2.45844</v>
      </c>
      <c r="H611" s="166">
        <v>1.2</v>
      </c>
      <c r="I611" s="169">
        <f t="shared" si="19"/>
        <v>2.9501300000000001</v>
      </c>
      <c r="J611" s="170" t="s">
        <v>1239</v>
      </c>
      <c r="K611" s="171" t="s">
        <v>1241</v>
      </c>
      <c r="L611" s="148"/>
      <c r="M611" s="189"/>
    </row>
    <row r="612" spans="1:13" ht="11.25" customHeight="1">
      <c r="A612" s="172" t="s">
        <v>823</v>
      </c>
      <c r="B612" s="172" t="s">
        <v>1717</v>
      </c>
      <c r="C612" s="173">
        <v>13.66</v>
      </c>
      <c r="D612" s="174">
        <v>3.82796</v>
      </c>
      <c r="E612" s="174">
        <v>3.82796</v>
      </c>
      <c r="F612" s="175">
        <v>1</v>
      </c>
      <c r="G612" s="174">
        <f t="shared" si="18"/>
        <v>3.82796</v>
      </c>
      <c r="H612" s="173">
        <v>1.2</v>
      </c>
      <c r="I612" s="176">
        <f t="shared" si="19"/>
        <v>4.5935499999999996</v>
      </c>
      <c r="J612" s="177" t="s">
        <v>1239</v>
      </c>
      <c r="K612" s="178" t="s">
        <v>1241</v>
      </c>
      <c r="L612" s="148"/>
      <c r="M612" s="189"/>
    </row>
    <row r="613" spans="1:13" ht="11.25" customHeight="1">
      <c r="A613" s="159" t="s">
        <v>824</v>
      </c>
      <c r="B613" s="159" t="s">
        <v>1718</v>
      </c>
      <c r="C613" s="160">
        <v>2.66</v>
      </c>
      <c r="D613" s="161">
        <v>1.0847899999999999</v>
      </c>
      <c r="E613" s="161">
        <v>1.0847899999999999</v>
      </c>
      <c r="F613" s="162">
        <v>1</v>
      </c>
      <c r="G613" s="161">
        <f t="shared" si="18"/>
        <v>1.0847899999999999</v>
      </c>
      <c r="H613" s="160">
        <v>1.2</v>
      </c>
      <c r="I613" s="163">
        <f t="shared" si="19"/>
        <v>1.30175</v>
      </c>
      <c r="J613" s="164" t="s">
        <v>1239</v>
      </c>
      <c r="K613" s="165" t="s">
        <v>1241</v>
      </c>
      <c r="L613" s="148"/>
      <c r="M613" s="189"/>
    </row>
    <row r="614" spans="1:13" ht="11.25" customHeight="1">
      <c r="A614" s="148" t="s">
        <v>825</v>
      </c>
      <c r="B614" s="148" t="s">
        <v>1718</v>
      </c>
      <c r="C614" s="166">
        <v>4.9400000000000004</v>
      </c>
      <c r="D614" s="167">
        <v>1.1547499999999999</v>
      </c>
      <c r="E614" s="167">
        <v>1.1547499999999999</v>
      </c>
      <c r="F614" s="168">
        <v>1</v>
      </c>
      <c r="G614" s="167">
        <f t="shared" si="18"/>
        <v>1.1547499999999999</v>
      </c>
      <c r="H614" s="166">
        <v>1.2</v>
      </c>
      <c r="I614" s="169">
        <f t="shared" si="19"/>
        <v>1.3856999999999999</v>
      </c>
      <c r="J614" s="170" t="s">
        <v>1239</v>
      </c>
      <c r="K614" s="171" t="s">
        <v>1241</v>
      </c>
      <c r="L614" s="148"/>
      <c r="M614" s="189"/>
    </row>
    <row r="615" spans="1:13" ht="11.25" customHeight="1">
      <c r="A615" s="148" t="s">
        <v>826</v>
      </c>
      <c r="B615" s="148" t="s">
        <v>1718</v>
      </c>
      <c r="C615" s="166">
        <v>7.11</v>
      </c>
      <c r="D615" s="167">
        <v>1.5316799999999999</v>
      </c>
      <c r="E615" s="167">
        <v>1.5316799999999999</v>
      </c>
      <c r="F615" s="168">
        <v>1</v>
      </c>
      <c r="G615" s="167">
        <f t="shared" si="18"/>
        <v>1.5316799999999999</v>
      </c>
      <c r="H615" s="166">
        <v>1.2</v>
      </c>
      <c r="I615" s="169">
        <f t="shared" si="19"/>
        <v>1.83802</v>
      </c>
      <c r="J615" s="170" t="s">
        <v>1239</v>
      </c>
      <c r="K615" s="171" t="s">
        <v>1241</v>
      </c>
      <c r="L615" s="148"/>
      <c r="M615" s="189"/>
    </row>
    <row r="616" spans="1:13" ht="11.25" customHeight="1">
      <c r="A616" s="172" t="s">
        <v>827</v>
      </c>
      <c r="B616" s="172" t="s">
        <v>1718</v>
      </c>
      <c r="C616" s="173">
        <v>11.91</v>
      </c>
      <c r="D616" s="174">
        <v>2.7791299999999999</v>
      </c>
      <c r="E616" s="174">
        <v>2.7791299999999999</v>
      </c>
      <c r="F616" s="175">
        <v>1</v>
      </c>
      <c r="G616" s="174">
        <f t="shared" si="18"/>
        <v>2.7791299999999999</v>
      </c>
      <c r="H616" s="173">
        <v>1.2</v>
      </c>
      <c r="I616" s="176">
        <f t="shared" si="19"/>
        <v>3.3349600000000001</v>
      </c>
      <c r="J616" s="177" t="s">
        <v>1239</v>
      </c>
      <c r="K616" s="178" t="s">
        <v>1241</v>
      </c>
      <c r="L616" s="148"/>
      <c r="M616" s="189"/>
    </row>
    <row r="617" spans="1:13" ht="11.25" customHeight="1">
      <c r="A617" s="159" t="s">
        <v>828</v>
      </c>
      <c r="B617" s="159" t="s">
        <v>1719</v>
      </c>
      <c r="C617" s="160">
        <v>2.08</v>
      </c>
      <c r="D617" s="161">
        <v>0.93974000000000002</v>
      </c>
      <c r="E617" s="161">
        <v>0.93974000000000002</v>
      </c>
      <c r="F617" s="162">
        <v>1</v>
      </c>
      <c r="G617" s="161">
        <f t="shared" si="18"/>
        <v>0.93974000000000002</v>
      </c>
      <c r="H617" s="160">
        <v>1.2</v>
      </c>
      <c r="I617" s="163">
        <f t="shared" si="19"/>
        <v>1.1276900000000001</v>
      </c>
      <c r="J617" s="164" t="s">
        <v>1239</v>
      </c>
      <c r="K617" s="165" t="s">
        <v>1241</v>
      </c>
      <c r="L617" s="148"/>
      <c r="M617" s="189"/>
    </row>
    <row r="618" spans="1:13" ht="11.25" customHeight="1">
      <c r="A618" s="148" t="s">
        <v>829</v>
      </c>
      <c r="B618" s="148" t="s">
        <v>1719</v>
      </c>
      <c r="C618" s="166">
        <v>3.24</v>
      </c>
      <c r="D618" s="167">
        <v>1.50397</v>
      </c>
      <c r="E618" s="167">
        <v>1.50397</v>
      </c>
      <c r="F618" s="168">
        <v>1</v>
      </c>
      <c r="G618" s="167">
        <f t="shared" si="18"/>
        <v>1.50397</v>
      </c>
      <c r="H618" s="166">
        <v>1.2</v>
      </c>
      <c r="I618" s="169">
        <f t="shared" si="19"/>
        <v>1.8047599999999999</v>
      </c>
      <c r="J618" s="170" t="s">
        <v>1239</v>
      </c>
      <c r="K618" s="171" t="s">
        <v>1241</v>
      </c>
      <c r="L618" s="148"/>
      <c r="M618" s="189"/>
    </row>
    <row r="619" spans="1:13" ht="11.25" customHeight="1">
      <c r="A619" s="148" t="s">
        <v>830</v>
      </c>
      <c r="B619" s="148" t="s">
        <v>1719</v>
      </c>
      <c r="C619" s="166">
        <v>6.55</v>
      </c>
      <c r="D619" s="167">
        <v>2.24098</v>
      </c>
      <c r="E619" s="167">
        <v>2.24098</v>
      </c>
      <c r="F619" s="168">
        <v>1</v>
      </c>
      <c r="G619" s="167">
        <f t="shared" si="18"/>
        <v>2.24098</v>
      </c>
      <c r="H619" s="166">
        <v>1.2</v>
      </c>
      <c r="I619" s="169">
        <f t="shared" si="19"/>
        <v>2.6891799999999999</v>
      </c>
      <c r="J619" s="170" t="s">
        <v>1239</v>
      </c>
      <c r="K619" s="171" t="s">
        <v>1241</v>
      </c>
      <c r="L619" s="148"/>
      <c r="M619" s="189"/>
    </row>
    <row r="620" spans="1:13" ht="11.25" customHeight="1">
      <c r="A620" s="172" t="s">
        <v>831</v>
      </c>
      <c r="B620" s="172" t="s">
        <v>1719</v>
      </c>
      <c r="C620" s="173">
        <v>12.21</v>
      </c>
      <c r="D620" s="174">
        <v>3.6438899999999999</v>
      </c>
      <c r="E620" s="174">
        <v>3.6438899999999999</v>
      </c>
      <c r="F620" s="175">
        <v>1</v>
      </c>
      <c r="G620" s="174">
        <f t="shared" si="18"/>
        <v>3.6438899999999999</v>
      </c>
      <c r="H620" s="173">
        <v>1.2</v>
      </c>
      <c r="I620" s="176">
        <f t="shared" si="19"/>
        <v>4.3726700000000003</v>
      </c>
      <c r="J620" s="177" t="s">
        <v>1239</v>
      </c>
      <c r="K620" s="178" t="s">
        <v>1241</v>
      </c>
      <c r="L620" s="148"/>
      <c r="M620" s="189"/>
    </row>
    <row r="621" spans="1:13" ht="11.25" customHeight="1">
      <c r="A621" s="159" t="s">
        <v>832</v>
      </c>
      <c r="B621" s="159" t="s">
        <v>1720</v>
      </c>
      <c r="C621" s="160">
        <v>2.42</v>
      </c>
      <c r="D621" s="161">
        <v>0.79203999999999997</v>
      </c>
      <c r="E621" s="161">
        <v>0.79203999999999997</v>
      </c>
      <c r="F621" s="162">
        <v>1</v>
      </c>
      <c r="G621" s="161">
        <f t="shared" si="18"/>
        <v>0.79203999999999997</v>
      </c>
      <c r="H621" s="160">
        <v>1.2</v>
      </c>
      <c r="I621" s="163">
        <f t="shared" si="19"/>
        <v>0.95045000000000002</v>
      </c>
      <c r="J621" s="164" t="s">
        <v>1239</v>
      </c>
      <c r="K621" s="165" t="s">
        <v>1241</v>
      </c>
      <c r="L621" s="148"/>
      <c r="M621" s="189"/>
    </row>
    <row r="622" spans="1:13" ht="11.25" customHeight="1">
      <c r="A622" s="148" t="s">
        <v>833</v>
      </c>
      <c r="B622" s="148" t="s">
        <v>1720</v>
      </c>
      <c r="C622" s="166">
        <v>4.04</v>
      </c>
      <c r="D622" s="167">
        <v>1.0693600000000001</v>
      </c>
      <c r="E622" s="167">
        <v>1.0693600000000001</v>
      </c>
      <c r="F622" s="168">
        <v>1</v>
      </c>
      <c r="G622" s="167">
        <f t="shared" si="18"/>
        <v>1.0693600000000001</v>
      </c>
      <c r="H622" s="166">
        <v>1.2</v>
      </c>
      <c r="I622" s="169">
        <f t="shared" si="19"/>
        <v>1.2832300000000001</v>
      </c>
      <c r="J622" s="170" t="s">
        <v>1239</v>
      </c>
      <c r="K622" s="171" t="s">
        <v>1241</v>
      </c>
      <c r="L622" s="148"/>
      <c r="M622" s="189"/>
    </row>
    <row r="623" spans="1:13" ht="11.25" customHeight="1">
      <c r="A623" s="148" t="s">
        <v>834</v>
      </c>
      <c r="B623" s="148" t="s">
        <v>1720</v>
      </c>
      <c r="C623" s="166">
        <v>6.81</v>
      </c>
      <c r="D623" s="167">
        <v>1.65028</v>
      </c>
      <c r="E623" s="167">
        <v>1.65028</v>
      </c>
      <c r="F623" s="168">
        <v>1</v>
      </c>
      <c r="G623" s="167">
        <f t="shared" si="18"/>
        <v>1.65028</v>
      </c>
      <c r="H623" s="166">
        <v>1.2</v>
      </c>
      <c r="I623" s="169">
        <f t="shared" si="19"/>
        <v>1.98034</v>
      </c>
      <c r="J623" s="170" t="s">
        <v>1239</v>
      </c>
      <c r="K623" s="171" t="s">
        <v>1241</v>
      </c>
      <c r="L623" s="148"/>
      <c r="M623" s="189"/>
    </row>
    <row r="624" spans="1:13" ht="11.25" customHeight="1">
      <c r="A624" s="172" t="s">
        <v>835</v>
      </c>
      <c r="B624" s="172" t="s">
        <v>1720</v>
      </c>
      <c r="C624" s="173">
        <v>12.2</v>
      </c>
      <c r="D624" s="174">
        <v>3.0104299999999999</v>
      </c>
      <c r="E624" s="174">
        <v>3.0104299999999999</v>
      </c>
      <c r="F624" s="175">
        <v>1</v>
      </c>
      <c r="G624" s="174">
        <f t="shared" si="18"/>
        <v>3.0104299999999999</v>
      </c>
      <c r="H624" s="173">
        <v>1.2</v>
      </c>
      <c r="I624" s="176">
        <f t="shared" si="19"/>
        <v>3.61252</v>
      </c>
      <c r="J624" s="177" t="s">
        <v>1239</v>
      </c>
      <c r="K624" s="178" t="s">
        <v>1241</v>
      </c>
      <c r="L624" s="148"/>
      <c r="M624" s="189"/>
    </row>
    <row r="625" spans="1:13" ht="11.25" customHeight="1">
      <c r="A625" s="159" t="s">
        <v>836</v>
      </c>
      <c r="B625" s="159" t="s">
        <v>1721</v>
      </c>
      <c r="C625" s="160">
        <v>2.83</v>
      </c>
      <c r="D625" s="161">
        <v>0.92998999999999998</v>
      </c>
      <c r="E625" s="161">
        <v>0.92998999999999998</v>
      </c>
      <c r="F625" s="162">
        <v>1</v>
      </c>
      <c r="G625" s="161">
        <f t="shared" si="18"/>
        <v>0.92998999999999998</v>
      </c>
      <c r="H625" s="160">
        <v>1.2</v>
      </c>
      <c r="I625" s="163">
        <f t="shared" si="19"/>
        <v>1.11599</v>
      </c>
      <c r="J625" s="164" t="s">
        <v>1239</v>
      </c>
      <c r="K625" s="165" t="s">
        <v>1241</v>
      </c>
      <c r="L625" s="148"/>
      <c r="M625" s="189"/>
    </row>
    <row r="626" spans="1:13" ht="11.25" customHeight="1">
      <c r="A626" s="148" t="s">
        <v>837</v>
      </c>
      <c r="B626" s="148" t="s">
        <v>1721</v>
      </c>
      <c r="C626" s="166">
        <v>4.95</v>
      </c>
      <c r="D626" s="167">
        <v>1.2028799999999999</v>
      </c>
      <c r="E626" s="167">
        <v>1.2028799999999999</v>
      </c>
      <c r="F626" s="168">
        <v>1</v>
      </c>
      <c r="G626" s="167">
        <f t="shared" si="18"/>
        <v>1.2028799999999999</v>
      </c>
      <c r="H626" s="166">
        <v>1.2</v>
      </c>
      <c r="I626" s="169">
        <f t="shared" si="19"/>
        <v>1.44346</v>
      </c>
      <c r="J626" s="170" t="s">
        <v>1239</v>
      </c>
      <c r="K626" s="171" t="s">
        <v>1241</v>
      </c>
      <c r="L626" s="148"/>
      <c r="M626" s="189"/>
    </row>
    <row r="627" spans="1:13" ht="11.25" customHeight="1">
      <c r="A627" s="148" t="s">
        <v>838</v>
      </c>
      <c r="B627" s="148" t="s">
        <v>1721</v>
      </c>
      <c r="C627" s="166">
        <v>8.7799999999999994</v>
      </c>
      <c r="D627" s="167">
        <v>1.84714</v>
      </c>
      <c r="E627" s="167">
        <v>1.84714</v>
      </c>
      <c r="F627" s="168">
        <v>1</v>
      </c>
      <c r="G627" s="167">
        <f t="shared" si="18"/>
        <v>1.84714</v>
      </c>
      <c r="H627" s="166">
        <v>1.2</v>
      </c>
      <c r="I627" s="169">
        <f t="shared" si="19"/>
        <v>2.2165699999999999</v>
      </c>
      <c r="J627" s="170" t="s">
        <v>1239</v>
      </c>
      <c r="K627" s="171" t="s">
        <v>1241</v>
      </c>
      <c r="L627" s="148"/>
      <c r="M627" s="189"/>
    </row>
    <row r="628" spans="1:13" ht="11.25" customHeight="1">
      <c r="A628" s="172" t="s">
        <v>839</v>
      </c>
      <c r="B628" s="172" t="s">
        <v>1721</v>
      </c>
      <c r="C628" s="173">
        <v>14.84</v>
      </c>
      <c r="D628" s="174">
        <v>3.3734099999999998</v>
      </c>
      <c r="E628" s="174">
        <v>3.3734099999999998</v>
      </c>
      <c r="F628" s="175">
        <v>1</v>
      </c>
      <c r="G628" s="174">
        <f t="shared" si="18"/>
        <v>3.3734099999999998</v>
      </c>
      <c r="H628" s="173">
        <v>1.2</v>
      </c>
      <c r="I628" s="176">
        <f t="shared" si="19"/>
        <v>4.0480900000000002</v>
      </c>
      <c r="J628" s="177" t="s">
        <v>1239</v>
      </c>
      <c r="K628" s="178" t="s">
        <v>1241</v>
      </c>
      <c r="L628" s="148"/>
      <c r="M628" s="189"/>
    </row>
    <row r="629" spans="1:13" ht="11.25" customHeight="1">
      <c r="A629" s="159" t="s">
        <v>840</v>
      </c>
      <c r="B629" s="159" t="s">
        <v>1722</v>
      </c>
      <c r="C629" s="160">
        <v>2.1800000000000002</v>
      </c>
      <c r="D629" s="161">
        <v>1.0330299999999999</v>
      </c>
      <c r="E629" s="161">
        <v>1.0330299999999999</v>
      </c>
      <c r="F629" s="162">
        <v>1</v>
      </c>
      <c r="G629" s="161">
        <f t="shared" si="18"/>
        <v>1.0330299999999999</v>
      </c>
      <c r="H629" s="160">
        <v>1.2</v>
      </c>
      <c r="I629" s="163">
        <f t="shared" si="19"/>
        <v>1.2396400000000001</v>
      </c>
      <c r="J629" s="164" t="s">
        <v>1239</v>
      </c>
      <c r="K629" s="165" t="s">
        <v>1241</v>
      </c>
      <c r="L629" s="148"/>
      <c r="M629" s="189"/>
    </row>
    <row r="630" spans="1:13" ht="11.25" customHeight="1">
      <c r="A630" s="148" t="s">
        <v>841</v>
      </c>
      <c r="B630" s="148" t="s">
        <v>1722</v>
      </c>
      <c r="C630" s="166">
        <v>4.12</v>
      </c>
      <c r="D630" s="167">
        <v>1.4311700000000001</v>
      </c>
      <c r="E630" s="167">
        <v>1.4311700000000001</v>
      </c>
      <c r="F630" s="168">
        <v>1</v>
      </c>
      <c r="G630" s="167">
        <f t="shared" si="18"/>
        <v>1.4311700000000001</v>
      </c>
      <c r="H630" s="166">
        <v>1.2</v>
      </c>
      <c r="I630" s="169">
        <f t="shared" si="19"/>
        <v>1.7174</v>
      </c>
      <c r="J630" s="170" t="s">
        <v>1239</v>
      </c>
      <c r="K630" s="171" t="s">
        <v>1241</v>
      </c>
      <c r="L630" s="148"/>
      <c r="M630" s="189"/>
    </row>
    <row r="631" spans="1:13" ht="11.25" customHeight="1">
      <c r="A631" s="148" t="s">
        <v>842</v>
      </c>
      <c r="B631" s="148" t="s">
        <v>1722</v>
      </c>
      <c r="C631" s="166">
        <v>7.51</v>
      </c>
      <c r="D631" s="167">
        <v>2.0848900000000001</v>
      </c>
      <c r="E631" s="167">
        <v>2.0848900000000001</v>
      </c>
      <c r="F631" s="168">
        <v>1</v>
      </c>
      <c r="G631" s="167">
        <f t="shared" si="18"/>
        <v>2.0848900000000001</v>
      </c>
      <c r="H631" s="166">
        <v>1.2</v>
      </c>
      <c r="I631" s="169">
        <f t="shared" si="19"/>
        <v>2.5018699999999998</v>
      </c>
      <c r="J631" s="170" t="s">
        <v>1239</v>
      </c>
      <c r="K631" s="171" t="s">
        <v>1241</v>
      </c>
      <c r="L631" s="148"/>
      <c r="M631" s="189"/>
    </row>
    <row r="632" spans="1:13" ht="11.25" customHeight="1">
      <c r="A632" s="172" t="s">
        <v>843</v>
      </c>
      <c r="B632" s="172" t="s">
        <v>1722</v>
      </c>
      <c r="C632" s="173">
        <v>13.51</v>
      </c>
      <c r="D632" s="174">
        <v>3.5570300000000001</v>
      </c>
      <c r="E632" s="174">
        <v>3.5570300000000001</v>
      </c>
      <c r="F632" s="175">
        <v>1</v>
      </c>
      <c r="G632" s="174">
        <f t="shared" si="18"/>
        <v>3.5570300000000001</v>
      </c>
      <c r="H632" s="173">
        <v>1.2</v>
      </c>
      <c r="I632" s="176">
        <f t="shared" si="19"/>
        <v>4.26844</v>
      </c>
      <c r="J632" s="177" t="s">
        <v>1239</v>
      </c>
      <c r="K632" s="178" t="s">
        <v>1241</v>
      </c>
      <c r="L632" s="148"/>
      <c r="M632" s="189"/>
    </row>
    <row r="633" spans="1:13" ht="11.25" customHeight="1">
      <c r="A633" s="159" t="s">
        <v>844</v>
      </c>
      <c r="B633" s="159" t="s">
        <v>1723</v>
      </c>
      <c r="C633" s="160">
        <v>2</v>
      </c>
      <c r="D633" s="161">
        <v>1.7117500000000001</v>
      </c>
      <c r="E633" s="161">
        <v>1.7117500000000001</v>
      </c>
      <c r="F633" s="162">
        <v>1</v>
      </c>
      <c r="G633" s="161">
        <f t="shared" si="18"/>
        <v>1.7117500000000001</v>
      </c>
      <c r="H633" s="160">
        <v>1.2</v>
      </c>
      <c r="I633" s="163">
        <f t="shared" si="19"/>
        <v>2.0541</v>
      </c>
      <c r="J633" s="164" t="s">
        <v>1239</v>
      </c>
      <c r="K633" s="165" t="s">
        <v>1241</v>
      </c>
      <c r="L633" s="148"/>
      <c r="M633" s="189"/>
    </row>
    <row r="634" spans="1:13" ht="11.25" customHeight="1">
      <c r="A634" s="148" t="s">
        <v>845</v>
      </c>
      <c r="B634" s="148" t="s">
        <v>1723</v>
      </c>
      <c r="C634" s="166">
        <v>3.5</v>
      </c>
      <c r="D634" s="167">
        <v>2.0762700000000001</v>
      </c>
      <c r="E634" s="167">
        <v>2.0762700000000001</v>
      </c>
      <c r="F634" s="168">
        <v>1</v>
      </c>
      <c r="G634" s="167">
        <f t="shared" si="18"/>
        <v>2.0762700000000001</v>
      </c>
      <c r="H634" s="166">
        <v>1.2</v>
      </c>
      <c r="I634" s="169">
        <f t="shared" si="19"/>
        <v>2.49152</v>
      </c>
      <c r="J634" s="170" t="s">
        <v>1239</v>
      </c>
      <c r="K634" s="171" t="s">
        <v>1241</v>
      </c>
      <c r="L634" s="148"/>
      <c r="M634" s="189"/>
    </row>
    <row r="635" spans="1:13" ht="11.25" customHeight="1">
      <c r="A635" s="148" t="s">
        <v>846</v>
      </c>
      <c r="B635" s="148" t="s">
        <v>1723</v>
      </c>
      <c r="C635" s="166">
        <v>7.42</v>
      </c>
      <c r="D635" s="167">
        <v>2.85805</v>
      </c>
      <c r="E635" s="167">
        <v>2.85805</v>
      </c>
      <c r="F635" s="168">
        <v>1</v>
      </c>
      <c r="G635" s="167">
        <f t="shared" si="18"/>
        <v>2.85805</v>
      </c>
      <c r="H635" s="166">
        <v>1.2</v>
      </c>
      <c r="I635" s="169">
        <f t="shared" si="19"/>
        <v>3.4296600000000002</v>
      </c>
      <c r="J635" s="170" t="s">
        <v>1239</v>
      </c>
      <c r="K635" s="171" t="s">
        <v>1241</v>
      </c>
      <c r="L635" s="148"/>
      <c r="M635" s="189"/>
    </row>
    <row r="636" spans="1:13" ht="11.25" customHeight="1">
      <c r="A636" s="172" t="s">
        <v>847</v>
      </c>
      <c r="B636" s="172" t="s">
        <v>1723</v>
      </c>
      <c r="C636" s="173">
        <v>13.03</v>
      </c>
      <c r="D636" s="174">
        <v>4.4684400000000002</v>
      </c>
      <c r="E636" s="174">
        <v>4.4684400000000002</v>
      </c>
      <c r="F636" s="175">
        <v>1</v>
      </c>
      <c r="G636" s="174">
        <f t="shared" si="18"/>
        <v>4.4684400000000002</v>
      </c>
      <c r="H636" s="173">
        <v>1.2</v>
      </c>
      <c r="I636" s="176">
        <f t="shared" si="19"/>
        <v>5.3621299999999996</v>
      </c>
      <c r="J636" s="177" t="s">
        <v>1239</v>
      </c>
      <c r="K636" s="178" t="s">
        <v>1241</v>
      </c>
      <c r="L636" s="148"/>
      <c r="M636" s="189"/>
    </row>
    <row r="637" spans="1:13" ht="11.25" customHeight="1">
      <c r="A637" s="159" t="s">
        <v>1358</v>
      </c>
      <c r="B637" s="159" t="s">
        <v>1724</v>
      </c>
      <c r="C637" s="160">
        <v>1.34</v>
      </c>
      <c r="D637" s="161">
        <v>1.7739499999999999</v>
      </c>
      <c r="E637" s="161">
        <v>1.7739499999999999</v>
      </c>
      <c r="F637" s="162">
        <v>1</v>
      </c>
      <c r="G637" s="161">
        <f t="shared" si="18"/>
        <v>1.7739499999999999</v>
      </c>
      <c r="H637" s="160">
        <v>1.2</v>
      </c>
      <c r="I637" s="163">
        <f t="shared" si="19"/>
        <v>2.1287400000000001</v>
      </c>
      <c r="J637" s="164" t="s">
        <v>1239</v>
      </c>
      <c r="K637" s="165" t="s">
        <v>1241</v>
      </c>
      <c r="L637" s="148"/>
      <c r="M637" s="189"/>
    </row>
    <row r="638" spans="1:13" ht="11.25" customHeight="1">
      <c r="A638" s="148" t="s">
        <v>1359</v>
      </c>
      <c r="B638" s="148" t="s">
        <v>1724</v>
      </c>
      <c r="C638" s="166">
        <v>2.04</v>
      </c>
      <c r="D638" s="167">
        <v>1.9261600000000001</v>
      </c>
      <c r="E638" s="167">
        <v>1.9261600000000001</v>
      </c>
      <c r="F638" s="168">
        <v>1</v>
      </c>
      <c r="G638" s="167">
        <f t="shared" si="18"/>
        <v>1.9261600000000001</v>
      </c>
      <c r="H638" s="166">
        <v>1.2</v>
      </c>
      <c r="I638" s="169">
        <f t="shared" si="19"/>
        <v>2.3113899999999998</v>
      </c>
      <c r="J638" s="170" t="s">
        <v>1239</v>
      </c>
      <c r="K638" s="171" t="s">
        <v>1241</v>
      </c>
      <c r="L638" s="148"/>
      <c r="M638" s="189"/>
    </row>
    <row r="639" spans="1:13" ht="11.25" customHeight="1">
      <c r="A639" s="148" t="s">
        <v>1360</v>
      </c>
      <c r="B639" s="148" t="s">
        <v>1724</v>
      </c>
      <c r="C639" s="166">
        <v>4.8499999999999996</v>
      </c>
      <c r="D639" s="167">
        <v>2.52942</v>
      </c>
      <c r="E639" s="167">
        <v>2.52942</v>
      </c>
      <c r="F639" s="168">
        <v>1</v>
      </c>
      <c r="G639" s="167">
        <f t="shared" si="18"/>
        <v>2.52942</v>
      </c>
      <c r="H639" s="166">
        <v>1.2</v>
      </c>
      <c r="I639" s="169">
        <f t="shared" si="19"/>
        <v>3.0352999999999999</v>
      </c>
      <c r="J639" s="170" t="s">
        <v>1239</v>
      </c>
      <c r="K639" s="171" t="s">
        <v>1241</v>
      </c>
      <c r="L639" s="148"/>
      <c r="M639" s="189"/>
    </row>
    <row r="640" spans="1:13" ht="11.25" customHeight="1">
      <c r="A640" s="172" t="s">
        <v>1361</v>
      </c>
      <c r="B640" s="172" t="s">
        <v>1724</v>
      </c>
      <c r="C640" s="173">
        <v>8.23</v>
      </c>
      <c r="D640" s="174">
        <v>3.3867400000000001</v>
      </c>
      <c r="E640" s="174">
        <v>3.3867400000000001</v>
      </c>
      <c r="F640" s="175">
        <v>1</v>
      </c>
      <c r="G640" s="174">
        <f t="shared" si="18"/>
        <v>3.3867400000000001</v>
      </c>
      <c r="H640" s="173">
        <v>1.2</v>
      </c>
      <c r="I640" s="176">
        <f t="shared" si="19"/>
        <v>4.0640900000000002</v>
      </c>
      <c r="J640" s="177" t="s">
        <v>1239</v>
      </c>
      <c r="K640" s="178" t="s">
        <v>1241</v>
      </c>
      <c r="L640" s="148"/>
      <c r="M640" s="189"/>
    </row>
    <row r="641" spans="1:13" ht="11.25" customHeight="1">
      <c r="A641" s="159" t="s">
        <v>1526</v>
      </c>
      <c r="B641" s="159" t="s">
        <v>1527</v>
      </c>
      <c r="C641" s="160">
        <v>3.55</v>
      </c>
      <c r="D641" s="161">
        <v>1.6380600000000001</v>
      </c>
      <c r="E641" s="161">
        <v>1.6380600000000001</v>
      </c>
      <c r="F641" s="162">
        <v>1</v>
      </c>
      <c r="G641" s="161">
        <f t="shared" si="18"/>
        <v>1.6380600000000001</v>
      </c>
      <c r="H641" s="160">
        <v>1.2</v>
      </c>
      <c r="I641" s="163">
        <f t="shared" si="19"/>
        <v>1.96567</v>
      </c>
      <c r="J641" s="164" t="s">
        <v>1239</v>
      </c>
      <c r="K641" s="165" t="s">
        <v>1241</v>
      </c>
      <c r="L641" s="148"/>
      <c r="M641" s="189"/>
    </row>
    <row r="642" spans="1:13" ht="11.25" customHeight="1">
      <c r="A642" s="148" t="s">
        <v>1528</v>
      </c>
      <c r="B642" s="148" t="s">
        <v>1527</v>
      </c>
      <c r="C642" s="166">
        <v>4.45</v>
      </c>
      <c r="D642" s="167">
        <v>1.83938</v>
      </c>
      <c r="E642" s="167">
        <v>1.83938</v>
      </c>
      <c r="F642" s="168">
        <v>1</v>
      </c>
      <c r="G642" s="167">
        <f t="shared" si="18"/>
        <v>1.83938</v>
      </c>
      <c r="H642" s="166">
        <v>1.2</v>
      </c>
      <c r="I642" s="169">
        <f t="shared" si="19"/>
        <v>2.2072600000000002</v>
      </c>
      <c r="J642" s="170" t="s">
        <v>1239</v>
      </c>
      <c r="K642" s="171" t="s">
        <v>1241</v>
      </c>
      <c r="L642" s="148"/>
      <c r="M642" s="189"/>
    </row>
    <row r="643" spans="1:13" ht="11.25" customHeight="1">
      <c r="A643" s="148" t="s">
        <v>1529</v>
      </c>
      <c r="B643" s="148" t="s">
        <v>1527</v>
      </c>
      <c r="C643" s="166">
        <v>6.38</v>
      </c>
      <c r="D643" s="167">
        <v>2.44808</v>
      </c>
      <c r="E643" s="167">
        <v>2.44808</v>
      </c>
      <c r="F643" s="168">
        <v>1</v>
      </c>
      <c r="G643" s="167">
        <f t="shared" si="18"/>
        <v>2.44808</v>
      </c>
      <c r="H643" s="166">
        <v>1.2</v>
      </c>
      <c r="I643" s="169">
        <f t="shared" si="19"/>
        <v>2.9377</v>
      </c>
      <c r="J643" s="170" t="s">
        <v>1239</v>
      </c>
      <c r="K643" s="171" t="s">
        <v>1241</v>
      </c>
      <c r="L643" s="148"/>
      <c r="M643" s="189"/>
    </row>
    <row r="644" spans="1:13" ht="11.25" customHeight="1">
      <c r="A644" s="172" t="s">
        <v>1530</v>
      </c>
      <c r="B644" s="172" t="s">
        <v>1527</v>
      </c>
      <c r="C644" s="173">
        <v>10.52</v>
      </c>
      <c r="D644" s="174">
        <v>3.4145300000000001</v>
      </c>
      <c r="E644" s="174">
        <v>3.4145300000000001</v>
      </c>
      <c r="F644" s="175">
        <v>1</v>
      </c>
      <c r="G644" s="174">
        <f t="shared" si="18"/>
        <v>3.4145300000000001</v>
      </c>
      <c r="H644" s="173">
        <v>1.2</v>
      </c>
      <c r="I644" s="176">
        <f t="shared" si="19"/>
        <v>4.0974399999999997</v>
      </c>
      <c r="J644" s="177" t="s">
        <v>1239</v>
      </c>
      <c r="K644" s="178" t="s">
        <v>1241</v>
      </c>
      <c r="L644" s="148"/>
      <c r="M644" s="189"/>
    </row>
    <row r="645" spans="1:13" ht="11.25" customHeight="1">
      <c r="A645" s="159" t="s">
        <v>1531</v>
      </c>
      <c r="B645" s="159" t="s">
        <v>1532</v>
      </c>
      <c r="C645" s="160">
        <v>1.54</v>
      </c>
      <c r="D645" s="161">
        <v>1.4645999999999999</v>
      </c>
      <c r="E645" s="161">
        <v>1.4645999999999999</v>
      </c>
      <c r="F645" s="162">
        <v>1</v>
      </c>
      <c r="G645" s="161">
        <f t="shared" si="18"/>
        <v>1.4645999999999999</v>
      </c>
      <c r="H645" s="160">
        <v>1.2</v>
      </c>
      <c r="I645" s="163">
        <f t="shared" si="19"/>
        <v>1.75752</v>
      </c>
      <c r="J645" s="164" t="s">
        <v>1239</v>
      </c>
      <c r="K645" s="165" t="s">
        <v>1241</v>
      </c>
      <c r="L645" s="148"/>
      <c r="M645" s="189"/>
    </row>
    <row r="646" spans="1:13" ht="11.25" customHeight="1">
      <c r="A646" s="148" t="s">
        <v>1533</v>
      </c>
      <c r="B646" s="148" t="s">
        <v>1532</v>
      </c>
      <c r="C646" s="166">
        <v>2.16</v>
      </c>
      <c r="D646" s="167">
        <v>1.5956300000000001</v>
      </c>
      <c r="E646" s="167">
        <v>1.5956300000000001</v>
      </c>
      <c r="F646" s="168">
        <v>1</v>
      </c>
      <c r="G646" s="167">
        <f t="shared" si="18"/>
        <v>1.5956300000000001</v>
      </c>
      <c r="H646" s="166">
        <v>1.2</v>
      </c>
      <c r="I646" s="169">
        <f t="shared" si="19"/>
        <v>1.91476</v>
      </c>
      <c r="J646" s="170" t="s">
        <v>1239</v>
      </c>
      <c r="K646" s="171" t="s">
        <v>1241</v>
      </c>
      <c r="L646" s="148"/>
      <c r="M646" s="189"/>
    </row>
    <row r="647" spans="1:13" ht="11.25" customHeight="1">
      <c r="A647" s="148" t="s">
        <v>1534</v>
      </c>
      <c r="B647" s="148" t="s">
        <v>1532</v>
      </c>
      <c r="C647" s="166">
        <v>4.3099999999999996</v>
      </c>
      <c r="D647" s="167">
        <v>2.1535199999999999</v>
      </c>
      <c r="E647" s="167">
        <v>2.1535199999999999</v>
      </c>
      <c r="F647" s="168">
        <v>1</v>
      </c>
      <c r="G647" s="167">
        <f t="shared" si="18"/>
        <v>2.1535199999999999</v>
      </c>
      <c r="H647" s="166">
        <v>1.2</v>
      </c>
      <c r="I647" s="169">
        <f t="shared" si="19"/>
        <v>2.5842200000000002</v>
      </c>
      <c r="J647" s="170" t="s">
        <v>1239</v>
      </c>
      <c r="K647" s="171" t="s">
        <v>1241</v>
      </c>
      <c r="L647" s="148"/>
      <c r="M647" s="189"/>
    </row>
    <row r="648" spans="1:13" ht="11.25" customHeight="1">
      <c r="A648" s="172" t="s">
        <v>1535</v>
      </c>
      <c r="B648" s="172" t="s">
        <v>1532</v>
      </c>
      <c r="C648" s="173">
        <v>9.2100000000000009</v>
      </c>
      <c r="D648" s="174">
        <v>3.4176799999999998</v>
      </c>
      <c r="E648" s="174">
        <v>3.4176799999999998</v>
      </c>
      <c r="F648" s="175">
        <v>1</v>
      </c>
      <c r="G648" s="174">
        <f t="shared" si="18"/>
        <v>3.4176799999999998</v>
      </c>
      <c r="H648" s="173">
        <v>1.2</v>
      </c>
      <c r="I648" s="176">
        <f t="shared" si="19"/>
        <v>4.1012199999999996</v>
      </c>
      <c r="J648" s="177" t="s">
        <v>1239</v>
      </c>
      <c r="K648" s="178" t="s">
        <v>1241</v>
      </c>
      <c r="L648" s="148"/>
      <c r="M648" s="189"/>
    </row>
    <row r="649" spans="1:13" ht="11.25" customHeight="1">
      <c r="A649" s="159" t="s">
        <v>1536</v>
      </c>
      <c r="B649" s="159" t="s">
        <v>1537</v>
      </c>
      <c r="C649" s="160">
        <v>1.93</v>
      </c>
      <c r="D649" s="161">
        <v>2.03545</v>
      </c>
      <c r="E649" s="161">
        <v>2.03545</v>
      </c>
      <c r="F649" s="162">
        <v>1</v>
      </c>
      <c r="G649" s="161">
        <f t="shared" si="18"/>
        <v>2.03545</v>
      </c>
      <c r="H649" s="160">
        <v>1.2</v>
      </c>
      <c r="I649" s="163">
        <f t="shared" si="19"/>
        <v>2.4425400000000002</v>
      </c>
      <c r="J649" s="164" t="s">
        <v>1239</v>
      </c>
      <c r="K649" s="165" t="s">
        <v>1241</v>
      </c>
      <c r="L649" s="148"/>
      <c r="M649" s="189"/>
    </row>
    <row r="650" spans="1:13" ht="11.25" customHeight="1">
      <c r="A650" s="148" t="s">
        <v>1538</v>
      </c>
      <c r="B650" s="148" t="s">
        <v>1537</v>
      </c>
      <c r="C650" s="166">
        <v>3.57</v>
      </c>
      <c r="D650" s="167">
        <v>2.3694000000000002</v>
      </c>
      <c r="E650" s="167">
        <v>2.3694000000000002</v>
      </c>
      <c r="F650" s="168">
        <v>1</v>
      </c>
      <c r="G650" s="167">
        <f t="shared" si="18"/>
        <v>2.3694000000000002</v>
      </c>
      <c r="H650" s="166">
        <v>1.2</v>
      </c>
      <c r="I650" s="169">
        <f t="shared" si="19"/>
        <v>2.84328</v>
      </c>
      <c r="J650" s="170" t="s">
        <v>1239</v>
      </c>
      <c r="K650" s="171" t="s">
        <v>1241</v>
      </c>
      <c r="L650" s="148"/>
      <c r="M650" s="189"/>
    </row>
    <row r="651" spans="1:13" ht="11.25" customHeight="1">
      <c r="A651" s="148" t="s">
        <v>1539</v>
      </c>
      <c r="B651" s="148" t="s">
        <v>1537</v>
      </c>
      <c r="C651" s="166">
        <v>6.13</v>
      </c>
      <c r="D651" s="167">
        <v>3.12744</v>
      </c>
      <c r="E651" s="167">
        <v>3.12744</v>
      </c>
      <c r="F651" s="168">
        <v>1</v>
      </c>
      <c r="G651" s="167">
        <f t="shared" si="18"/>
        <v>3.12744</v>
      </c>
      <c r="H651" s="166">
        <v>1.2</v>
      </c>
      <c r="I651" s="169">
        <f t="shared" si="19"/>
        <v>3.7529300000000001</v>
      </c>
      <c r="J651" s="170" t="s">
        <v>1239</v>
      </c>
      <c r="K651" s="171" t="s">
        <v>1241</v>
      </c>
      <c r="L651" s="148"/>
      <c r="M651" s="189"/>
    </row>
    <row r="652" spans="1:13" ht="11.25" customHeight="1">
      <c r="A652" s="172" t="s">
        <v>1540</v>
      </c>
      <c r="B652" s="172" t="s">
        <v>1537</v>
      </c>
      <c r="C652" s="173">
        <v>11.52</v>
      </c>
      <c r="D652" s="174">
        <v>4.3534800000000002</v>
      </c>
      <c r="E652" s="174">
        <v>4.3534800000000002</v>
      </c>
      <c r="F652" s="175">
        <v>1</v>
      </c>
      <c r="G652" s="174">
        <f t="shared" si="18"/>
        <v>4.3534800000000002</v>
      </c>
      <c r="H652" s="173">
        <v>1.2</v>
      </c>
      <c r="I652" s="176">
        <f t="shared" si="19"/>
        <v>5.2241799999999996</v>
      </c>
      <c r="J652" s="177" t="s">
        <v>1239</v>
      </c>
      <c r="K652" s="178" t="s">
        <v>1241</v>
      </c>
      <c r="L652" s="148"/>
      <c r="M652" s="189"/>
    </row>
    <row r="653" spans="1:13" ht="11.25" customHeight="1">
      <c r="A653" s="159" t="s">
        <v>1541</v>
      </c>
      <c r="B653" s="159" t="s">
        <v>1542</v>
      </c>
      <c r="C653" s="160">
        <v>1.81</v>
      </c>
      <c r="D653" s="161">
        <v>1.45611</v>
      </c>
      <c r="E653" s="161">
        <v>1.45611</v>
      </c>
      <c r="F653" s="162">
        <v>1</v>
      </c>
      <c r="G653" s="161">
        <f t="shared" ref="G653:G716" si="20">ROUND(F653*D653,5)</f>
        <v>1.45611</v>
      </c>
      <c r="H653" s="160">
        <v>1.2</v>
      </c>
      <c r="I653" s="163">
        <f t="shared" ref="I653:I716" si="21">ROUND(H653*G653,5)</f>
        <v>1.74733</v>
      </c>
      <c r="J653" s="164" t="s">
        <v>1239</v>
      </c>
      <c r="K653" s="165" t="s">
        <v>1241</v>
      </c>
      <c r="L653" s="148"/>
      <c r="M653" s="189"/>
    </row>
    <row r="654" spans="1:13" ht="11.25" customHeight="1">
      <c r="A654" s="148" t="s">
        <v>1543</v>
      </c>
      <c r="B654" s="148" t="s">
        <v>1542</v>
      </c>
      <c r="C654" s="166">
        <v>2.2599999999999998</v>
      </c>
      <c r="D654" s="167">
        <v>1.54582</v>
      </c>
      <c r="E654" s="167">
        <v>1.54582</v>
      </c>
      <c r="F654" s="168">
        <v>1</v>
      </c>
      <c r="G654" s="167">
        <f t="shared" si="20"/>
        <v>1.54582</v>
      </c>
      <c r="H654" s="166">
        <v>1.2</v>
      </c>
      <c r="I654" s="169">
        <f t="shared" si="21"/>
        <v>1.8549800000000001</v>
      </c>
      <c r="J654" s="170" t="s">
        <v>1239</v>
      </c>
      <c r="K654" s="171" t="s">
        <v>1241</v>
      </c>
      <c r="L654" s="148"/>
      <c r="M654" s="189"/>
    </row>
    <row r="655" spans="1:13" ht="11.25" customHeight="1">
      <c r="A655" s="148" t="s">
        <v>1544</v>
      </c>
      <c r="B655" s="148" t="s">
        <v>1542</v>
      </c>
      <c r="C655" s="166">
        <v>3.24</v>
      </c>
      <c r="D655" s="167">
        <v>2.19835</v>
      </c>
      <c r="E655" s="167">
        <v>2.19835</v>
      </c>
      <c r="F655" s="168">
        <v>1</v>
      </c>
      <c r="G655" s="167">
        <f t="shared" si="20"/>
        <v>2.19835</v>
      </c>
      <c r="H655" s="166">
        <v>1.2</v>
      </c>
      <c r="I655" s="169">
        <f t="shared" si="21"/>
        <v>2.63802</v>
      </c>
      <c r="J655" s="170" t="s">
        <v>1239</v>
      </c>
      <c r="K655" s="171" t="s">
        <v>1241</v>
      </c>
      <c r="L655" s="148"/>
      <c r="M655" s="189"/>
    </row>
    <row r="656" spans="1:13" ht="11.25" customHeight="1">
      <c r="A656" s="172" t="s">
        <v>1545</v>
      </c>
      <c r="B656" s="172" t="s">
        <v>1542</v>
      </c>
      <c r="C656" s="173">
        <v>7.67</v>
      </c>
      <c r="D656" s="174">
        <v>2.8807999999999998</v>
      </c>
      <c r="E656" s="174">
        <v>2.8807999999999998</v>
      </c>
      <c r="F656" s="175">
        <v>1</v>
      </c>
      <c r="G656" s="174">
        <f t="shared" si="20"/>
        <v>2.8807999999999998</v>
      </c>
      <c r="H656" s="173">
        <v>1.2</v>
      </c>
      <c r="I656" s="176">
        <f t="shared" si="21"/>
        <v>3.45696</v>
      </c>
      <c r="J656" s="177" t="s">
        <v>1239</v>
      </c>
      <c r="K656" s="178" t="s">
        <v>1241</v>
      </c>
      <c r="L656" s="148"/>
      <c r="M656" s="189"/>
    </row>
    <row r="657" spans="1:13" ht="11.25" customHeight="1">
      <c r="A657" s="159" t="s">
        <v>848</v>
      </c>
      <c r="B657" s="159" t="s">
        <v>1546</v>
      </c>
      <c r="C657" s="160">
        <v>3.04</v>
      </c>
      <c r="D657" s="161">
        <v>0.45652999999999999</v>
      </c>
      <c r="E657" s="161">
        <v>0.45652999999999999</v>
      </c>
      <c r="F657" s="162">
        <v>1</v>
      </c>
      <c r="G657" s="161">
        <f t="shared" si="20"/>
        <v>0.45652999999999999</v>
      </c>
      <c r="H657" s="160">
        <v>1.2</v>
      </c>
      <c r="I657" s="163">
        <f t="shared" si="21"/>
        <v>0.54783999999999999</v>
      </c>
      <c r="J657" s="164" t="s">
        <v>1239</v>
      </c>
      <c r="K657" s="165" t="s">
        <v>1241</v>
      </c>
      <c r="L657" s="148"/>
      <c r="M657" s="189"/>
    </row>
    <row r="658" spans="1:13" ht="11.25" customHeight="1">
      <c r="A658" s="148" t="s">
        <v>849</v>
      </c>
      <c r="B658" s="148" t="s">
        <v>1546</v>
      </c>
      <c r="C658" s="166">
        <v>3.7</v>
      </c>
      <c r="D658" s="167">
        <v>0.56747999999999998</v>
      </c>
      <c r="E658" s="167">
        <v>0.56747999999999998</v>
      </c>
      <c r="F658" s="168">
        <v>1</v>
      </c>
      <c r="G658" s="167">
        <f t="shared" si="20"/>
        <v>0.56747999999999998</v>
      </c>
      <c r="H658" s="166">
        <v>1.2</v>
      </c>
      <c r="I658" s="169">
        <f t="shared" si="21"/>
        <v>0.68098000000000003</v>
      </c>
      <c r="J658" s="170" t="s">
        <v>1239</v>
      </c>
      <c r="K658" s="171" t="s">
        <v>1241</v>
      </c>
      <c r="L658" s="148"/>
      <c r="M658" s="189"/>
    </row>
    <row r="659" spans="1:13" ht="11.25" customHeight="1">
      <c r="A659" s="148" t="s">
        <v>850</v>
      </c>
      <c r="B659" s="148" t="s">
        <v>1546</v>
      </c>
      <c r="C659" s="166">
        <v>5.0199999999999996</v>
      </c>
      <c r="D659" s="167">
        <v>0.80915000000000004</v>
      </c>
      <c r="E659" s="167">
        <v>0.80915000000000004</v>
      </c>
      <c r="F659" s="168">
        <v>1</v>
      </c>
      <c r="G659" s="167">
        <f t="shared" si="20"/>
        <v>0.80915000000000004</v>
      </c>
      <c r="H659" s="166">
        <v>1.2</v>
      </c>
      <c r="I659" s="169">
        <f t="shared" si="21"/>
        <v>0.97097999999999995</v>
      </c>
      <c r="J659" s="170" t="s">
        <v>1239</v>
      </c>
      <c r="K659" s="171" t="s">
        <v>1241</v>
      </c>
      <c r="L659" s="148"/>
      <c r="M659" s="189"/>
    </row>
    <row r="660" spans="1:13" ht="11.25" customHeight="1">
      <c r="A660" s="172" t="s">
        <v>851</v>
      </c>
      <c r="B660" s="172" t="s">
        <v>1546</v>
      </c>
      <c r="C660" s="173">
        <v>6.28</v>
      </c>
      <c r="D660" s="174">
        <v>1.19017</v>
      </c>
      <c r="E660" s="174">
        <v>1.19017</v>
      </c>
      <c r="F660" s="175">
        <v>1</v>
      </c>
      <c r="G660" s="174">
        <f t="shared" si="20"/>
        <v>1.19017</v>
      </c>
      <c r="H660" s="173">
        <v>1.2</v>
      </c>
      <c r="I660" s="176">
        <f t="shared" si="21"/>
        <v>1.4281999999999999</v>
      </c>
      <c r="J660" s="177" t="s">
        <v>1239</v>
      </c>
      <c r="K660" s="178" t="s">
        <v>1241</v>
      </c>
      <c r="L660" s="148"/>
      <c r="M660" s="189"/>
    </row>
    <row r="661" spans="1:13" ht="11.25" customHeight="1">
      <c r="A661" s="159" t="s">
        <v>852</v>
      </c>
      <c r="B661" s="159" t="s">
        <v>1547</v>
      </c>
      <c r="C661" s="160">
        <v>3.06</v>
      </c>
      <c r="D661" s="161">
        <v>0.49048999999999998</v>
      </c>
      <c r="E661" s="161">
        <v>0.49048999999999998</v>
      </c>
      <c r="F661" s="162">
        <v>1</v>
      </c>
      <c r="G661" s="161">
        <f t="shared" si="20"/>
        <v>0.49048999999999998</v>
      </c>
      <c r="H661" s="160">
        <v>1.2</v>
      </c>
      <c r="I661" s="163">
        <f t="shared" si="21"/>
        <v>0.58858999999999995</v>
      </c>
      <c r="J661" s="164" t="s">
        <v>1239</v>
      </c>
      <c r="K661" s="165" t="s">
        <v>1241</v>
      </c>
      <c r="L661" s="148"/>
      <c r="M661" s="189"/>
    </row>
    <row r="662" spans="1:13" ht="11.25" customHeight="1">
      <c r="A662" s="148" t="s">
        <v>853</v>
      </c>
      <c r="B662" s="148" t="s">
        <v>1547</v>
      </c>
      <c r="C662" s="166">
        <v>3.51</v>
      </c>
      <c r="D662" s="167">
        <v>0.60163</v>
      </c>
      <c r="E662" s="167">
        <v>0.60163</v>
      </c>
      <c r="F662" s="168">
        <v>1</v>
      </c>
      <c r="G662" s="167">
        <f t="shared" si="20"/>
        <v>0.60163</v>
      </c>
      <c r="H662" s="166">
        <v>1.2</v>
      </c>
      <c r="I662" s="169">
        <f t="shared" si="21"/>
        <v>0.72196000000000005</v>
      </c>
      <c r="J662" s="170" t="s">
        <v>1239</v>
      </c>
      <c r="K662" s="171" t="s">
        <v>1241</v>
      </c>
      <c r="L662" s="148"/>
      <c r="M662" s="189"/>
    </row>
    <row r="663" spans="1:13" ht="11.25" customHeight="1">
      <c r="A663" s="148" t="s">
        <v>854</v>
      </c>
      <c r="B663" s="148" t="s">
        <v>1547</v>
      </c>
      <c r="C663" s="166">
        <v>4.4400000000000004</v>
      </c>
      <c r="D663" s="167">
        <v>0.76654999999999995</v>
      </c>
      <c r="E663" s="167">
        <v>0.76654999999999995</v>
      </c>
      <c r="F663" s="168">
        <v>1</v>
      </c>
      <c r="G663" s="167">
        <f t="shared" si="20"/>
        <v>0.76654999999999995</v>
      </c>
      <c r="H663" s="166">
        <v>1.2</v>
      </c>
      <c r="I663" s="169">
        <f t="shared" si="21"/>
        <v>0.91986000000000001</v>
      </c>
      <c r="J663" s="170" t="s">
        <v>1239</v>
      </c>
      <c r="K663" s="171" t="s">
        <v>1241</v>
      </c>
      <c r="L663" s="148"/>
      <c r="M663" s="189"/>
    </row>
    <row r="664" spans="1:13" ht="11.25" customHeight="1">
      <c r="A664" s="172" t="s">
        <v>855</v>
      </c>
      <c r="B664" s="172" t="s">
        <v>1547</v>
      </c>
      <c r="C664" s="173">
        <v>7.57</v>
      </c>
      <c r="D664" s="174">
        <v>1.4302600000000001</v>
      </c>
      <c r="E664" s="174">
        <v>1.4302600000000001</v>
      </c>
      <c r="F664" s="175">
        <v>1</v>
      </c>
      <c r="G664" s="174">
        <f t="shared" si="20"/>
        <v>1.4302600000000001</v>
      </c>
      <c r="H664" s="173">
        <v>1.2</v>
      </c>
      <c r="I664" s="176">
        <f t="shared" si="21"/>
        <v>1.71631</v>
      </c>
      <c r="J664" s="177" t="s">
        <v>1239</v>
      </c>
      <c r="K664" s="178" t="s">
        <v>1241</v>
      </c>
      <c r="L664" s="148"/>
      <c r="M664" s="189"/>
    </row>
    <row r="665" spans="1:13" ht="11.25" customHeight="1">
      <c r="A665" s="159" t="s">
        <v>856</v>
      </c>
      <c r="B665" s="159" t="s">
        <v>1725</v>
      </c>
      <c r="C665" s="160">
        <v>2.4700000000000002</v>
      </c>
      <c r="D665" s="161">
        <v>0.49195</v>
      </c>
      <c r="E665" s="161">
        <v>0.49195</v>
      </c>
      <c r="F665" s="162">
        <v>1</v>
      </c>
      <c r="G665" s="161">
        <f t="shared" si="20"/>
        <v>0.49195</v>
      </c>
      <c r="H665" s="160">
        <v>1.2</v>
      </c>
      <c r="I665" s="163">
        <f t="shared" si="21"/>
        <v>0.59033999999999998</v>
      </c>
      <c r="J665" s="164" t="s">
        <v>1239</v>
      </c>
      <c r="K665" s="165" t="s">
        <v>1241</v>
      </c>
      <c r="L665" s="148"/>
      <c r="M665" s="189"/>
    </row>
    <row r="666" spans="1:13" ht="11.25" customHeight="1">
      <c r="A666" s="148" t="s">
        <v>857</v>
      </c>
      <c r="B666" s="148" t="s">
        <v>1725</v>
      </c>
      <c r="C666" s="166">
        <v>3.42</v>
      </c>
      <c r="D666" s="167">
        <v>0.66261000000000003</v>
      </c>
      <c r="E666" s="167">
        <v>0.66261000000000003</v>
      </c>
      <c r="F666" s="168">
        <v>1</v>
      </c>
      <c r="G666" s="167">
        <f t="shared" si="20"/>
        <v>0.66261000000000003</v>
      </c>
      <c r="H666" s="166">
        <v>1.2</v>
      </c>
      <c r="I666" s="169">
        <f t="shared" si="21"/>
        <v>0.79513</v>
      </c>
      <c r="J666" s="170" t="s">
        <v>1239</v>
      </c>
      <c r="K666" s="171" t="s">
        <v>1241</v>
      </c>
      <c r="L666" s="148"/>
      <c r="M666" s="189"/>
    </row>
    <row r="667" spans="1:13" ht="11.25" customHeight="1">
      <c r="A667" s="148" t="s">
        <v>858</v>
      </c>
      <c r="B667" s="148" t="s">
        <v>1725</v>
      </c>
      <c r="C667" s="166">
        <v>4.9400000000000004</v>
      </c>
      <c r="D667" s="167">
        <v>0.92352000000000001</v>
      </c>
      <c r="E667" s="167">
        <v>0.92352000000000001</v>
      </c>
      <c r="F667" s="168">
        <v>1</v>
      </c>
      <c r="G667" s="167">
        <f t="shared" si="20"/>
        <v>0.92352000000000001</v>
      </c>
      <c r="H667" s="166">
        <v>1.2</v>
      </c>
      <c r="I667" s="169">
        <f t="shared" si="21"/>
        <v>1.10822</v>
      </c>
      <c r="J667" s="170" t="s">
        <v>1239</v>
      </c>
      <c r="K667" s="171" t="s">
        <v>1241</v>
      </c>
      <c r="L667" s="148"/>
      <c r="M667" s="189"/>
    </row>
    <row r="668" spans="1:13" ht="11.25" customHeight="1">
      <c r="A668" s="172" t="s">
        <v>859</v>
      </c>
      <c r="B668" s="172" t="s">
        <v>1725</v>
      </c>
      <c r="C668" s="173">
        <v>7.88</v>
      </c>
      <c r="D668" s="174">
        <v>1.5168900000000001</v>
      </c>
      <c r="E668" s="174">
        <v>1.5168900000000001</v>
      </c>
      <c r="F668" s="175">
        <v>1</v>
      </c>
      <c r="G668" s="174">
        <f t="shared" si="20"/>
        <v>1.5168900000000001</v>
      </c>
      <c r="H668" s="173">
        <v>1.2</v>
      </c>
      <c r="I668" s="176">
        <f t="shared" si="21"/>
        <v>1.8202700000000001</v>
      </c>
      <c r="J668" s="177" t="s">
        <v>1239</v>
      </c>
      <c r="K668" s="178" t="s">
        <v>1241</v>
      </c>
      <c r="L668" s="148"/>
      <c r="M668" s="189"/>
    </row>
    <row r="669" spans="1:13" ht="11.25" customHeight="1">
      <c r="A669" s="159" t="s">
        <v>860</v>
      </c>
      <c r="B669" s="159" t="s">
        <v>1726</v>
      </c>
      <c r="C669" s="160">
        <v>3.3</v>
      </c>
      <c r="D669" s="161">
        <v>0.74729999999999996</v>
      </c>
      <c r="E669" s="161">
        <v>0.74729999999999996</v>
      </c>
      <c r="F669" s="162">
        <v>1</v>
      </c>
      <c r="G669" s="161">
        <f t="shared" si="20"/>
        <v>0.74729999999999996</v>
      </c>
      <c r="H669" s="160">
        <v>1.2</v>
      </c>
      <c r="I669" s="163">
        <f t="shared" si="21"/>
        <v>0.89676</v>
      </c>
      <c r="J669" s="164" t="s">
        <v>1239</v>
      </c>
      <c r="K669" s="165" t="s">
        <v>1241</v>
      </c>
      <c r="L669" s="148"/>
      <c r="M669" s="189"/>
    </row>
    <row r="670" spans="1:13" ht="11.25" customHeight="1">
      <c r="A670" s="148" t="s">
        <v>861</v>
      </c>
      <c r="B670" s="148" t="s">
        <v>1726</v>
      </c>
      <c r="C670" s="166">
        <v>4.63</v>
      </c>
      <c r="D670" s="167">
        <v>0.87833000000000006</v>
      </c>
      <c r="E670" s="167">
        <v>0.87833000000000006</v>
      </c>
      <c r="F670" s="168">
        <v>1</v>
      </c>
      <c r="G670" s="167">
        <f t="shared" si="20"/>
        <v>0.87833000000000006</v>
      </c>
      <c r="H670" s="166">
        <v>1.2</v>
      </c>
      <c r="I670" s="169">
        <f t="shared" si="21"/>
        <v>1.054</v>
      </c>
      <c r="J670" s="170" t="s">
        <v>1239</v>
      </c>
      <c r="K670" s="171" t="s">
        <v>1241</v>
      </c>
      <c r="L670" s="148"/>
      <c r="M670" s="189"/>
    </row>
    <row r="671" spans="1:13" ht="11.25" customHeight="1">
      <c r="A671" s="148" t="s">
        <v>862</v>
      </c>
      <c r="B671" s="148" t="s">
        <v>1726</v>
      </c>
      <c r="C671" s="166">
        <v>7.16</v>
      </c>
      <c r="D671" s="167">
        <v>1.2835300000000001</v>
      </c>
      <c r="E671" s="167">
        <v>1.2835300000000001</v>
      </c>
      <c r="F671" s="168">
        <v>1</v>
      </c>
      <c r="G671" s="167">
        <f t="shared" si="20"/>
        <v>1.2835300000000001</v>
      </c>
      <c r="H671" s="166">
        <v>1.2</v>
      </c>
      <c r="I671" s="169">
        <f t="shared" si="21"/>
        <v>1.5402400000000001</v>
      </c>
      <c r="J671" s="170" t="s">
        <v>1239</v>
      </c>
      <c r="K671" s="171" t="s">
        <v>1241</v>
      </c>
      <c r="L671" s="148"/>
      <c r="M671" s="189"/>
    </row>
    <row r="672" spans="1:13" ht="11.25" customHeight="1">
      <c r="A672" s="172" t="s">
        <v>863</v>
      </c>
      <c r="B672" s="172" t="s">
        <v>1726</v>
      </c>
      <c r="C672" s="173">
        <v>11.28</v>
      </c>
      <c r="D672" s="174">
        <v>2.0783399999999999</v>
      </c>
      <c r="E672" s="174">
        <v>2.0783399999999999</v>
      </c>
      <c r="F672" s="175">
        <v>1</v>
      </c>
      <c r="G672" s="174">
        <f t="shared" si="20"/>
        <v>2.0783399999999999</v>
      </c>
      <c r="H672" s="173">
        <v>1.2</v>
      </c>
      <c r="I672" s="176">
        <f t="shared" si="21"/>
        <v>2.4940099999999998</v>
      </c>
      <c r="J672" s="177" t="s">
        <v>1239</v>
      </c>
      <c r="K672" s="178" t="s">
        <v>1241</v>
      </c>
      <c r="L672" s="148"/>
      <c r="M672" s="189"/>
    </row>
    <row r="673" spans="1:13" ht="11.25" customHeight="1">
      <c r="A673" s="159" t="s">
        <v>864</v>
      </c>
      <c r="B673" s="159" t="s">
        <v>1727</v>
      </c>
      <c r="C673" s="160">
        <v>4.16</v>
      </c>
      <c r="D673" s="161">
        <v>0.64919000000000004</v>
      </c>
      <c r="E673" s="161">
        <v>0.64919000000000004</v>
      </c>
      <c r="F673" s="162">
        <v>1</v>
      </c>
      <c r="G673" s="161">
        <f t="shared" si="20"/>
        <v>0.64919000000000004</v>
      </c>
      <c r="H673" s="160">
        <v>1.2</v>
      </c>
      <c r="I673" s="163">
        <f t="shared" si="21"/>
        <v>0.77903</v>
      </c>
      <c r="J673" s="164" t="s">
        <v>1239</v>
      </c>
      <c r="K673" s="165" t="s">
        <v>1241</v>
      </c>
      <c r="L673" s="148"/>
      <c r="M673" s="189"/>
    </row>
    <row r="674" spans="1:13" ht="11.25" customHeight="1">
      <c r="A674" s="148" t="s">
        <v>865</v>
      </c>
      <c r="B674" s="148" t="s">
        <v>1727</v>
      </c>
      <c r="C674" s="166">
        <v>5.26</v>
      </c>
      <c r="D674" s="167">
        <v>0.82360999999999995</v>
      </c>
      <c r="E674" s="167">
        <v>0.82360999999999995</v>
      </c>
      <c r="F674" s="168">
        <v>1</v>
      </c>
      <c r="G674" s="167">
        <f t="shared" si="20"/>
        <v>0.82360999999999995</v>
      </c>
      <c r="H674" s="166">
        <v>1.2</v>
      </c>
      <c r="I674" s="169">
        <f t="shared" si="21"/>
        <v>0.98833000000000004</v>
      </c>
      <c r="J674" s="170" t="s">
        <v>1239</v>
      </c>
      <c r="K674" s="171" t="s">
        <v>1241</v>
      </c>
      <c r="L674" s="148"/>
      <c r="M674" s="189"/>
    </row>
    <row r="675" spans="1:13" ht="11.25" customHeight="1">
      <c r="A675" s="148" t="s">
        <v>866</v>
      </c>
      <c r="B675" s="148" t="s">
        <v>1727</v>
      </c>
      <c r="C675" s="166">
        <v>7.71</v>
      </c>
      <c r="D675" s="167">
        <v>1.1814100000000001</v>
      </c>
      <c r="E675" s="167">
        <v>1.1814100000000001</v>
      </c>
      <c r="F675" s="168">
        <v>1</v>
      </c>
      <c r="G675" s="167">
        <f t="shared" si="20"/>
        <v>1.1814100000000001</v>
      </c>
      <c r="H675" s="166">
        <v>1.2</v>
      </c>
      <c r="I675" s="169">
        <f t="shared" si="21"/>
        <v>1.4176899999999999</v>
      </c>
      <c r="J675" s="170" t="s">
        <v>1239</v>
      </c>
      <c r="K675" s="171" t="s">
        <v>1241</v>
      </c>
      <c r="L675" s="148"/>
      <c r="M675" s="189"/>
    </row>
    <row r="676" spans="1:13" ht="11.25" customHeight="1">
      <c r="A676" s="172" t="s">
        <v>867</v>
      </c>
      <c r="B676" s="172" t="s">
        <v>1727</v>
      </c>
      <c r="C676" s="173">
        <v>12.58</v>
      </c>
      <c r="D676" s="174">
        <v>1.89699</v>
      </c>
      <c r="E676" s="174">
        <v>1.89699</v>
      </c>
      <c r="F676" s="175">
        <v>1</v>
      </c>
      <c r="G676" s="174">
        <f t="shared" si="20"/>
        <v>1.89699</v>
      </c>
      <c r="H676" s="173">
        <v>1.2</v>
      </c>
      <c r="I676" s="176">
        <f t="shared" si="21"/>
        <v>2.2763900000000001</v>
      </c>
      <c r="J676" s="177" t="s">
        <v>1239</v>
      </c>
      <c r="K676" s="178" t="s">
        <v>1241</v>
      </c>
      <c r="L676" s="148"/>
      <c r="M676" s="189"/>
    </row>
    <row r="677" spans="1:13" ht="11.25" customHeight="1">
      <c r="A677" s="159" t="s">
        <v>868</v>
      </c>
      <c r="B677" s="159" t="s">
        <v>1548</v>
      </c>
      <c r="C677" s="160">
        <v>3.09</v>
      </c>
      <c r="D677" s="161">
        <v>0.59036</v>
      </c>
      <c r="E677" s="161">
        <v>0.59036</v>
      </c>
      <c r="F677" s="162">
        <v>1</v>
      </c>
      <c r="G677" s="161">
        <f t="shared" si="20"/>
        <v>0.59036</v>
      </c>
      <c r="H677" s="160">
        <v>1.2</v>
      </c>
      <c r="I677" s="163">
        <f t="shared" si="21"/>
        <v>0.70843</v>
      </c>
      <c r="J677" s="164" t="s">
        <v>1239</v>
      </c>
      <c r="K677" s="165" t="s">
        <v>1241</v>
      </c>
      <c r="L677" s="148"/>
      <c r="M677" s="189"/>
    </row>
    <row r="678" spans="1:13" ht="11.25" customHeight="1">
      <c r="A678" s="148" t="s">
        <v>869</v>
      </c>
      <c r="B678" s="148" t="s">
        <v>1548</v>
      </c>
      <c r="C678" s="166">
        <v>4.09</v>
      </c>
      <c r="D678" s="167">
        <v>0.78615999999999997</v>
      </c>
      <c r="E678" s="167">
        <v>0.78615999999999997</v>
      </c>
      <c r="F678" s="168">
        <v>1</v>
      </c>
      <c r="G678" s="167">
        <f t="shared" si="20"/>
        <v>0.78615999999999997</v>
      </c>
      <c r="H678" s="166">
        <v>1.2</v>
      </c>
      <c r="I678" s="169">
        <f t="shared" si="21"/>
        <v>0.94338999999999995</v>
      </c>
      <c r="J678" s="170" t="s">
        <v>1239</v>
      </c>
      <c r="K678" s="171" t="s">
        <v>1241</v>
      </c>
      <c r="L678" s="148"/>
      <c r="M678" s="189"/>
    </row>
    <row r="679" spans="1:13" ht="11.25" customHeight="1">
      <c r="A679" s="148" t="s">
        <v>870</v>
      </c>
      <c r="B679" s="148" t="s">
        <v>1548</v>
      </c>
      <c r="C679" s="166">
        <v>6.71</v>
      </c>
      <c r="D679" s="167">
        <v>1.1998599999999999</v>
      </c>
      <c r="E679" s="167">
        <v>1.1998599999999999</v>
      </c>
      <c r="F679" s="168">
        <v>1</v>
      </c>
      <c r="G679" s="167">
        <f t="shared" si="20"/>
        <v>1.1998599999999999</v>
      </c>
      <c r="H679" s="166">
        <v>1.2</v>
      </c>
      <c r="I679" s="169">
        <f t="shared" si="21"/>
        <v>1.4398299999999999</v>
      </c>
      <c r="J679" s="170" t="s">
        <v>1239</v>
      </c>
      <c r="K679" s="171" t="s">
        <v>1241</v>
      </c>
      <c r="L679" s="148"/>
      <c r="M679" s="189"/>
    </row>
    <row r="680" spans="1:13" ht="11.25" customHeight="1">
      <c r="A680" s="172" t="s">
        <v>871</v>
      </c>
      <c r="B680" s="172" t="s">
        <v>1548</v>
      </c>
      <c r="C680" s="173">
        <v>12.52</v>
      </c>
      <c r="D680" s="174">
        <v>2.4908700000000001</v>
      </c>
      <c r="E680" s="174">
        <v>2.4908700000000001</v>
      </c>
      <c r="F680" s="175">
        <v>1</v>
      </c>
      <c r="G680" s="174">
        <f t="shared" si="20"/>
        <v>2.4908700000000001</v>
      </c>
      <c r="H680" s="173">
        <v>1.2</v>
      </c>
      <c r="I680" s="176">
        <f t="shared" si="21"/>
        <v>2.9890400000000001</v>
      </c>
      <c r="J680" s="177" t="s">
        <v>1239</v>
      </c>
      <c r="K680" s="178" t="s">
        <v>1241</v>
      </c>
      <c r="L680" s="148"/>
      <c r="M680" s="189"/>
    </row>
    <row r="681" spans="1:13" ht="11.25" customHeight="1">
      <c r="A681" s="159" t="s">
        <v>872</v>
      </c>
      <c r="B681" s="159" t="s">
        <v>1728</v>
      </c>
      <c r="C681" s="160">
        <v>3.01</v>
      </c>
      <c r="D681" s="161">
        <v>0.57998000000000005</v>
      </c>
      <c r="E681" s="161">
        <v>0.57998000000000005</v>
      </c>
      <c r="F681" s="162">
        <v>1</v>
      </c>
      <c r="G681" s="161">
        <f t="shared" si="20"/>
        <v>0.57998000000000005</v>
      </c>
      <c r="H681" s="160">
        <v>1.2</v>
      </c>
      <c r="I681" s="163">
        <f t="shared" si="21"/>
        <v>0.69598000000000004</v>
      </c>
      <c r="J681" s="164" t="s">
        <v>1239</v>
      </c>
      <c r="K681" s="165" t="s">
        <v>1241</v>
      </c>
      <c r="L681" s="148"/>
      <c r="M681" s="189"/>
    </row>
    <row r="682" spans="1:13" ht="11.25" customHeight="1">
      <c r="A682" s="148" t="s">
        <v>873</v>
      </c>
      <c r="B682" s="148" t="s">
        <v>1728</v>
      </c>
      <c r="C682" s="166">
        <v>3.82</v>
      </c>
      <c r="D682" s="167">
        <v>0.73141999999999996</v>
      </c>
      <c r="E682" s="167">
        <v>0.73141999999999996</v>
      </c>
      <c r="F682" s="168">
        <v>1</v>
      </c>
      <c r="G682" s="167">
        <f t="shared" si="20"/>
        <v>0.73141999999999996</v>
      </c>
      <c r="H682" s="166">
        <v>1.2</v>
      </c>
      <c r="I682" s="169">
        <f t="shared" si="21"/>
        <v>0.87770000000000004</v>
      </c>
      <c r="J682" s="170" t="s">
        <v>1239</v>
      </c>
      <c r="K682" s="171" t="s">
        <v>1241</v>
      </c>
      <c r="L682" s="148"/>
      <c r="M682" s="189"/>
    </row>
    <row r="683" spans="1:13" ht="11.25" customHeight="1">
      <c r="A683" s="148" t="s">
        <v>874</v>
      </c>
      <c r="B683" s="148" t="s">
        <v>1728</v>
      </c>
      <c r="C683" s="166">
        <v>5.12</v>
      </c>
      <c r="D683" s="167">
        <v>0.98982999999999999</v>
      </c>
      <c r="E683" s="167">
        <v>0.98982999999999999</v>
      </c>
      <c r="F683" s="168">
        <v>1</v>
      </c>
      <c r="G683" s="167">
        <f t="shared" si="20"/>
        <v>0.98982999999999999</v>
      </c>
      <c r="H683" s="166">
        <v>1.2</v>
      </c>
      <c r="I683" s="169">
        <f t="shared" si="21"/>
        <v>1.1878</v>
      </c>
      <c r="J683" s="170" t="s">
        <v>1239</v>
      </c>
      <c r="K683" s="171" t="s">
        <v>1241</v>
      </c>
      <c r="L683" s="148"/>
      <c r="M683" s="189"/>
    </row>
    <row r="684" spans="1:13" ht="11.25" customHeight="1">
      <c r="A684" s="172" t="s">
        <v>875</v>
      </c>
      <c r="B684" s="172" t="s">
        <v>1728</v>
      </c>
      <c r="C684" s="173">
        <v>8.83</v>
      </c>
      <c r="D684" s="174">
        <v>1.70644</v>
      </c>
      <c r="E684" s="174">
        <v>1.70644</v>
      </c>
      <c r="F684" s="175">
        <v>1</v>
      </c>
      <c r="G684" s="174">
        <f t="shared" si="20"/>
        <v>1.70644</v>
      </c>
      <c r="H684" s="173">
        <v>1.2</v>
      </c>
      <c r="I684" s="176">
        <f t="shared" si="21"/>
        <v>2.0477300000000001</v>
      </c>
      <c r="J684" s="177" t="s">
        <v>1239</v>
      </c>
      <c r="K684" s="178" t="s">
        <v>1241</v>
      </c>
      <c r="L684" s="148"/>
      <c r="M684" s="189"/>
    </row>
    <row r="685" spans="1:13" ht="11.25" customHeight="1">
      <c r="A685" s="159" t="s">
        <v>876</v>
      </c>
      <c r="B685" s="159" t="s">
        <v>1729</v>
      </c>
      <c r="C685" s="160">
        <v>2.94</v>
      </c>
      <c r="D685" s="161">
        <v>0.51373000000000002</v>
      </c>
      <c r="E685" s="161">
        <v>0.51373000000000002</v>
      </c>
      <c r="F685" s="162">
        <v>1</v>
      </c>
      <c r="G685" s="161">
        <f t="shared" si="20"/>
        <v>0.51373000000000002</v>
      </c>
      <c r="H685" s="160">
        <v>1.2</v>
      </c>
      <c r="I685" s="163">
        <f t="shared" si="21"/>
        <v>0.61648000000000003</v>
      </c>
      <c r="J685" s="164" t="s">
        <v>1239</v>
      </c>
      <c r="K685" s="165" t="s">
        <v>1241</v>
      </c>
      <c r="L685" s="148"/>
      <c r="M685" s="189"/>
    </row>
    <row r="686" spans="1:13" ht="11.25" customHeight="1">
      <c r="A686" s="148" t="s">
        <v>877</v>
      </c>
      <c r="B686" s="148" t="s">
        <v>1729</v>
      </c>
      <c r="C686" s="166">
        <v>4.8499999999999996</v>
      </c>
      <c r="D686" s="167">
        <v>0.72745000000000004</v>
      </c>
      <c r="E686" s="167">
        <v>0.72745000000000004</v>
      </c>
      <c r="F686" s="168">
        <v>1</v>
      </c>
      <c r="G686" s="167">
        <f t="shared" si="20"/>
        <v>0.72745000000000004</v>
      </c>
      <c r="H686" s="166">
        <v>1.2</v>
      </c>
      <c r="I686" s="169">
        <f t="shared" si="21"/>
        <v>0.87294000000000005</v>
      </c>
      <c r="J686" s="170" t="s">
        <v>1239</v>
      </c>
      <c r="K686" s="171" t="s">
        <v>1241</v>
      </c>
      <c r="L686" s="148"/>
      <c r="M686" s="189"/>
    </row>
    <row r="687" spans="1:13" ht="11.25" customHeight="1">
      <c r="A687" s="148" t="s">
        <v>878</v>
      </c>
      <c r="B687" s="148" t="s">
        <v>1729</v>
      </c>
      <c r="C687" s="166">
        <v>6.76</v>
      </c>
      <c r="D687" s="167">
        <v>1.0448599999999999</v>
      </c>
      <c r="E687" s="167">
        <v>1.0448599999999999</v>
      </c>
      <c r="F687" s="168">
        <v>1</v>
      </c>
      <c r="G687" s="167">
        <f t="shared" si="20"/>
        <v>1.0448599999999999</v>
      </c>
      <c r="H687" s="166">
        <v>1.2</v>
      </c>
      <c r="I687" s="169">
        <f t="shared" si="21"/>
        <v>1.25383</v>
      </c>
      <c r="J687" s="170" t="s">
        <v>1239</v>
      </c>
      <c r="K687" s="171" t="s">
        <v>1241</v>
      </c>
      <c r="L687" s="148"/>
      <c r="M687" s="189"/>
    </row>
    <row r="688" spans="1:13" ht="11.25" customHeight="1">
      <c r="A688" s="172" t="s">
        <v>879</v>
      </c>
      <c r="B688" s="172" t="s">
        <v>1729</v>
      </c>
      <c r="C688" s="173">
        <v>10.32</v>
      </c>
      <c r="D688" s="174">
        <v>1.8588100000000001</v>
      </c>
      <c r="E688" s="174">
        <v>1.8588100000000001</v>
      </c>
      <c r="F688" s="175">
        <v>1</v>
      </c>
      <c r="G688" s="174">
        <f t="shared" si="20"/>
        <v>1.8588100000000001</v>
      </c>
      <c r="H688" s="173">
        <v>1.2</v>
      </c>
      <c r="I688" s="176">
        <f t="shared" si="21"/>
        <v>2.2305700000000002</v>
      </c>
      <c r="J688" s="177" t="s">
        <v>1239</v>
      </c>
      <c r="K688" s="178" t="s">
        <v>1241</v>
      </c>
      <c r="L688" s="148"/>
      <c r="M688" s="189"/>
    </row>
    <row r="689" spans="1:13" ht="11.25" customHeight="1">
      <c r="A689" s="159" t="s">
        <v>880</v>
      </c>
      <c r="B689" s="159" t="s">
        <v>1730</v>
      </c>
      <c r="C689" s="160">
        <v>2.58</v>
      </c>
      <c r="D689" s="161">
        <v>0.46411000000000002</v>
      </c>
      <c r="E689" s="161">
        <v>0.46411000000000002</v>
      </c>
      <c r="F689" s="162">
        <v>1</v>
      </c>
      <c r="G689" s="161">
        <f t="shared" si="20"/>
        <v>0.46411000000000002</v>
      </c>
      <c r="H689" s="160">
        <v>1.2</v>
      </c>
      <c r="I689" s="163">
        <f t="shared" si="21"/>
        <v>0.55693000000000004</v>
      </c>
      <c r="J689" s="164" t="s">
        <v>1239</v>
      </c>
      <c r="K689" s="165" t="s">
        <v>1241</v>
      </c>
      <c r="L689" s="148"/>
      <c r="M689" s="189"/>
    </row>
    <row r="690" spans="1:13" ht="11.25" customHeight="1">
      <c r="A690" s="148" t="s">
        <v>881</v>
      </c>
      <c r="B690" s="148" t="s">
        <v>1730</v>
      </c>
      <c r="C690" s="166">
        <v>3.61</v>
      </c>
      <c r="D690" s="167">
        <v>0.58840999999999999</v>
      </c>
      <c r="E690" s="167">
        <v>0.58840999999999999</v>
      </c>
      <c r="F690" s="168">
        <v>1</v>
      </c>
      <c r="G690" s="167">
        <f t="shared" si="20"/>
        <v>0.58840999999999999</v>
      </c>
      <c r="H690" s="166">
        <v>1.2</v>
      </c>
      <c r="I690" s="169">
        <f t="shared" si="21"/>
        <v>0.70609</v>
      </c>
      <c r="J690" s="170" t="s">
        <v>1239</v>
      </c>
      <c r="K690" s="171" t="s">
        <v>1241</v>
      </c>
      <c r="L690" s="148"/>
      <c r="M690" s="189"/>
    </row>
    <row r="691" spans="1:13" ht="11.25" customHeight="1">
      <c r="A691" s="148" t="s">
        <v>882</v>
      </c>
      <c r="B691" s="148" t="s">
        <v>1730</v>
      </c>
      <c r="C691" s="166">
        <v>5.5</v>
      </c>
      <c r="D691" s="167">
        <v>0.91093999999999997</v>
      </c>
      <c r="E691" s="167">
        <v>0.91093999999999997</v>
      </c>
      <c r="F691" s="168">
        <v>1</v>
      </c>
      <c r="G691" s="167">
        <f t="shared" si="20"/>
        <v>0.91093999999999997</v>
      </c>
      <c r="H691" s="166">
        <v>1.2</v>
      </c>
      <c r="I691" s="169">
        <f t="shared" si="21"/>
        <v>1.0931299999999999</v>
      </c>
      <c r="J691" s="170" t="s">
        <v>1239</v>
      </c>
      <c r="K691" s="171" t="s">
        <v>1241</v>
      </c>
      <c r="L691" s="148"/>
      <c r="M691" s="189"/>
    </row>
    <row r="692" spans="1:13" ht="11.25" customHeight="1">
      <c r="A692" s="172" t="s">
        <v>883</v>
      </c>
      <c r="B692" s="172" t="s">
        <v>1730</v>
      </c>
      <c r="C692" s="173">
        <v>8.84</v>
      </c>
      <c r="D692" s="174">
        <v>1.60016</v>
      </c>
      <c r="E692" s="174">
        <v>1.60016</v>
      </c>
      <c r="F692" s="175">
        <v>1</v>
      </c>
      <c r="G692" s="174">
        <f t="shared" si="20"/>
        <v>1.60016</v>
      </c>
      <c r="H692" s="173">
        <v>1.2</v>
      </c>
      <c r="I692" s="176">
        <f t="shared" si="21"/>
        <v>1.9201900000000001</v>
      </c>
      <c r="J692" s="177" t="s">
        <v>1239</v>
      </c>
      <c r="K692" s="178" t="s">
        <v>1241</v>
      </c>
      <c r="L692" s="148"/>
      <c r="M692" s="189"/>
    </row>
    <row r="693" spans="1:13" ht="11.25" customHeight="1">
      <c r="A693" s="159" t="s">
        <v>884</v>
      </c>
      <c r="B693" s="159" t="s">
        <v>1731</v>
      </c>
      <c r="C693" s="160">
        <v>3.69</v>
      </c>
      <c r="D693" s="161">
        <v>1.3450299999999999</v>
      </c>
      <c r="E693" s="161">
        <v>1.3450299999999999</v>
      </c>
      <c r="F693" s="162">
        <v>1</v>
      </c>
      <c r="G693" s="161">
        <f t="shared" si="20"/>
        <v>1.3450299999999999</v>
      </c>
      <c r="H693" s="160">
        <v>1.2</v>
      </c>
      <c r="I693" s="163">
        <f t="shared" si="21"/>
        <v>1.6140399999999999</v>
      </c>
      <c r="J693" s="164" t="s">
        <v>1239</v>
      </c>
      <c r="K693" s="165" t="s">
        <v>1241</v>
      </c>
      <c r="L693" s="148"/>
      <c r="M693" s="189"/>
    </row>
    <row r="694" spans="1:13" ht="11.25" customHeight="1">
      <c r="A694" s="148" t="s">
        <v>885</v>
      </c>
      <c r="B694" s="148" t="s">
        <v>1731</v>
      </c>
      <c r="C694" s="166">
        <v>6.84</v>
      </c>
      <c r="D694" s="167">
        <v>1.6706300000000001</v>
      </c>
      <c r="E694" s="167">
        <v>1.6706300000000001</v>
      </c>
      <c r="F694" s="168">
        <v>1</v>
      </c>
      <c r="G694" s="167">
        <f t="shared" si="20"/>
        <v>1.6706300000000001</v>
      </c>
      <c r="H694" s="166">
        <v>1.2</v>
      </c>
      <c r="I694" s="169">
        <f t="shared" si="21"/>
        <v>2.0047600000000001</v>
      </c>
      <c r="J694" s="170" t="s">
        <v>1239</v>
      </c>
      <c r="K694" s="171" t="s">
        <v>1241</v>
      </c>
      <c r="L694" s="148"/>
      <c r="M694" s="189"/>
    </row>
    <row r="695" spans="1:13" ht="11.25" customHeight="1">
      <c r="A695" s="148" t="s">
        <v>886</v>
      </c>
      <c r="B695" s="148" t="s">
        <v>1731</v>
      </c>
      <c r="C695" s="166">
        <v>12.89</v>
      </c>
      <c r="D695" s="167">
        <v>2.5474800000000002</v>
      </c>
      <c r="E695" s="167">
        <v>2.5474800000000002</v>
      </c>
      <c r="F695" s="168">
        <v>1</v>
      </c>
      <c r="G695" s="167">
        <f t="shared" si="20"/>
        <v>2.5474800000000002</v>
      </c>
      <c r="H695" s="166">
        <v>1.2</v>
      </c>
      <c r="I695" s="169">
        <f t="shared" si="21"/>
        <v>3.0569799999999998</v>
      </c>
      <c r="J695" s="170" t="s">
        <v>1239</v>
      </c>
      <c r="K695" s="171" t="s">
        <v>1241</v>
      </c>
      <c r="L695" s="148"/>
      <c r="M695" s="189"/>
    </row>
    <row r="696" spans="1:13" ht="11.25" customHeight="1">
      <c r="A696" s="172" t="s">
        <v>887</v>
      </c>
      <c r="B696" s="172" t="s">
        <v>1731</v>
      </c>
      <c r="C696" s="173">
        <v>25.32</v>
      </c>
      <c r="D696" s="174">
        <v>5.1221899999999998</v>
      </c>
      <c r="E696" s="174">
        <v>5.1221899999999998</v>
      </c>
      <c r="F696" s="175">
        <v>1</v>
      </c>
      <c r="G696" s="174">
        <f t="shared" si="20"/>
        <v>5.1221899999999998</v>
      </c>
      <c r="H696" s="173">
        <v>1.2</v>
      </c>
      <c r="I696" s="176">
        <f t="shared" si="21"/>
        <v>6.14663</v>
      </c>
      <c r="J696" s="177" t="s">
        <v>1239</v>
      </c>
      <c r="K696" s="178" t="s">
        <v>1241</v>
      </c>
      <c r="L696" s="148"/>
      <c r="M696" s="189"/>
    </row>
    <row r="697" spans="1:13" ht="11.25" customHeight="1">
      <c r="A697" s="159" t="s">
        <v>888</v>
      </c>
      <c r="B697" s="159" t="s">
        <v>1732</v>
      </c>
      <c r="C697" s="160">
        <v>1.68</v>
      </c>
      <c r="D697" s="161">
        <v>1.24152</v>
      </c>
      <c r="E697" s="161">
        <v>1.24152</v>
      </c>
      <c r="F697" s="162">
        <v>1</v>
      </c>
      <c r="G697" s="161">
        <f t="shared" si="20"/>
        <v>1.24152</v>
      </c>
      <c r="H697" s="160">
        <v>1.2</v>
      </c>
      <c r="I697" s="163">
        <f t="shared" si="21"/>
        <v>1.4898199999999999</v>
      </c>
      <c r="J697" s="164" t="s">
        <v>1239</v>
      </c>
      <c r="K697" s="165" t="s">
        <v>1241</v>
      </c>
      <c r="L697" s="148"/>
      <c r="M697" s="189"/>
    </row>
    <row r="698" spans="1:13" ht="11.25" customHeight="1">
      <c r="A698" s="148" t="s">
        <v>889</v>
      </c>
      <c r="B698" s="148" t="s">
        <v>1732</v>
      </c>
      <c r="C698" s="166">
        <v>2.06</v>
      </c>
      <c r="D698" s="167">
        <v>1.78756</v>
      </c>
      <c r="E698" s="167">
        <v>1.78756</v>
      </c>
      <c r="F698" s="168">
        <v>1</v>
      </c>
      <c r="G698" s="167">
        <f t="shared" si="20"/>
        <v>1.78756</v>
      </c>
      <c r="H698" s="166">
        <v>1.2</v>
      </c>
      <c r="I698" s="169">
        <f t="shared" si="21"/>
        <v>2.14507</v>
      </c>
      <c r="J698" s="170" t="s">
        <v>1239</v>
      </c>
      <c r="K698" s="171" t="s">
        <v>1241</v>
      </c>
      <c r="L698" s="148"/>
      <c r="M698" s="189"/>
    </row>
    <row r="699" spans="1:13" ht="11.25" customHeight="1">
      <c r="A699" s="148" t="s">
        <v>890</v>
      </c>
      <c r="B699" s="148" t="s">
        <v>1732</v>
      </c>
      <c r="C699" s="166">
        <v>5.44</v>
      </c>
      <c r="D699" s="167">
        <v>2.1185499999999999</v>
      </c>
      <c r="E699" s="167">
        <v>2.1185499999999999</v>
      </c>
      <c r="F699" s="168">
        <v>1</v>
      </c>
      <c r="G699" s="167">
        <f t="shared" si="20"/>
        <v>2.1185499999999999</v>
      </c>
      <c r="H699" s="166">
        <v>1.2</v>
      </c>
      <c r="I699" s="169">
        <f t="shared" si="21"/>
        <v>2.5422600000000002</v>
      </c>
      <c r="J699" s="170" t="s">
        <v>1239</v>
      </c>
      <c r="K699" s="171" t="s">
        <v>1241</v>
      </c>
      <c r="L699" s="148"/>
      <c r="M699" s="189"/>
    </row>
    <row r="700" spans="1:13" ht="11.25" customHeight="1">
      <c r="A700" s="172" t="s">
        <v>891</v>
      </c>
      <c r="B700" s="172" t="s">
        <v>1732</v>
      </c>
      <c r="C700" s="173">
        <v>10.79</v>
      </c>
      <c r="D700" s="174">
        <v>3.76187</v>
      </c>
      <c r="E700" s="174">
        <v>3.76187</v>
      </c>
      <c r="F700" s="175">
        <v>1</v>
      </c>
      <c r="G700" s="174">
        <f t="shared" si="20"/>
        <v>3.76187</v>
      </c>
      <c r="H700" s="173">
        <v>1.2</v>
      </c>
      <c r="I700" s="176">
        <f t="shared" si="21"/>
        <v>4.51424</v>
      </c>
      <c r="J700" s="177" t="s">
        <v>1239</v>
      </c>
      <c r="K700" s="178" t="s">
        <v>1241</v>
      </c>
      <c r="L700" s="148"/>
      <c r="M700" s="189"/>
    </row>
    <row r="701" spans="1:13" ht="11.25" customHeight="1">
      <c r="A701" s="159" t="s">
        <v>892</v>
      </c>
      <c r="B701" s="159" t="s">
        <v>1733</v>
      </c>
      <c r="C701" s="160">
        <v>2.1</v>
      </c>
      <c r="D701" s="161">
        <v>1.02437</v>
      </c>
      <c r="E701" s="161">
        <v>1.02437</v>
      </c>
      <c r="F701" s="162">
        <v>1</v>
      </c>
      <c r="G701" s="161">
        <f t="shared" si="20"/>
        <v>1.02437</v>
      </c>
      <c r="H701" s="160">
        <v>1.2</v>
      </c>
      <c r="I701" s="163">
        <f t="shared" si="21"/>
        <v>1.2292400000000001</v>
      </c>
      <c r="J701" s="164" t="s">
        <v>1239</v>
      </c>
      <c r="K701" s="165" t="s">
        <v>1241</v>
      </c>
      <c r="L701" s="148"/>
      <c r="M701" s="189"/>
    </row>
    <row r="702" spans="1:13" ht="11.25" customHeight="1">
      <c r="A702" s="148" t="s">
        <v>893</v>
      </c>
      <c r="B702" s="148" t="s">
        <v>1733</v>
      </c>
      <c r="C702" s="166">
        <v>3.09</v>
      </c>
      <c r="D702" s="167">
        <v>1.88564</v>
      </c>
      <c r="E702" s="167">
        <v>1.88564</v>
      </c>
      <c r="F702" s="168">
        <v>1</v>
      </c>
      <c r="G702" s="167">
        <f t="shared" si="20"/>
        <v>1.88564</v>
      </c>
      <c r="H702" s="166">
        <v>1.2</v>
      </c>
      <c r="I702" s="169">
        <f t="shared" si="21"/>
        <v>2.2627700000000002</v>
      </c>
      <c r="J702" s="170" t="s">
        <v>1239</v>
      </c>
      <c r="K702" s="171" t="s">
        <v>1241</v>
      </c>
      <c r="L702" s="148"/>
      <c r="M702" s="189"/>
    </row>
    <row r="703" spans="1:13" ht="11.25" customHeight="1">
      <c r="A703" s="148" t="s">
        <v>894</v>
      </c>
      <c r="B703" s="148" t="s">
        <v>1733</v>
      </c>
      <c r="C703" s="166">
        <v>4.4400000000000004</v>
      </c>
      <c r="D703" s="167">
        <v>2.3932500000000001</v>
      </c>
      <c r="E703" s="167">
        <v>2.3932500000000001</v>
      </c>
      <c r="F703" s="168">
        <v>1</v>
      </c>
      <c r="G703" s="167">
        <f t="shared" si="20"/>
        <v>2.3932500000000001</v>
      </c>
      <c r="H703" s="166">
        <v>1.2</v>
      </c>
      <c r="I703" s="169">
        <f t="shared" si="21"/>
        <v>2.8719000000000001</v>
      </c>
      <c r="J703" s="170" t="s">
        <v>1239</v>
      </c>
      <c r="K703" s="171" t="s">
        <v>1241</v>
      </c>
      <c r="L703" s="148"/>
      <c r="M703" s="189"/>
    </row>
    <row r="704" spans="1:13" ht="11.25" customHeight="1">
      <c r="A704" s="172" t="s">
        <v>895</v>
      </c>
      <c r="B704" s="172" t="s">
        <v>1733</v>
      </c>
      <c r="C704" s="173">
        <v>11.53</v>
      </c>
      <c r="D704" s="174">
        <v>3.0401500000000001</v>
      </c>
      <c r="E704" s="174">
        <v>3.0401500000000001</v>
      </c>
      <c r="F704" s="175">
        <v>1</v>
      </c>
      <c r="G704" s="174">
        <f t="shared" si="20"/>
        <v>3.0401500000000001</v>
      </c>
      <c r="H704" s="173">
        <v>1.2</v>
      </c>
      <c r="I704" s="176">
        <f t="shared" si="21"/>
        <v>3.64818</v>
      </c>
      <c r="J704" s="177" t="s">
        <v>1239</v>
      </c>
      <c r="K704" s="178" t="s">
        <v>1241</v>
      </c>
      <c r="L704" s="148"/>
      <c r="M704" s="189"/>
    </row>
    <row r="705" spans="1:13" ht="11.25" customHeight="1">
      <c r="A705" s="159" t="s">
        <v>896</v>
      </c>
      <c r="B705" s="159" t="s">
        <v>1734</v>
      </c>
      <c r="C705" s="160">
        <v>3.03</v>
      </c>
      <c r="D705" s="161">
        <v>0.73319000000000001</v>
      </c>
      <c r="E705" s="161">
        <v>0.73319000000000001</v>
      </c>
      <c r="F705" s="162">
        <v>1</v>
      </c>
      <c r="G705" s="161">
        <f t="shared" si="20"/>
        <v>0.73319000000000001</v>
      </c>
      <c r="H705" s="160">
        <v>1.2</v>
      </c>
      <c r="I705" s="163">
        <f t="shared" si="21"/>
        <v>0.87983</v>
      </c>
      <c r="J705" s="164" t="s">
        <v>1239</v>
      </c>
      <c r="K705" s="165" t="s">
        <v>1241</v>
      </c>
      <c r="L705" s="148"/>
      <c r="M705" s="189"/>
    </row>
    <row r="706" spans="1:13" ht="11.25" customHeight="1">
      <c r="A706" s="148" t="s">
        <v>897</v>
      </c>
      <c r="B706" s="148" t="s">
        <v>1734</v>
      </c>
      <c r="C706" s="166">
        <v>4.7699999999999996</v>
      </c>
      <c r="D706" s="167">
        <v>1.0130399999999999</v>
      </c>
      <c r="E706" s="167">
        <v>1.0130399999999999</v>
      </c>
      <c r="F706" s="168">
        <v>1</v>
      </c>
      <c r="G706" s="167">
        <f t="shared" si="20"/>
        <v>1.0130399999999999</v>
      </c>
      <c r="H706" s="166">
        <v>1.2</v>
      </c>
      <c r="I706" s="169">
        <f t="shared" si="21"/>
        <v>1.2156499999999999</v>
      </c>
      <c r="J706" s="170" t="s">
        <v>1239</v>
      </c>
      <c r="K706" s="171" t="s">
        <v>1241</v>
      </c>
      <c r="L706" s="148"/>
      <c r="M706" s="189"/>
    </row>
    <row r="707" spans="1:13" ht="11.25" customHeight="1">
      <c r="A707" s="148" t="s">
        <v>898</v>
      </c>
      <c r="B707" s="148" t="s">
        <v>1734</v>
      </c>
      <c r="C707" s="166">
        <v>8.26</v>
      </c>
      <c r="D707" s="167">
        <v>1.61765</v>
      </c>
      <c r="E707" s="167">
        <v>1.61765</v>
      </c>
      <c r="F707" s="168">
        <v>1</v>
      </c>
      <c r="G707" s="167">
        <f t="shared" si="20"/>
        <v>1.61765</v>
      </c>
      <c r="H707" s="166">
        <v>1.2</v>
      </c>
      <c r="I707" s="169">
        <f t="shared" si="21"/>
        <v>1.9411799999999999</v>
      </c>
      <c r="J707" s="170" t="s">
        <v>1239</v>
      </c>
      <c r="K707" s="171" t="s">
        <v>1241</v>
      </c>
      <c r="L707" s="148"/>
      <c r="M707" s="189"/>
    </row>
    <row r="708" spans="1:13" ht="11.25" customHeight="1">
      <c r="A708" s="172" t="s">
        <v>899</v>
      </c>
      <c r="B708" s="172" t="s">
        <v>1734</v>
      </c>
      <c r="C708" s="173">
        <v>13.77</v>
      </c>
      <c r="D708" s="174">
        <v>2.8914800000000001</v>
      </c>
      <c r="E708" s="174">
        <v>2.8914800000000001</v>
      </c>
      <c r="F708" s="175">
        <v>1</v>
      </c>
      <c r="G708" s="174">
        <f t="shared" si="20"/>
        <v>2.8914800000000001</v>
      </c>
      <c r="H708" s="173">
        <v>1.2</v>
      </c>
      <c r="I708" s="176">
        <f t="shared" si="21"/>
        <v>3.4697800000000001</v>
      </c>
      <c r="J708" s="177" t="s">
        <v>1239</v>
      </c>
      <c r="K708" s="178" t="s">
        <v>1241</v>
      </c>
      <c r="L708" s="148"/>
      <c r="M708" s="189"/>
    </row>
    <row r="709" spans="1:13" ht="11.25" customHeight="1">
      <c r="A709" s="159" t="s">
        <v>900</v>
      </c>
      <c r="B709" s="159" t="s">
        <v>1549</v>
      </c>
      <c r="C709" s="160">
        <v>3.24</v>
      </c>
      <c r="D709" s="161">
        <v>0.51322000000000001</v>
      </c>
      <c r="E709" s="161">
        <v>0.51322000000000001</v>
      </c>
      <c r="F709" s="162">
        <v>1</v>
      </c>
      <c r="G709" s="161">
        <f t="shared" si="20"/>
        <v>0.51322000000000001</v>
      </c>
      <c r="H709" s="160">
        <v>1.2</v>
      </c>
      <c r="I709" s="163">
        <f t="shared" si="21"/>
        <v>0.61585999999999996</v>
      </c>
      <c r="J709" s="164" t="s">
        <v>1239</v>
      </c>
      <c r="K709" s="165" t="s">
        <v>1241</v>
      </c>
      <c r="L709" s="148"/>
      <c r="M709" s="189"/>
    </row>
    <row r="710" spans="1:13" ht="11.25" customHeight="1">
      <c r="A710" s="148" t="s">
        <v>901</v>
      </c>
      <c r="B710" s="148" t="s">
        <v>1549</v>
      </c>
      <c r="C710" s="166">
        <v>4.3499999999999996</v>
      </c>
      <c r="D710" s="167">
        <v>0.66823999999999995</v>
      </c>
      <c r="E710" s="167">
        <v>0.66823999999999995</v>
      </c>
      <c r="F710" s="168">
        <v>1</v>
      </c>
      <c r="G710" s="167">
        <f t="shared" si="20"/>
        <v>0.66823999999999995</v>
      </c>
      <c r="H710" s="166">
        <v>1.2</v>
      </c>
      <c r="I710" s="169">
        <f t="shared" si="21"/>
        <v>0.80188999999999999</v>
      </c>
      <c r="J710" s="170" t="s">
        <v>1239</v>
      </c>
      <c r="K710" s="171" t="s">
        <v>1241</v>
      </c>
      <c r="L710" s="148"/>
      <c r="M710" s="189"/>
    </row>
    <row r="711" spans="1:13" ht="11.25" customHeight="1">
      <c r="A711" s="148" t="s">
        <v>902</v>
      </c>
      <c r="B711" s="148" t="s">
        <v>1549</v>
      </c>
      <c r="C711" s="166">
        <v>6.5</v>
      </c>
      <c r="D711" s="167">
        <v>0.96672000000000002</v>
      </c>
      <c r="E711" s="167">
        <v>0.96672000000000002</v>
      </c>
      <c r="F711" s="168">
        <v>1</v>
      </c>
      <c r="G711" s="167">
        <f t="shared" si="20"/>
        <v>0.96672000000000002</v>
      </c>
      <c r="H711" s="166">
        <v>1.2</v>
      </c>
      <c r="I711" s="169">
        <f t="shared" si="21"/>
        <v>1.1600600000000001</v>
      </c>
      <c r="J711" s="170" t="s">
        <v>1239</v>
      </c>
      <c r="K711" s="171" t="s">
        <v>1241</v>
      </c>
      <c r="L711" s="148"/>
      <c r="M711" s="189"/>
    </row>
    <row r="712" spans="1:13" ht="11.25" customHeight="1">
      <c r="A712" s="172" t="s">
        <v>903</v>
      </c>
      <c r="B712" s="172" t="s">
        <v>1549</v>
      </c>
      <c r="C712" s="173">
        <v>11.14</v>
      </c>
      <c r="D712" s="174">
        <v>1.6943600000000001</v>
      </c>
      <c r="E712" s="174">
        <v>1.6943600000000001</v>
      </c>
      <c r="F712" s="175">
        <v>1</v>
      </c>
      <c r="G712" s="174">
        <f t="shared" si="20"/>
        <v>1.6943600000000001</v>
      </c>
      <c r="H712" s="173">
        <v>1.2</v>
      </c>
      <c r="I712" s="176">
        <f t="shared" si="21"/>
        <v>2.0332300000000001</v>
      </c>
      <c r="J712" s="177" t="s">
        <v>1239</v>
      </c>
      <c r="K712" s="178" t="s">
        <v>1241</v>
      </c>
      <c r="L712" s="148"/>
      <c r="M712" s="189"/>
    </row>
    <row r="713" spans="1:13" ht="11.25" customHeight="1">
      <c r="A713" s="159" t="s">
        <v>904</v>
      </c>
      <c r="B713" s="159" t="s">
        <v>1550</v>
      </c>
      <c r="C713" s="160">
        <v>2.82</v>
      </c>
      <c r="D713" s="161">
        <v>0.36209999999999998</v>
      </c>
      <c r="E713" s="161">
        <v>0.36209999999999998</v>
      </c>
      <c r="F713" s="162">
        <v>1</v>
      </c>
      <c r="G713" s="161">
        <f t="shared" si="20"/>
        <v>0.36209999999999998</v>
      </c>
      <c r="H713" s="160">
        <v>1.2</v>
      </c>
      <c r="I713" s="163">
        <f t="shared" si="21"/>
        <v>0.43452000000000002</v>
      </c>
      <c r="J713" s="164" t="s">
        <v>1239</v>
      </c>
      <c r="K713" s="165" t="s">
        <v>1241</v>
      </c>
      <c r="L713" s="148"/>
      <c r="M713" s="189"/>
    </row>
    <row r="714" spans="1:13" ht="11.25" customHeight="1">
      <c r="A714" s="148" t="s">
        <v>905</v>
      </c>
      <c r="B714" s="148" t="s">
        <v>1550</v>
      </c>
      <c r="C714" s="166">
        <v>4.41</v>
      </c>
      <c r="D714" s="167">
        <v>0.59660000000000002</v>
      </c>
      <c r="E714" s="167">
        <v>0.59660000000000002</v>
      </c>
      <c r="F714" s="168">
        <v>1</v>
      </c>
      <c r="G714" s="167">
        <f t="shared" si="20"/>
        <v>0.59660000000000002</v>
      </c>
      <c r="H714" s="166">
        <v>1.2</v>
      </c>
      <c r="I714" s="169">
        <f t="shared" si="21"/>
        <v>0.71592</v>
      </c>
      <c r="J714" s="170" t="s">
        <v>1239</v>
      </c>
      <c r="K714" s="171" t="s">
        <v>1241</v>
      </c>
      <c r="L714" s="148"/>
      <c r="M714" s="189"/>
    </row>
    <row r="715" spans="1:13" ht="11.25" customHeight="1">
      <c r="A715" s="148" t="s">
        <v>906</v>
      </c>
      <c r="B715" s="148" t="s">
        <v>1550</v>
      </c>
      <c r="C715" s="166">
        <v>7.81</v>
      </c>
      <c r="D715" s="167">
        <v>1.1994899999999999</v>
      </c>
      <c r="E715" s="167">
        <v>1.1994899999999999</v>
      </c>
      <c r="F715" s="168">
        <v>1</v>
      </c>
      <c r="G715" s="167">
        <f t="shared" si="20"/>
        <v>1.1994899999999999</v>
      </c>
      <c r="H715" s="166">
        <v>1.2</v>
      </c>
      <c r="I715" s="169">
        <f t="shared" si="21"/>
        <v>1.4393899999999999</v>
      </c>
      <c r="J715" s="170" t="s">
        <v>1239</v>
      </c>
      <c r="K715" s="171" t="s">
        <v>1241</v>
      </c>
      <c r="L715" s="148"/>
      <c r="M715" s="189"/>
    </row>
    <row r="716" spans="1:13" ht="11.25" customHeight="1">
      <c r="A716" s="172" t="s">
        <v>907</v>
      </c>
      <c r="B716" s="172" t="s">
        <v>1550</v>
      </c>
      <c r="C716" s="173">
        <v>12.71</v>
      </c>
      <c r="D716" s="174">
        <v>2.3618000000000001</v>
      </c>
      <c r="E716" s="174">
        <v>2.3618000000000001</v>
      </c>
      <c r="F716" s="175">
        <v>1</v>
      </c>
      <c r="G716" s="174">
        <f t="shared" si="20"/>
        <v>2.3618000000000001</v>
      </c>
      <c r="H716" s="173">
        <v>1.2</v>
      </c>
      <c r="I716" s="176">
        <f t="shared" si="21"/>
        <v>2.8341599999999998</v>
      </c>
      <c r="J716" s="177" t="s">
        <v>1239</v>
      </c>
      <c r="K716" s="178" t="s">
        <v>1241</v>
      </c>
      <c r="L716" s="148"/>
      <c r="M716" s="189"/>
    </row>
    <row r="717" spans="1:13" ht="11.25" customHeight="1">
      <c r="A717" s="159" t="s">
        <v>908</v>
      </c>
      <c r="B717" s="159" t="s">
        <v>1551</v>
      </c>
      <c r="C717" s="160">
        <v>2.95</v>
      </c>
      <c r="D717" s="161">
        <v>0.57538</v>
      </c>
      <c r="E717" s="161">
        <v>0.57538</v>
      </c>
      <c r="F717" s="162">
        <v>1</v>
      </c>
      <c r="G717" s="161">
        <f t="shared" ref="G717:G780" si="22">ROUND(F717*D717,5)</f>
        <v>0.57538</v>
      </c>
      <c r="H717" s="160">
        <v>1.2</v>
      </c>
      <c r="I717" s="163">
        <f t="shared" ref="I717:I780" si="23">ROUND(H717*G717,5)</f>
        <v>0.69045999999999996</v>
      </c>
      <c r="J717" s="164" t="s">
        <v>1239</v>
      </c>
      <c r="K717" s="165" t="s">
        <v>1241</v>
      </c>
      <c r="L717" s="148"/>
      <c r="M717" s="189"/>
    </row>
    <row r="718" spans="1:13" ht="11.25" customHeight="1">
      <c r="A718" s="148" t="s">
        <v>909</v>
      </c>
      <c r="B718" s="148" t="s">
        <v>1551</v>
      </c>
      <c r="C718" s="166">
        <v>3.72</v>
      </c>
      <c r="D718" s="167">
        <v>0.67761000000000005</v>
      </c>
      <c r="E718" s="167">
        <v>0.67761000000000005</v>
      </c>
      <c r="F718" s="168">
        <v>1</v>
      </c>
      <c r="G718" s="167">
        <f t="shared" si="22"/>
        <v>0.67761000000000005</v>
      </c>
      <c r="H718" s="166">
        <v>1.2</v>
      </c>
      <c r="I718" s="169">
        <f t="shared" si="23"/>
        <v>0.81313000000000002</v>
      </c>
      <c r="J718" s="170" t="s">
        <v>1239</v>
      </c>
      <c r="K718" s="171" t="s">
        <v>1241</v>
      </c>
      <c r="L718" s="148"/>
      <c r="M718" s="189"/>
    </row>
    <row r="719" spans="1:13" ht="11.25" customHeight="1">
      <c r="A719" s="148" t="s">
        <v>910</v>
      </c>
      <c r="B719" s="148" t="s">
        <v>1551</v>
      </c>
      <c r="C719" s="166">
        <v>5.57</v>
      </c>
      <c r="D719" s="167">
        <v>0.95967000000000002</v>
      </c>
      <c r="E719" s="167">
        <v>0.95967000000000002</v>
      </c>
      <c r="F719" s="168">
        <v>1</v>
      </c>
      <c r="G719" s="167">
        <f t="shared" si="22"/>
        <v>0.95967000000000002</v>
      </c>
      <c r="H719" s="166">
        <v>1.2</v>
      </c>
      <c r="I719" s="169">
        <f t="shared" si="23"/>
        <v>1.1516</v>
      </c>
      <c r="J719" s="170" t="s">
        <v>1239</v>
      </c>
      <c r="K719" s="171" t="s">
        <v>1241</v>
      </c>
      <c r="L719" s="148"/>
      <c r="M719" s="189"/>
    </row>
    <row r="720" spans="1:13" ht="11.25" customHeight="1">
      <c r="A720" s="172" t="s">
        <v>911</v>
      </c>
      <c r="B720" s="172" t="s">
        <v>1551</v>
      </c>
      <c r="C720" s="173">
        <v>8.0500000000000007</v>
      </c>
      <c r="D720" s="174">
        <v>1.4213</v>
      </c>
      <c r="E720" s="174">
        <v>1.4213</v>
      </c>
      <c r="F720" s="175">
        <v>1</v>
      </c>
      <c r="G720" s="174">
        <f t="shared" si="22"/>
        <v>1.4213</v>
      </c>
      <c r="H720" s="173">
        <v>1.2</v>
      </c>
      <c r="I720" s="176">
        <f t="shared" si="23"/>
        <v>1.70556</v>
      </c>
      <c r="J720" s="177" t="s">
        <v>1239</v>
      </c>
      <c r="K720" s="178" t="s">
        <v>1241</v>
      </c>
      <c r="L720" s="148"/>
      <c r="M720" s="189"/>
    </row>
    <row r="721" spans="1:13" ht="11.25" customHeight="1">
      <c r="A721" s="159" t="s">
        <v>912</v>
      </c>
      <c r="B721" s="159" t="s">
        <v>1735</v>
      </c>
      <c r="C721" s="160">
        <v>2.72</v>
      </c>
      <c r="D721" s="161">
        <v>0.42121999999999998</v>
      </c>
      <c r="E721" s="161">
        <v>0.42121999999999998</v>
      </c>
      <c r="F721" s="162">
        <v>1</v>
      </c>
      <c r="G721" s="161">
        <f t="shared" si="22"/>
        <v>0.42121999999999998</v>
      </c>
      <c r="H721" s="160">
        <v>1.2</v>
      </c>
      <c r="I721" s="163">
        <f t="shared" si="23"/>
        <v>0.50546000000000002</v>
      </c>
      <c r="J721" s="164" t="s">
        <v>1239</v>
      </c>
      <c r="K721" s="165" t="s">
        <v>1241</v>
      </c>
      <c r="L721" s="148"/>
      <c r="M721" s="189"/>
    </row>
    <row r="722" spans="1:13" ht="11.25" customHeight="1">
      <c r="A722" s="148" t="s">
        <v>913</v>
      </c>
      <c r="B722" s="148" t="s">
        <v>1735</v>
      </c>
      <c r="C722" s="166">
        <v>3.73</v>
      </c>
      <c r="D722" s="167">
        <v>0.57733000000000001</v>
      </c>
      <c r="E722" s="167">
        <v>0.57733000000000001</v>
      </c>
      <c r="F722" s="168">
        <v>1</v>
      </c>
      <c r="G722" s="167">
        <f t="shared" si="22"/>
        <v>0.57733000000000001</v>
      </c>
      <c r="H722" s="166">
        <v>1.2</v>
      </c>
      <c r="I722" s="169">
        <f t="shared" si="23"/>
        <v>0.69279999999999997</v>
      </c>
      <c r="J722" s="170" t="s">
        <v>1239</v>
      </c>
      <c r="K722" s="171" t="s">
        <v>1241</v>
      </c>
      <c r="L722" s="148"/>
      <c r="M722" s="189"/>
    </row>
    <row r="723" spans="1:13" ht="11.25" customHeight="1">
      <c r="A723" s="148" t="s">
        <v>914</v>
      </c>
      <c r="B723" s="148" t="s">
        <v>1735</v>
      </c>
      <c r="C723" s="166">
        <v>5.41</v>
      </c>
      <c r="D723" s="167">
        <v>0.85892000000000002</v>
      </c>
      <c r="E723" s="167">
        <v>0.85892000000000002</v>
      </c>
      <c r="F723" s="168">
        <v>1</v>
      </c>
      <c r="G723" s="167">
        <f t="shared" si="22"/>
        <v>0.85892000000000002</v>
      </c>
      <c r="H723" s="166">
        <v>1.2</v>
      </c>
      <c r="I723" s="169">
        <f t="shared" si="23"/>
        <v>1.0306999999999999</v>
      </c>
      <c r="J723" s="170" t="s">
        <v>1239</v>
      </c>
      <c r="K723" s="171" t="s">
        <v>1241</v>
      </c>
      <c r="L723" s="148"/>
      <c r="M723" s="189"/>
    </row>
    <row r="724" spans="1:13" ht="11.25" customHeight="1">
      <c r="A724" s="172" t="s">
        <v>915</v>
      </c>
      <c r="B724" s="172" t="s">
        <v>1735</v>
      </c>
      <c r="C724" s="173">
        <v>9.14</v>
      </c>
      <c r="D724" s="174">
        <v>1.5690299999999999</v>
      </c>
      <c r="E724" s="174">
        <v>1.5690299999999999</v>
      </c>
      <c r="F724" s="175">
        <v>1</v>
      </c>
      <c r="G724" s="174">
        <f t="shared" si="22"/>
        <v>1.5690299999999999</v>
      </c>
      <c r="H724" s="173">
        <v>1.2</v>
      </c>
      <c r="I724" s="176">
        <f t="shared" si="23"/>
        <v>1.8828400000000001</v>
      </c>
      <c r="J724" s="177" t="s">
        <v>1239</v>
      </c>
      <c r="K724" s="178" t="s">
        <v>1241</v>
      </c>
      <c r="L724" s="148"/>
      <c r="M724" s="189"/>
    </row>
    <row r="725" spans="1:13" ht="11.25" customHeight="1">
      <c r="A725" s="159" t="s">
        <v>916</v>
      </c>
      <c r="B725" s="159" t="s">
        <v>1736</v>
      </c>
      <c r="C725" s="160">
        <v>1.97</v>
      </c>
      <c r="D725" s="161">
        <v>0.53876000000000002</v>
      </c>
      <c r="E725" s="161">
        <v>0.53876000000000002</v>
      </c>
      <c r="F725" s="162">
        <v>1</v>
      </c>
      <c r="G725" s="161">
        <f t="shared" si="22"/>
        <v>0.53876000000000002</v>
      </c>
      <c r="H725" s="160">
        <v>1.2</v>
      </c>
      <c r="I725" s="163">
        <f t="shared" si="23"/>
        <v>0.64651000000000003</v>
      </c>
      <c r="J725" s="164" t="s">
        <v>1239</v>
      </c>
      <c r="K725" s="165" t="s">
        <v>1241</v>
      </c>
      <c r="L725" s="148"/>
      <c r="M725" s="189"/>
    </row>
    <row r="726" spans="1:13" ht="11.25" customHeight="1">
      <c r="A726" s="148" t="s">
        <v>917</v>
      </c>
      <c r="B726" s="148" t="s">
        <v>1736</v>
      </c>
      <c r="C726" s="166">
        <v>2.94</v>
      </c>
      <c r="D726" s="167">
        <v>0.67530999999999997</v>
      </c>
      <c r="E726" s="167">
        <v>0.67530999999999997</v>
      </c>
      <c r="F726" s="168">
        <v>1</v>
      </c>
      <c r="G726" s="167">
        <f t="shared" si="22"/>
        <v>0.67530999999999997</v>
      </c>
      <c r="H726" s="166">
        <v>1.2</v>
      </c>
      <c r="I726" s="169">
        <f t="shared" si="23"/>
        <v>0.81037000000000003</v>
      </c>
      <c r="J726" s="170" t="s">
        <v>1239</v>
      </c>
      <c r="K726" s="171" t="s">
        <v>1241</v>
      </c>
      <c r="L726" s="148"/>
      <c r="M726" s="189"/>
    </row>
    <row r="727" spans="1:13" ht="11.25" customHeight="1">
      <c r="A727" s="148" t="s">
        <v>918</v>
      </c>
      <c r="B727" s="148" t="s">
        <v>1736</v>
      </c>
      <c r="C727" s="166">
        <v>4.6100000000000003</v>
      </c>
      <c r="D727" s="167">
        <v>0.98385999999999996</v>
      </c>
      <c r="E727" s="167">
        <v>0.98385999999999996</v>
      </c>
      <c r="F727" s="168">
        <v>1</v>
      </c>
      <c r="G727" s="167">
        <f t="shared" si="22"/>
        <v>0.98385999999999996</v>
      </c>
      <c r="H727" s="166">
        <v>1.2</v>
      </c>
      <c r="I727" s="169">
        <f t="shared" si="23"/>
        <v>1.1806300000000001</v>
      </c>
      <c r="J727" s="170" t="s">
        <v>1239</v>
      </c>
      <c r="K727" s="171" t="s">
        <v>1241</v>
      </c>
      <c r="L727" s="148"/>
      <c r="M727" s="189"/>
    </row>
    <row r="728" spans="1:13" ht="11.25" customHeight="1">
      <c r="A728" s="172" t="s">
        <v>919</v>
      </c>
      <c r="B728" s="172" t="s">
        <v>1736</v>
      </c>
      <c r="C728" s="173">
        <v>7.26</v>
      </c>
      <c r="D728" s="174">
        <v>1.64923</v>
      </c>
      <c r="E728" s="174">
        <v>1.64923</v>
      </c>
      <c r="F728" s="175">
        <v>1</v>
      </c>
      <c r="G728" s="174">
        <f t="shared" si="22"/>
        <v>1.64923</v>
      </c>
      <c r="H728" s="173">
        <v>1.2</v>
      </c>
      <c r="I728" s="176">
        <f t="shared" si="23"/>
        <v>1.97908</v>
      </c>
      <c r="J728" s="177" t="s">
        <v>1239</v>
      </c>
      <c r="K728" s="178" t="s">
        <v>1241</v>
      </c>
      <c r="L728" s="148"/>
      <c r="M728" s="189"/>
    </row>
    <row r="729" spans="1:13" ht="11.25" customHeight="1">
      <c r="A729" s="159" t="s">
        <v>920</v>
      </c>
      <c r="B729" s="159" t="s">
        <v>1737</v>
      </c>
      <c r="C729" s="160">
        <v>2.4500000000000002</v>
      </c>
      <c r="D729" s="161">
        <v>0.41470000000000001</v>
      </c>
      <c r="E729" s="161">
        <v>0.41470000000000001</v>
      </c>
      <c r="F729" s="162">
        <v>1</v>
      </c>
      <c r="G729" s="161">
        <f t="shared" si="22"/>
        <v>0.41470000000000001</v>
      </c>
      <c r="H729" s="160">
        <v>1.2</v>
      </c>
      <c r="I729" s="163">
        <f t="shared" si="23"/>
        <v>0.49764000000000003</v>
      </c>
      <c r="J729" s="164" t="s">
        <v>1239</v>
      </c>
      <c r="K729" s="165" t="s">
        <v>1241</v>
      </c>
      <c r="L729" s="148"/>
      <c r="M729" s="189"/>
    </row>
    <row r="730" spans="1:13" ht="11.25" customHeight="1">
      <c r="A730" s="148" t="s">
        <v>921</v>
      </c>
      <c r="B730" s="148" t="s">
        <v>1737</v>
      </c>
      <c r="C730" s="166">
        <v>3.44</v>
      </c>
      <c r="D730" s="167">
        <v>0.54698999999999998</v>
      </c>
      <c r="E730" s="167">
        <v>0.54698999999999998</v>
      </c>
      <c r="F730" s="168">
        <v>1</v>
      </c>
      <c r="G730" s="167">
        <f t="shared" si="22"/>
        <v>0.54698999999999998</v>
      </c>
      <c r="H730" s="166">
        <v>1.2</v>
      </c>
      <c r="I730" s="169">
        <f t="shared" si="23"/>
        <v>0.65639000000000003</v>
      </c>
      <c r="J730" s="170" t="s">
        <v>1239</v>
      </c>
      <c r="K730" s="171" t="s">
        <v>1241</v>
      </c>
      <c r="L730" s="148"/>
      <c r="M730" s="189"/>
    </row>
    <row r="731" spans="1:13" ht="11.25" customHeight="1">
      <c r="A731" s="148" t="s">
        <v>922</v>
      </c>
      <c r="B731" s="148" t="s">
        <v>1737</v>
      </c>
      <c r="C731" s="166">
        <v>5.49</v>
      </c>
      <c r="D731" s="167">
        <v>0.84926999999999997</v>
      </c>
      <c r="E731" s="167">
        <v>0.84926999999999997</v>
      </c>
      <c r="F731" s="168">
        <v>1</v>
      </c>
      <c r="G731" s="167">
        <f t="shared" si="22"/>
        <v>0.84926999999999997</v>
      </c>
      <c r="H731" s="166">
        <v>1.2</v>
      </c>
      <c r="I731" s="169">
        <f t="shared" si="23"/>
        <v>1.01912</v>
      </c>
      <c r="J731" s="170" t="s">
        <v>1239</v>
      </c>
      <c r="K731" s="171" t="s">
        <v>1241</v>
      </c>
      <c r="L731" s="148"/>
      <c r="M731" s="189"/>
    </row>
    <row r="732" spans="1:13" ht="11.25" customHeight="1">
      <c r="A732" s="172" t="s">
        <v>923</v>
      </c>
      <c r="B732" s="172" t="s">
        <v>1737</v>
      </c>
      <c r="C732" s="173">
        <v>10.52</v>
      </c>
      <c r="D732" s="174">
        <v>1.7039</v>
      </c>
      <c r="E732" s="174">
        <v>1.7039</v>
      </c>
      <c r="F732" s="175">
        <v>1</v>
      </c>
      <c r="G732" s="174">
        <f t="shared" si="22"/>
        <v>1.7039</v>
      </c>
      <c r="H732" s="173">
        <v>1.2</v>
      </c>
      <c r="I732" s="176">
        <f t="shared" si="23"/>
        <v>2.0446800000000001</v>
      </c>
      <c r="J732" s="177" t="s">
        <v>1239</v>
      </c>
      <c r="K732" s="178" t="s">
        <v>1241</v>
      </c>
      <c r="L732" s="148"/>
      <c r="M732" s="189"/>
    </row>
    <row r="733" spans="1:13" ht="11.25" customHeight="1">
      <c r="A733" s="159" t="s">
        <v>924</v>
      </c>
      <c r="B733" s="159" t="s">
        <v>1738</v>
      </c>
      <c r="C733" s="160">
        <v>2.36</v>
      </c>
      <c r="D733" s="161">
        <v>1.27308</v>
      </c>
      <c r="E733" s="161">
        <v>1.27308</v>
      </c>
      <c r="F733" s="162">
        <v>1</v>
      </c>
      <c r="G733" s="161">
        <f t="shared" si="22"/>
        <v>1.27308</v>
      </c>
      <c r="H733" s="160">
        <v>1.2</v>
      </c>
      <c r="I733" s="163">
        <f t="shared" si="23"/>
        <v>1.5277000000000001</v>
      </c>
      <c r="J733" s="164" t="s">
        <v>1239</v>
      </c>
      <c r="K733" s="165" t="s">
        <v>1241</v>
      </c>
      <c r="L733" s="148"/>
      <c r="M733" s="189"/>
    </row>
    <row r="734" spans="1:13" ht="11.25" customHeight="1">
      <c r="A734" s="148" t="s">
        <v>925</v>
      </c>
      <c r="B734" s="148" t="s">
        <v>1738</v>
      </c>
      <c r="C734" s="166">
        <v>6.49</v>
      </c>
      <c r="D734" s="167">
        <v>2.24342</v>
      </c>
      <c r="E734" s="167">
        <v>2.24342</v>
      </c>
      <c r="F734" s="168">
        <v>1</v>
      </c>
      <c r="G734" s="167">
        <f t="shared" si="22"/>
        <v>2.24342</v>
      </c>
      <c r="H734" s="166">
        <v>1.2</v>
      </c>
      <c r="I734" s="169">
        <f t="shared" si="23"/>
        <v>2.6920999999999999</v>
      </c>
      <c r="J734" s="170" t="s">
        <v>1239</v>
      </c>
      <c r="K734" s="171" t="s">
        <v>1241</v>
      </c>
      <c r="L734" s="148"/>
      <c r="M734" s="189"/>
    </row>
    <row r="735" spans="1:13" ht="11.25" customHeight="1">
      <c r="A735" s="148" t="s">
        <v>926</v>
      </c>
      <c r="B735" s="148" t="s">
        <v>1738</v>
      </c>
      <c r="C735" s="166">
        <v>8.6199999999999992</v>
      </c>
      <c r="D735" s="167">
        <v>2.8152599999999999</v>
      </c>
      <c r="E735" s="167">
        <v>2.8152599999999999</v>
      </c>
      <c r="F735" s="168">
        <v>1</v>
      </c>
      <c r="G735" s="167">
        <f t="shared" si="22"/>
        <v>2.8152599999999999</v>
      </c>
      <c r="H735" s="166">
        <v>1.2</v>
      </c>
      <c r="I735" s="169">
        <f t="shared" si="23"/>
        <v>3.3783099999999999</v>
      </c>
      <c r="J735" s="170" t="s">
        <v>1239</v>
      </c>
      <c r="K735" s="171" t="s">
        <v>1241</v>
      </c>
      <c r="L735" s="148"/>
      <c r="M735" s="189"/>
    </row>
    <row r="736" spans="1:13" ht="11.25" customHeight="1">
      <c r="A736" s="172" t="s">
        <v>927</v>
      </c>
      <c r="B736" s="172" t="s">
        <v>1738</v>
      </c>
      <c r="C736" s="173">
        <v>15.93</v>
      </c>
      <c r="D736" s="174">
        <v>4.7268499999999998</v>
      </c>
      <c r="E736" s="174">
        <v>4.7268499999999998</v>
      </c>
      <c r="F736" s="175">
        <v>1</v>
      </c>
      <c r="G736" s="174">
        <f t="shared" si="22"/>
        <v>4.7268499999999998</v>
      </c>
      <c r="H736" s="173">
        <v>1.2</v>
      </c>
      <c r="I736" s="176">
        <f t="shared" si="23"/>
        <v>5.6722200000000003</v>
      </c>
      <c r="J736" s="177" t="s">
        <v>1239</v>
      </c>
      <c r="K736" s="178" t="s">
        <v>1241</v>
      </c>
      <c r="L736" s="148"/>
      <c r="M736" s="189"/>
    </row>
    <row r="737" spans="1:13" ht="11.25" customHeight="1">
      <c r="A737" s="159" t="s">
        <v>928</v>
      </c>
      <c r="B737" s="159" t="s">
        <v>1552</v>
      </c>
      <c r="C737" s="160">
        <v>1.44</v>
      </c>
      <c r="D737" s="161">
        <v>1.1062700000000001</v>
      </c>
      <c r="E737" s="161">
        <v>1.1062700000000001</v>
      </c>
      <c r="F737" s="162">
        <v>1</v>
      </c>
      <c r="G737" s="161">
        <f t="shared" si="22"/>
        <v>1.1062700000000001</v>
      </c>
      <c r="H737" s="160">
        <v>1.2</v>
      </c>
      <c r="I737" s="163">
        <f t="shared" si="23"/>
        <v>1.32752</v>
      </c>
      <c r="J737" s="164" t="s">
        <v>1239</v>
      </c>
      <c r="K737" s="165" t="s">
        <v>1241</v>
      </c>
      <c r="L737" s="148"/>
      <c r="M737" s="189"/>
    </row>
    <row r="738" spans="1:13" ht="11.25" customHeight="1">
      <c r="A738" s="148" t="s">
        <v>929</v>
      </c>
      <c r="B738" s="148" t="s">
        <v>1552</v>
      </c>
      <c r="C738" s="166">
        <v>1.83</v>
      </c>
      <c r="D738" s="167">
        <v>1.2843599999999999</v>
      </c>
      <c r="E738" s="167">
        <v>1.2843599999999999</v>
      </c>
      <c r="F738" s="168">
        <v>1</v>
      </c>
      <c r="G738" s="167">
        <f t="shared" si="22"/>
        <v>1.2843599999999999</v>
      </c>
      <c r="H738" s="166">
        <v>1.2</v>
      </c>
      <c r="I738" s="169">
        <f t="shared" si="23"/>
        <v>1.5412300000000001</v>
      </c>
      <c r="J738" s="170" t="s">
        <v>1239</v>
      </c>
      <c r="K738" s="171" t="s">
        <v>1241</v>
      </c>
      <c r="L738" s="148"/>
      <c r="M738" s="189"/>
    </row>
    <row r="739" spans="1:13" ht="11.25" customHeight="1">
      <c r="A739" s="148" t="s">
        <v>930</v>
      </c>
      <c r="B739" s="148" t="s">
        <v>1552</v>
      </c>
      <c r="C739" s="166">
        <v>4.0199999999999996</v>
      </c>
      <c r="D739" s="167">
        <v>1.8322000000000001</v>
      </c>
      <c r="E739" s="167">
        <v>1.8322000000000001</v>
      </c>
      <c r="F739" s="168">
        <v>1</v>
      </c>
      <c r="G739" s="167">
        <f t="shared" si="22"/>
        <v>1.8322000000000001</v>
      </c>
      <c r="H739" s="166">
        <v>1.2</v>
      </c>
      <c r="I739" s="169">
        <f t="shared" si="23"/>
        <v>2.1986400000000001</v>
      </c>
      <c r="J739" s="170" t="s">
        <v>1239</v>
      </c>
      <c r="K739" s="171" t="s">
        <v>1241</v>
      </c>
      <c r="L739" s="148"/>
      <c r="M739" s="189"/>
    </row>
    <row r="740" spans="1:13" ht="11.25" customHeight="1">
      <c r="A740" s="172" t="s">
        <v>931</v>
      </c>
      <c r="B740" s="172" t="s">
        <v>1552</v>
      </c>
      <c r="C740" s="173">
        <v>11.67</v>
      </c>
      <c r="D740" s="174">
        <v>3.7423099999999998</v>
      </c>
      <c r="E740" s="174">
        <v>3.7423099999999998</v>
      </c>
      <c r="F740" s="175">
        <v>1</v>
      </c>
      <c r="G740" s="174">
        <f t="shared" si="22"/>
        <v>3.7423099999999998</v>
      </c>
      <c r="H740" s="173">
        <v>1.2</v>
      </c>
      <c r="I740" s="176">
        <f t="shared" si="23"/>
        <v>4.4907700000000004</v>
      </c>
      <c r="J740" s="177" t="s">
        <v>1239</v>
      </c>
      <c r="K740" s="178" t="s">
        <v>1241</v>
      </c>
      <c r="L740" s="148"/>
      <c r="M740" s="189"/>
    </row>
    <row r="741" spans="1:13" ht="11.25" customHeight="1">
      <c r="A741" s="159" t="s">
        <v>932</v>
      </c>
      <c r="B741" s="159" t="s">
        <v>1739</v>
      </c>
      <c r="C741" s="160">
        <v>1.45</v>
      </c>
      <c r="D741" s="161">
        <v>0.90705999999999998</v>
      </c>
      <c r="E741" s="161">
        <v>0.90705999999999998</v>
      </c>
      <c r="F741" s="162">
        <v>1</v>
      </c>
      <c r="G741" s="161">
        <f t="shared" si="22"/>
        <v>0.90705999999999998</v>
      </c>
      <c r="H741" s="160">
        <v>1.2</v>
      </c>
      <c r="I741" s="163">
        <f t="shared" si="23"/>
        <v>1.08847</v>
      </c>
      <c r="J741" s="164" t="s">
        <v>1239</v>
      </c>
      <c r="K741" s="165" t="s">
        <v>1241</v>
      </c>
      <c r="L741" s="148"/>
      <c r="M741" s="189"/>
    </row>
    <row r="742" spans="1:13" ht="11.25" customHeight="1">
      <c r="A742" s="148" t="s">
        <v>933</v>
      </c>
      <c r="B742" s="148" t="s">
        <v>1739</v>
      </c>
      <c r="C742" s="166">
        <v>2.82</v>
      </c>
      <c r="D742" s="167">
        <v>1.3307199999999999</v>
      </c>
      <c r="E742" s="167">
        <v>1.3307199999999999</v>
      </c>
      <c r="F742" s="168">
        <v>1</v>
      </c>
      <c r="G742" s="167">
        <f t="shared" si="22"/>
        <v>1.3307199999999999</v>
      </c>
      <c r="H742" s="166">
        <v>1.2</v>
      </c>
      <c r="I742" s="169">
        <f t="shared" si="23"/>
        <v>1.5968599999999999</v>
      </c>
      <c r="J742" s="170" t="s">
        <v>1239</v>
      </c>
      <c r="K742" s="171" t="s">
        <v>1241</v>
      </c>
      <c r="L742" s="148"/>
      <c r="M742" s="189"/>
    </row>
    <row r="743" spans="1:13" ht="11.25" customHeight="1">
      <c r="A743" s="148" t="s">
        <v>934</v>
      </c>
      <c r="B743" s="148" t="s">
        <v>1739</v>
      </c>
      <c r="C743" s="166">
        <v>7.03</v>
      </c>
      <c r="D743" s="167">
        <v>2.2330999999999999</v>
      </c>
      <c r="E743" s="167">
        <v>2.2330999999999999</v>
      </c>
      <c r="F743" s="168">
        <v>1</v>
      </c>
      <c r="G743" s="167">
        <f t="shared" si="22"/>
        <v>2.2330999999999999</v>
      </c>
      <c r="H743" s="166">
        <v>1.2</v>
      </c>
      <c r="I743" s="169">
        <f t="shared" si="23"/>
        <v>2.6797200000000001</v>
      </c>
      <c r="J743" s="170" t="s">
        <v>1239</v>
      </c>
      <c r="K743" s="171" t="s">
        <v>1241</v>
      </c>
      <c r="L743" s="148"/>
      <c r="M743" s="189"/>
    </row>
    <row r="744" spans="1:13" ht="11.25" customHeight="1">
      <c r="A744" s="172" t="s">
        <v>935</v>
      </c>
      <c r="B744" s="172" t="s">
        <v>1739</v>
      </c>
      <c r="C744" s="173">
        <v>17.21</v>
      </c>
      <c r="D744" s="174">
        <v>4.6451500000000001</v>
      </c>
      <c r="E744" s="174">
        <v>4.6451500000000001</v>
      </c>
      <c r="F744" s="175">
        <v>1</v>
      </c>
      <c r="G744" s="174">
        <f t="shared" si="22"/>
        <v>4.6451500000000001</v>
      </c>
      <c r="H744" s="173">
        <v>1.2</v>
      </c>
      <c r="I744" s="176">
        <f t="shared" si="23"/>
        <v>5.5741800000000001</v>
      </c>
      <c r="J744" s="177" t="s">
        <v>1239</v>
      </c>
      <c r="K744" s="178" t="s">
        <v>1241</v>
      </c>
      <c r="L744" s="148"/>
      <c r="M744" s="189"/>
    </row>
    <row r="745" spans="1:13" ht="11.25" customHeight="1">
      <c r="A745" s="159" t="s">
        <v>936</v>
      </c>
      <c r="B745" s="159" t="s">
        <v>1740</v>
      </c>
      <c r="C745" s="160">
        <v>3.3</v>
      </c>
      <c r="D745" s="161">
        <v>1.2755099999999999</v>
      </c>
      <c r="E745" s="161">
        <v>1.2755099999999999</v>
      </c>
      <c r="F745" s="162">
        <v>1</v>
      </c>
      <c r="G745" s="161">
        <f t="shared" si="22"/>
        <v>1.2755099999999999</v>
      </c>
      <c r="H745" s="160">
        <v>1.2</v>
      </c>
      <c r="I745" s="163">
        <f t="shared" si="23"/>
        <v>1.53061</v>
      </c>
      <c r="J745" s="164" t="s">
        <v>1239</v>
      </c>
      <c r="K745" s="165" t="s">
        <v>1241</v>
      </c>
      <c r="L745" s="148"/>
      <c r="M745" s="189"/>
    </row>
    <row r="746" spans="1:13" ht="11.25" customHeight="1">
      <c r="A746" s="148" t="s">
        <v>937</v>
      </c>
      <c r="B746" s="148" t="s">
        <v>1740</v>
      </c>
      <c r="C746" s="166">
        <v>5.43</v>
      </c>
      <c r="D746" s="167">
        <v>1.4381600000000001</v>
      </c>
      <c r="E746" s="167">
        <v>1.4381600000000001</v>
      </c>
      <c r="F746" s="168">
        <v>1</v>
      </c>
      <c r="G746" s="167">
        <f t="shared" si="22"/>
        <v>1.4381600000000001</v>
      </c>
      <c r="H746" s="166">
        <v>1.2</v>
      </c>
      <c r="I746" s="169">
        <f t="shared" si="23"/>
        <v>1.7257899999999999</v>
      </c>
      <c r="J746" s="170" t="s">
        <v>1239</v>
      </c>
      <c r="K746" s="171" t="s">
        <v>1241</v>
      </c>
      <c r="L746" s="148"/>
      <c r="M746" s="189"/>
    </row>
    <row r="747" spans="1:13" ht="11.25" customHeight="1">
      <c r="A747" s="148" t="s">
        <v>938</v>
      </c>
      <c r="B747" s="148" t="s">
        <v>1740</v>
      </c>
      <c r="C747" s="166">
        <v>9.15</v>
      </c>
      <c r="D747" s="167">
        <v>2.18445</v>
      </c>
      <c r="E747" s="167">
        <v>2.18445</v>
      </c>
      <c r="F747" s="168">
        <v>1</v>
      </c>
      <c r="G747" s="167">
        <f t="shared" si="22"/>
        <v>2.18445</v>
      </c>
      <c r="H747" s="166">
        <v>1.2</v>
      </c>
      <c r="I747" s="169">
        <f t="shared" si="23"/>
        <v>2.62134</v>
      </c>
      <c r="J747" s="170" t="s">
        <v>1239</v>
      </c>
      <c r="K747" s="171" t="s">
        <v>1241</v>
      </c>
      <c r="L747" s="148"/>
      <c r="M747" s="189"/>
    </row>
    <row r="748" spans="1:13" ht="11.25" customHeight="1">
      <c r="A748" s="172" t="s">
        <v>939</v>
      </c>
      <c r="B748" s="172" t="s">
        <v>1740</v>
      </c>
      <c r="C748" s="173">
        <v>17.71</v>
      </c>
      <c r="D748" s="174">
        <v>4.3348100000000001</v>
      </c>
      <c r="E748" s="174">
        <v>4.3348100000000001</v>
      </c>
      <c r="F748" s="175">
        <v>1</v>
      </c>
      <c r="G748" s="174">
        <f t="shared" si="22"/>
        <v>4.3348100000000001</v>
      </c>
      <c r="H748" s="173">
        <v>1.2</v>
      </c>
      <c r="I748" s="176">
        <f t="shared" si="23"/>
        <v>5.2017699999999998</v>
      </c>
      <c r="J748" s="177" t="s">
        <v>1239</v>
      </c>
      <c r="K748" s="178" t="s">
        <v>1241</v>
      </c>
      <c r="L748" s="148"/>
      <c r="M748" s="189"/>
    </row>
    <row r="749" spans="1:13" ht="11.25" customHeight="1">
      <c r="A749" s="159" t="s">
        <v>940</v>
      </c>
      <c r="B749" s="159" t="s">
        <v>1304</v>
      </c>
      <c r="C749" s="160">
        <v>2.41</v>
      </c>
      <c r="D749" s="161">
        <v>0.42351</v>
      </c>
      <c r="E749" s="161">
        <v>0.42351</v>
      </c>
      <c r="F749" s="162">
        <v>1</v>
      </c>
      <c r="G749" s="161">
        <f t="shared" si="22"/>
        <v>0.42351</v>
      </c>
      <c r="H749" s="160">
        <v>1.2</v>
      </c>
      <c r="I749" s="163">
        <f t="shared" si="23"/>
        <v>0.50821000000000005</v>
      </c>
      <c r="J749" s="164" t="s">
        <v>1239</v>
      </c>
      <c r="K749" s="165" t="s">
        <v>1241</v>
      </c>
      <c r="L749" s="148"/>
      <c r="M749" s="189"/>
    </row>
    <row r="750" spans="1:13" ht="11.25" customHeight="1">
      <c r="A750" s="148" t="s">
        <v>941</v>
      </c>
      <c r="B750" s="148" t="s">
        <v>1304</v>
      </c>
      <c r="C750" s="166">
        <v>2.59</v>
      </c>
      <c r="D750" s="167">
        <v>0.54420999999999997</v>
      </c>
      <c r="E750" s="167">
        <v>0.54420999999999997</v>
      </c>
      <c r="F750" s="168">
        <v>1</v>
      </c>
      <c r="G750" s="167">
        <f t="shared" si="22"/>
        <v>0.54420999999999997</v>
      </c>
      <c r="H750" s="166">
        <v>1.2</v>
      </c>
      <c r="I750" s="169">
        <f t="shared" si="23"/>
        <v>0.65305000000000002</v>
      </c>
      <c r="J750" s="170" t="s">
        <v>1239</v>
      </c>
      <c r="K750" s="171" t="s">
        <v>1241</v>
      </c>
      <c r="L750" s="148"/>
      <c r="M750" s="189"/>
    </row>
    <row r="751" spans="1:13" ht="11.25" customHeight="1">
      <c r="A751" s="148" t="s">
        <v>942</v>
      </c>
      <c r="B751" s="148" t="s">
        <v>1304</v>
      </c>
      <c r="C751" s="166">
        <v>4.0999999999999996</v>
      </c>
      <c r="D751" s="167">
        <v>0.80462</v>
      </c>
      <c r="E751" s="167">
        <v>0.80462</v>
      </c>
      <c r="F751" s="168">
        <v>1</v>
      </c>
      <c r="G751" s="167">
        <f t="shared" si="22"/>
        <v>0.80462</v>
      </c>
      <c r="H751" s="166">
        <v>1.2</v>
      </c>
      <c r="I751" s="169">
        <f t="shared" si="23"/>
        <v>0.96553999999999995</v>
      </c>
      <c r="J751" s="170" t="s">
        <v>1239</v>
      </c>
      <c r="K751" s="171" t="s">
        <v>1241</v>
      </c>
      <c r="L751" s="148"/>
      <c r="M751" s="189"/>
    </row>
    <row r="752" spans="1:13" ht="11.25" customHeight="1">
      <c r="A752" s="172" t="s">
        <v>943</v>
      </c>
      <c r="B752" s="172" t="s">
        <v>1304</v>
      </c>
      <c r="C752" s="173">
        <v>7.38</v>
      </c>
      <c r="D752" s="174">
        <v>1.5734300000000001</v>
      </c>
      <c r="E752" s="174">
        <v>1.5734300000000001</v>
      </c>
      <c r="F752" s="175">
        <v>1</v>
      </c>
      <c r="G752" s="174">
        <f t="shared" si="22"/>
        <v>1.5734300000000001</v>
      </c>
      <c r="H752" s="173">
        <v>1.2</v>
      </c>
      <c r="I752" s="176">
        <f t="shared" si="23"/>
        <v>1.88812</v>
      </c>
      <c r="J752" s="177" t="s">
        <v>1239</v>
      </c>
      <c r="K752" s="178" t="s">
        <v>1241</v>
      </c>
      <c r="L752" s="148"/>
      <c r="M752" s="189"/>
    </row>
    <row r="753" spans="1:13" ht="11.25" customHeight="1">
      <c r="A753" s="159" t="s">
        <v>944</v>
      </c>
      <c r="B753" s="159" t="s">
        <v>1741</v>
      </c>
      <c r="C753" s="160">
        <v>3.2</v>
      </c>
      <c r="D753" s="161">
        <v>0.38812000000000002</v>
      </c>
      <c r="E753" s="161">
        <v>0.38812000000000002</v>
      </c>
      <c r="F753" s="162">
        <v>1</v>
      </c>
      <c r="G753" s="161">
        <f t="shared" si="22"/>
        <v>0.38812000000000002</v>
      </c>
      <c r="H753" s="160">
        <v>1.2</v>
      </c>
      <c r="I753" s="163">
        <f t="shared" si="23"/>
        <v>0.46573999999999999</v>
      </c>
      <c r="J753" s="164" t="s">
        <v>1239</v>
      </c>
      <c r="K753" s="165" t="s">
        <v>1241</v>
      </c>
      <c r="L753" s="148"/>
      <c r="M753" s="189"/>
    </row>
    <row r="754" spans="1:13" ht="11.25" customHeight="1">
      <c r="A754" s="148" t="s">
        <v>945</v>
      </c>
      <c r="B754" s="148" t="s">
        <v>1741</v>
      </c>
      <c r="C754" s="166">
        <v>4.54</v>
      </c>
      <c r="D754" s="167">
        <v>0.58045000000000002</v>
      </c>
      <c r="E754" s="167">
        <v>0.58045000000000002</v>
      </c>
      <c r="F754" s="168">
        <v>1</v>
      </c>
      <c r="G754" s="167">
        <f t="shared" si="22"/>
        <v>0.58045000000000002</v>
      </c>
      <c r="H754" s="166">
        <v>1.2</v>
      </c>
      <c r="I754" s="169">
        <f t="shared" si="23"/>
        <v>0.69654000000000005</v>
      </c>
      <c r="J754" s="170" t="s">
        <v>1239</v>
      </c>
      <c r="K754" s="171" t="s">
        <v>1241</v>
      </c>
      <c r="L754" s="148"/>
      <c r="M754" s="189"/>
    </row>
    <row r="755" spans="1:13" ht="11.25" customHeight="1">
      <c r="A755" s="148" t="s">
        <v>946</v>
      </c>
      <c r="B755" s="148" t="s">
        <v>1741</v>
      </c>
      <c r="C755" s="166">
        <v>6.46</v>
      </c>
      <c r="D755" s="167">
        <v>0.87970000000000004</v>
      </c>
      <c r="E755" s="167">
        <v>0.87970000000000004</v>
      </c>
      <c r="F755" s="168">
        <v>1</v>
      </c>
      <c r="G755" s="167">
        <f t="shared" si="22"/>
        <v>0.87970000000000004</v>
      </c>
      <c r="H755" s="166">
        <v>1.2</v>
      </c>
      <c r="I755" s="169">
        <f t="shared" si="23"/>
        <v>1.0556399999999999</v>
      </c>
      <c r="J755" s="170" t="s">
        <v>1239</v>
      </c>
      <c r="K755" s="171" t="s">
        <v>1241</v>
      </c>
      <c r="L755" s="148"/>
      <c r="M755" s="189"/>
    </row>
    <row r="756" spans="1:13" ht="11.25" customHeight="1">
      <c r="A756" s="172" t="s">
        <v>947</v>
      </c>
      <c r="B756" s="172" t="s">
        <v>1741</v>
      </c>
      <c r="C756" s="173">
        <v>10.88</v>
      </c>
      <c r="D756" s="174">
        <v>1.69669</v>
      </c>
      <c r="E756" s="174">
        <v>1.69669</v>
      </c>
      <c r="F756" s="175">
        <v>1</v>
      </c>
      <c r="G756" s="174">
        <f t="shared" si="22"/>
        <v>1.69669</v>
      </c>
      <c r="H756" s="173">
        <v>1.2</v>
      </c>
      <c r="I756" s="176">
        <f t="shared" si="23"/>
        <v>2.0360299999999998</v>
      </c>
      <c r="J756" s="177" t="s">
        <v>1239</v>
      </c>
      <c r="K756" s="178" t="s">
        <v>1241</v>
      </c>
      <c r="L756" s="148"/>
      <c r="M756" s="189"/>
    </row>
    <row r="757" spans="1:13" ht="11.25" customHeight="1">
      <c r="A757" s="159" t="s">
        <v>948</v>
      </c>
      <c r="B757" s="159" t="s">
        <v>1742</v>
      </c>
      <c r="C757" s="160">
        <v>1.96</v>
      </c>
      <c r="D757" s="161">
        <v>0.32887</v>
      </c>
      <c r="E757" s="161">
        <v>0.32887</v>
      </c>
      <c r="F757" s="162">
        <v>1</v>
      </c>
      <c r="G757" s="161">
        <f t="shared" si="22"/>
        <v>0.32887</v>
      </c>
      <c r="H757" s="160">
        <v>1.2</v>
      </c>
      <c r="I757" s="163">
        <f t="shared" si="23"/>
        <v>0.39463999999999999</v>
      </c>
      <c r="J757" s="164" t="s">
        <v>1239</v>
      </c>
      <c r="K757" s="165" t="s">
        <v>1241</v>
      </c>
      <c r="L757" s="148"/>
      <c r="M757" s="189"/>
    </row>
    <row r="758" spans="1:13" ht="11.25" customHeight="1">
      <c r="A758" s="148" t="s">
        <v>949</v>
      </c>
      <c r="B758" s="148" t="s">
        <v>1742</v>
      </c>
      <c r="C758" s="166">
        <v>2.7</v>
      </c>
      <c r="D758" s="167">
        <v>0.48951</v>
      </c>
      <c r="E758" s="167">
        <v>0.48951</v>
      </c>
      <c r="F758" s="168">
        <v>1</v>
      </c>
      <c r="G758" s="167">
        <f t="shared" si="22"/>
        <v>0.48951</v>
      </c>
      <c r="H758" s="166">
        <v>1.2</v>
      </c>
      <c r="I758" s="169">
        <f t="shared" si="23"/>
        <v>0.58740999999999999</v>
      </c>
      <c r="J758" s="170" t="s">
        <v>1239</v>
      </c>
      <c r="K758" s="171" t="s">
        <v>1241</v>
      </c>
      <c r="L758" s="148"/>
      <c r="M758" s="189"/>
    </row>
    <row r="759" spans="1:13" ht="11.25" customHeight="1">
      <c r="A759" s="148" t="s">
        <v>950</v>
      </c>
      <c r="B759" s="148" t="s">
        <v>1742</v>
      </c>
      <c r="C759" s="166">
        <v>4.18</v>
      </c>
      <c r="D759" s="167">
        <v>0.71253</v>
      </c>
      <c r="E759" s="167">
        <v>0.71253</v>
      </c>
      <c r="F759" s="168">
        <v>1</v>
      </c>
      <c r="G759" s="167">
        <f t="shared" si="22"/>
        <v>0.71253</v>
      </c>
      <c r="H759" s="166">
        <v>1.2</v>
      </c>
      <c r="I759" s="169">
        <f t="shared" si="23"/>
        <v>0.85504000000000002</v>
      </c>
      <c r="J759" s="170" t="s">
        <v>1239</v>
      </c>
      <c r="K759" s="171" t="s">
        <v>1241</v>
      </c>
      <c r="L759" s="148"/>
      <c r="M759" s="189"/>
    </row>
    <row r="760" spans="1:13" ht="11.25" customHeight="1">
      <c r="A760" s="172" t="s">
        <v>951</v>
      </c>
      <c r="B760" s="172" t="s">
        <v>1742</v>
      </c>
      <c r="C760" s="173">
        <v>7.26</v>
      </c>
      <c r="D760" s="174">
        <v>1.2456</v>
      </c>
      <c r="E760" s="174">
        <v>1.2456</v>
      </c>
      <c r="F760" s="175">
        <v>1</v>
      </c>
      <c r="G760" s="174">
        <f t="shared" si="22"/>
        <v>1.2456</v>
      </c>
      <c r="H760" s="173">
        <v>1.2</v>
      </c>
      <c r="I760" s="176">
        <f t="shared" si="23"/>
        <v>1.49472</v>
      </c>
      <c r="J760" s="177" t="s">
        <v>1239</v>
      </c>
      <c r="K760" s="178" t="s">
        <v>1241</v>
      </c>
      <c r="L760" s="148"/>
      <c r="M760" s="189"/>
    </row>
    <row r="761" spans="1:13" ht="11.25" customHeight="1">
      <c r="A761" s="159" t="s">
        <v>952</v>
      </c>
      <c r="B761" s="159" t="s">
        <v>1553</v>
      </c>
      <c r="C761" s="160">
        <v>2.42</v>
      </c>
      <c r="D761" s="161">
        <v>0.49891999999999997</v>
      </c>
      <c r="E761" s="161">
        <v>0.49891999999999997</v>
      </c>
      <c r="F761" s="162">
        <v>1</v>
      </c>
      <c r="G761" s="161">
        <f t="shared" si="22"/>
        <v>0.49891999999999997</v>
      </c>
      <c r="H761" s="160">
        <v>1.2</v>
      </c>
      <c r="I761" s="163">
        <f t="shared" si="23"/>
        <v>0.59870000000000001</v>
      </c>
      <c r="J761" s="164" t="s">
        <v>1239</v>
      </c>
      <c r="K761" s="165" t="s">
        <v>1241</v>
      </c>
      <c r="L761" s="148"/>
      <c r="M761" s="189"/>
    </row>
    <row r="762" spans="1:13" ht="11.25" customHeight="1">
      <c r="A762" s="148" t="s">
        <v>953</v>
      </c>
      <c r="B762" s="148" t="s">
        <v>1553</v>
      </c>
      <c r="C762" s="166">
        <v>3.31</v>
      </c>
      <c r="D762" s="167">
        <v>0.65356999999999998</v>
      </c>
      <c r="E762" s="167">
        <v>0.65356999999999998</v>
      </c>
      <c r="F762" s="168">
        <v>1</v>
      </c>
      <c r="G762" s="167">
        <f t="shared" si="22"/>
        <v>0.65356999999999998</v>
      </c>
      <c r="H762" s="166">
        <v>1.2</v>
      </c>
      <c r="I762" s="169">
        <f t="shared" si="23"/>
        <v>0.78427999999999998</v>
      </c>
      <c r="J762" s="170" t="s">
        <v>1239</v>
      </c>
      <c r="K762" s="171" t="s">
        <v>1241</v>
      </c>
      <c r="L762" s="148"/>
      <c r="M762" s="189"/>
    </row>
    <row r="763" spans="1:13" ht="11.25" customHeight="1">
      <c r="A763" s="148" t="s">
        <v>954</v>
      </c>
      <c r="B763" s="148" t="s">
        <v>1553</v>
      </c>
      <c r="C763" s="166">
        <v>5.19</v>
      </c>
      <c r="D763" s="167">
        <v>1.0266299999999999</v>
      </c>
      <c r="E763" s="167">
        <v>1.0266299999999999</v>
      </c>
      <c r="F763" s="168">
        <v>1</v>
      </c>
      <c r="G763" s="167">
        <f t="shared" si="22"/>
        <v>1.0266299999999999</v>
      </c>
      <c r="H763" s="166">
        <v>1.2</v>
      </c>
      <c r="I763" s="169">
        <f t="shared" si="23"/>
        <v>1.2319599999999999</v>
      </c>
      <c r="J763" s="170" t="s">
        <v>1239</v>
      </c>
      <c r="K763" s="171" t="s">
        <v>1241</v>
      </c>
      <c r="L763" s="148"/>
      <c r="M763" s="189"/>
    </row>
    <row r="764" spans="1:13" ht="11.25" customHeight="1">
      <c r="A764" s="172" t="s">
        <v>955</v>
      </c>
      <c r="B764" s="172" t="s">
        <v>1553</v>
      </c>
      <c r="C764" s="173">
        <v>9.65</v>
      </c>
      <c r="D764" s="174">
        <v>2.2210200000000002</v>
      </c>
      <c r="E764" s="174">
        <v>2.2210200000000002</v>
      </c>
      <c r="F764" s="175">
        <v>1</v>
      </c>
      <c r="G764" s="174">
        <f t="shared" si="22"/>
        <v>2.2210200000000002</v>
      </c>
      <c r="H764" s="173">
        <v>1.2</v>
      </c>
      <c r="I764" s="176">
        <f t="shared" si="23"/>
        <v>2.6652200000000001</v>
      </c>
      <c r="J764" s="177" t="s">
        <v>1239</v>
      </c>
      <c r="K764" s="178" t="s">
        <v>1241</v>
      </c>
      <c r="L764" s="148"/>
      <c r="M764" s="189"/>
    </row>
    <row r="765" spans="1:13" ht="11.25" customHeight="1">
      <c r="A765" s="159" t="s">
        <v>956</v>
      </c>
      <c r="B765" s="159" t="s">
        <v>1554</v>
      </c>
      <c r="C765" s="160">
        <v>2.64</v>
      </c>
      <c r="D765" s="161">
        <v>0.47549999999999998</v>
      </c>
      <c r="E765" s="161">
        <v>0.47549999999999998</v>
      </c>
      <c r="F765" s="162">
        <v>1</v>
      </c>
      <c r="G765" s="161">
        <f t="shared" si="22"/>
        <v>0.47549999999999998</v>
      </c>
      <c r="H765" s="160">
        <v>1.2</v>
      </c>
      <c r="I765" s="163">
        <f t="shared" si="23"/>
        <v>0.5706</v>
      </c>
      <c r="J765" s="164" t="s">
        <v>1239</v>
      </c>
      <c r="K765" s="165" t="s">
        <v>1241</v>
      </c>
      <c r="L765" s="148"/>
      <c r="M765" s="189"/>
    </row>
    <row r="766" spans="1:13" ht="11.25" customHeight="1">
      <c r="A766" s="148" t="s">
        <v>957</v>
      </c>
      <c r="B766" s="148" t="s">
        <v>1554</v>
      </c>
      <c r="C766" s="166">
        <v>3.94</v>
      </c>
      <c r="D766" s="167">
        <v>0.66171999999999997</v>
      </c>
      <c r="E766" s="167">
        <v>0.66171999999999997</v>
      </c>
      <c r="F766" s="168">
        <v>1</v>
      </c>
      <c r="G766" s="167">
        <f t="shared" si="22"/>
        <v>0.66171999999999997</v>
      </c>
      <c r="H766" s="166">
        <v>1.2</v>
      </c>
      <c r="I766" s="169">
        <f t="shared" si="23"/>
        <v>0.79405999999999999</v>
      </c>
      <c r="J766" s="170" t="s">
        <v>1239</v>
      </c>
      <c r="K766" s="171" t="s">
        <v>1241</v>
      </c>
      <c r="L766" s="148"/>
      <c r="M766" s="189"/>
    </row>
    <row r="767" spans="1:13" ht="11.25" customHeight="1">
      <c r="A767" s="148" t="s">
        <v>958</v>
      </c>
      <c r="B767" s="148" t="s">
        <v>1554</v>
      </c>
      <c r="C767" s="166">
        <v>5.49</v>
      </c>
      <c r="D767" s="167">
        <v>0.97299999999999998</v>
      </c>
      <c r="E767" s="167">
        <v>0.97299999999999998</v>
      </c>
      <c r="F767" s="168">
        <v>1</v>
      </c>
      <c r="G767" s="167">
        <f t="shared" si="22"/>
        <v>0.97299999999999998</v>
      </c>
      <c r="H767" s="166">
        <v>1.2</v>
      </c>
      <c r="I767" s="169">
        <f t="shared" si="23"/>
        <v>1.1676</v>
      </c>
      <c r="J767" s="170" t="s">
        <v>1239</v>
      </c>
      <c r="K767" s="171" t="s">
        <v>1241</v>
      </c>
      <c r="L767" s="148"/>
      <c r="M767" s="189"/>
    </row>
    <row r="768" spans="1:13" ht="11.25" customHeight="1">
      <c r="A768" s="172" t="s">
        <v>959</v>
      </c>
      <c r="B768" s="172" t="s">
        <v>1554</v>
      </c>
      <c r="C768" s="173">
        <v>8.91</v>
      </c>
      <c r="D768" s="174">
        <v>1.71973</v>
      </c>
      <c r="E768" s="174">
        <v>1.71973</v>
      </c>
      <c r="F768" s="175">
        <v>1</v>
      </c>
      <c r="G768" s="174">
        <f t="shared" si="22"/>
        <v>1.71973</v>
      </c>
      <c r="H768" s="173">
        <v>1.2</v>
      </c>
      <c r="I768" s="176">
        <f t="shared" si="23"/>
        <v>2.0636800000000002</v>
      </c>
      <c r="J768" s="177" t="s">
        <v>1239</v>
      </c>
      <c r="K768" s="178" t="s">
        <v>1241</v>
      </c>
      <c r="L768" s="148"/>
      <c r="M768" s="189"/>
    </row>
    <row r="769" spans="1:13" ht="11.25" customHeight="1">
      <c r="A769" s="159" t="s">
        <v>960</v>
      </c>
      <c r="B769" s="159" t="s">
        <v>1555</v>
      </c>
      <c r="C769" s="160">
        <v>2.16</v>
      </c>
      <c r="D769" s="161">
        <v>0.42275000000000001</v>
      </c>
      <c r="E769" s="161">
        <v>0.42275000000000001</v>
      </c>
      <c r="F769" s="162">
        <v>1</v>
      </c>
      <c r="G769" s="161">
        <f t="shared" si="22"/>
        <v>0.42275000000000001</v>
      </c>
      <c r="H769" s="160">
        <v>1.2</v>
      </c>
      <c r="I769" s="163">
        <f t="shared" si="23"/>
        <v>0.50729999999999997</v>
      </c>
      <c r="J769" s="164" t="s">
        <v>1239</v>
      </c>
      <c r="K769" s="165" t="s">
        <v>1241</v>
      </c>
      <c r="L769" s="148"/>
      <c r="M769" s="189"/>
    </row>
    <row r="770" spans="1:13" ht="11.25" customHeight="1">
      <c r="A770" s="148" t="s">
        <v>961</v>
      </c>
      <c r="B770" s="148" t="s">
        <v>1555</v>
      </c>
      <c r="C770" s="166">
        <v>2.62</v>
      </c>
      <c r="D770" s="167">
        <v>0.51775000000000004</v>
      </c>
      <c r="E770" s="167">
        <v>0.51775000000000004</v>
      </c>
      <c r="F770" s="168">
        <v>1</v>
      </c>
      <c r="G770" s="167">
        <f t="shared" si="22"/>
        <v>0.51775000000000004</v>
      </c>
      <c r="H770" s="166">
        <v>1.2</v>
      </c>
      <c r="I770" s="169">
        <f t="shared" si="23"/>
        <v>0.62129999999999996</v>
      </c>
      <c r="J770" s="170" t="s">
        <v>1239</v>
      </c>
      <c r="K770" s="171" t="s">
        <v>1241</v>
      </c>
      <c r="L770" s="148"/>
      <c r="M770" s="189"/>
    </row>
    <row r="771" spans="1:13" ht="11.25" customHeight="1">
      <c r="A771" s="148" t="s">
        <v>962</v>
      </c>
      <c r="B771" s="148" t="s">
        <v>1555</v>
      </c>
      <c r="C771" s="166">
        <v>3.6</v>
      </c>
      <c r="D771" s="167">
        <v>0.70067999999999997</v>
      </c>
      <c r="E771" s="167">
        <v>0.70067999999999997</v>
      </c>
      <c r="F771" s="168">
        <v>1</v>
      </c>
      <c r="G771" s="167">
        <f t="shared" si="22"/>
        <v>0.70067999999999997</v>
      </c>
      <c r="H771" s="166">
        <v>1.2</v>
      </c>
      <c r="I771" s="169">
        <f t="shared" si="23"/>
        <v>0.84082000000000001</v>
      </c>
      <c r="J771" s="170" t="s">
        <v>1239</v>
      </c>
      <c r="K771" s="171" t="s">
        <v>1241</v>
      </c>
      <c r="L771" s="148"/>
      <c r="M771" s="189"/>
    </row>
    <row r="772" spans="1:13" ht="11.25" customHeight="1">
      <c r="A772" s="172" t="s">
        <v>963</v>
      </c>
      <c r="B772" s="172" t="s">
        <v>1555</v>
      </c>
      <c r="C772" s="173">
        <v>6.63</v>
      </c>
      <c r="D772" s="174">
        <v>1.3852599999999999</v>
      </c>
      <c r="E772" s="174">
        <v>1.3852599999999999</v>
      </c>
      <c r="F772" s="175">
        <v>1</v>
      </c>
      <c r="G772" s="174">
        <f t="shared" si="22"/>
        <v>1.3852599999999999</v>
      </c>
      <c r="H772" s="173">
        <v>1.2</v>
      </c>
      <c r="I772" s="176">
        <f t="shared" si="23"/>
        <v>1.66231</v>
      </c>
      <c r="J772" s="177" t="s">
        <v>1239</v>
      </c>
      <c r="K772" s="178" t="s">
        <v>1241</v>
      </c>
      <c r="L772" s="148"/>
      <c r="M772" s="189"/>
    </row>
    <row r="773" spans="1:13" ht="11.25" customHeight="1">
      <c r="A773" s="159" t="s">
        <v>1362</v>
      </c>
      <c r="B773" s="159" t="s">
        <v>1556</v>
      </c>
      <c r="C773" s="160">
        <v>2.54</v>
      </c>
      <c r="D773" s="161">
        <v>0.45133000000000001</v>
      </c>
      <c r="E773" s="161">
        <v>0.45133000000000001</v>
      </c>
      <c r="F773" s="162">
        <v>1</v>
      </c>
      <c r="G773" s="161">
        <f t="shared" si="22"/>
        <v>0.45133000000000001</v>
      </c>
      <c r="H773" s="160">
        <v>1.2</v>
      </c>
      <c r="I773" s="163">
        <f t="shared" si="23"/>
        <v>0.54159999999999997</v>
      </c>
      <c r="J773" s="164" t="s">
        <v>1239</v>
      </c>
      <c r="K773" s="165" t="s">
        <v>1241</v>
      </c>
      <c r="L773" s="148"/>
      <c r="M773" s="189"/>
    </row>
    <row r="774" spans="1:13" ht="11.25" customHeight="1">
      <c r="A774" s="148" t="s">
        <v>1363</v>
      </c>
      <c r="B774" s="148" t="s">
        <v>1556</v>
      </c>
      <c r="C774" s="166">
        <v>3.49</v>
      </c>
      <c r="D774" s="167">
        <v>0.59777000000000002</v>
      </c>
      <c r="E774" s="167">
        <v>0.59777000000000002</v>
      </c>
      <c r="F774" s="168">
        <v>1</v>
      </c>
      <c r="G774" s="167">
        <f t="shared" si="22"/>
        <v>0.59777000000000002</v>
      </c>
      <c r="H774" s="166">
        <v>1.2</v>
      </c>
      <c r="I774" s="169">
        <f t="shared" si="23"/>
        <v>0.71731999999999996</v>
      </c>
      <c r="J774" s="170" t="s">
        <v>1239</v>
      </c>
      <c r="K774" s="171" t="s">
        <v>1241</v>
      </c>
      <c r="L774" s="148"/>
      <c r="M774" s="189"/>
    </row>
    <row r="775" spans="1:13" ht="11.25" customHeight="1">
      <c r="A775" s="148" t="s">
        <v>1364</v>
      </c>
      <c r="B775" s="148" t="s">
        <v>1556</v>
      </c>
      <c r="C775" s="166">
        <v>5.22</v>
      </c>
      <c r="D775" s="167">
        <v>0.87377000000000005</v>
      </c>
      <c r="E775" s="167">
        <v>0.87377000000000005</v>
      </c>
      <c r="F775" s="168">
        <v>1</v>
      </c>
      <c r="G775" s="167">
        <f t="shared" si="22"/>
        <v>0.87377000000000005</v>
      </c>
      <c r="H775" s="166">
        <v>1.2</v>
      </c>
      <c r="I775" s="169">
        <f t="shared" si="23"/>
        <v>1.0485199999999999</v>
      </c>
      <c r="J775" s="170" t="s">
        <v>1239</v>
      </c>
      <c r="K775" s="171" t="s">
        <v>1241</v>
      </c>
      <c r="L775" s="148"/>
      <c r="M775" s="189"/>
    </row>
    <row r="776" spans="1:13" ht="11.25" customHeight="1">
      <c r="A776" s="172" t="s">
        <v>1365</v>
      </c>
      <c r="B776" s="172" t="s">
        <v>1556</v>
      </c>
      <c r="C776" s="173">
        <v>8.35</v>
      </c>
      <c r="D776" s="174">
        <v>1.5491900000000001</v>
      </c>
      <c r="E776" s="174">
        <v>1.5491900000000001</v>
      </c>
      <c r="F776" s="175">
        <v>1</v>
      </c>
      <c r="G776" s="174">
        <f t="shared" si="22"/>
        <v>1.5491900000000001</v>
      </c>
      <c r="H776" s="173">
        <v>1.2</v>
      </c>
      <c r="I776" s="176">
        <f t="shared" si="23"/>
        <v>1.85903</v>
      </c>
      <c r="J776" s="177" t="s">
        <v>1239</v>
      </c>
      <c r="K776" s="178" t="s">
        <v>1241</v>
      </c>
      <c r="L776" s="148"/>
      <c r="M776" s="189"/>
    </row>
    <row r="777" spans="1:13" ht="11.25" customHeight="1">
      <c r="A777" s="159" t="s">
        <v>1366</v>
      </c>
      <c r="B777" s="159" t="s">
        <v>1557</v>
      </c>
      <c r="C777" s="160">
        <v>2.19</v>
      </c>
      <c r="D777" s="161">
        <v>0.44061</v>
      </c>
      <c r="E777" s="161">
        <v>0.44061</v>
      </c>
      <c r="F777" s="162">
        <v>1</v>
      </c>
      <c r="G777" s="161">
        <f t="shared" si="22"/>
        <v>0.44061</v>
      </c>
      <c r="H777" s="160">
        <v>1.2</v>
      </c>
      <c r="I777" s="163">
        <f t="shared" si="23"/>
        <v>0.52873000000000003</v>
      </c>
      <c r="J777" s="164" t="s">
        <v>1239</v>
      </c>
      <c r="K777" s="165" t="s">
        <v>1241</v>
      </c>
      <c r="L777" s="148"/>
      <c r="M777" s="189"/>
    </row>
    <row r="778" spans="1:13" ht="11.25" customHeight="1">
      <c r="A778" s="148" t="s">
        <v>1367</v>
      </c>
      <c r="B778" s="148" t="s">
        <v>1557</v>
      </c>
      <c r="C778" s="166">
        <v>3.23</v>
      </c>
      <c r="D778" s="167">
        <v>0.60777000000000003</v>
      </c>
      <c r="E778" s="167">
        <v>0.60777000000000003</v>
      </c>
      <c r="F778" s="168">
        <v>1</v>
      </c>
      <c r="G778" s="167">
        <f t="shared" si="22"/>
        <v>0.60777000000000003</v>
      </c>
      <c r="H778" s="166">
        <v>1.2</v>
      </c>
      <c r="I778" s="169">
        <f t="shared" si="23"/>
        <v>0.72931999999999997</v>
      </c>
      <c r="J778" s="170" t="s">
        <v>1239</v>
      </c>
      <c r="K778" s="171" t="s">
        <v>1241</v>
      </c>
      <c r="L778" s="148"/>
      <c r="M778" s="189"/>
    </row>
    <row r="779" spans="1:13" ht="11.25" customHeight="1">
      <c r="A779" s="148" t="s">
        <v>1368</v>
      </c>
      <c r="B779" s="148" t="s">
        <v>1557</v>
      </c>
      <c r="C779" s="166">
        <v>5.73</v>
      </c>
      <c r="D779" s="167">
        <v>0.96811999999999998</v>
      </c>
      <c r="E779" s="167">
        <v>0.96811999999999998</v>
      </c>
      <c r="F779" s="168">
        <v>1</v>
      </c>
      <c r="G779" s="167">
        <f t="shared" si="22"/>
        <v>0.96811999999999998</v>
      </c>
      <c r="H779" s="166">
        <v>1.2</v>
      </c>
      <c r="I779" s="169">
        <f t="shared" si="23"/>
        <v>1.16174</v>
      </c>
      <c r="J779" s="170" t="s">
        <v>1239</v>
      </c>
      <c r="K779" s="171" t="s">
        <v>1241</v>
      </c>
      <c r="L779" s="148"/>
      <c r="M779" s="189"/>
    </row>
    <row r="780" spans="1:13" ht="11.25" customHeight="1">
      <c r="A780" s="172" t="s">
        <v>1369</v>
      </c>
      <c r="B780" s="172" t="s">
        <v>1557</v>
      </c>
      <c r="C780" s="173">
        <v>8.9</v>
      </c>
      <c r="D780" s="174">
        <v>1.6908300000000001</v>
      </c>
      <c r="E780" s="174">
        <v>1.6908300000000001</v>
      </c>
      <c r="F780" s="175">
        <v>1</v>
      </c>
      <c r="G780" s="174">
        <f t="shared" si="22"/>
        <v>1.6908300000000001</v>
      </c>
      <c r="H780" s="173">
        <v>1.2</v>
      </c>
      <c r="I780" s="176">
        <f t="shared" si="23"/>
        <v>2.0289999999999999</v>
      </c>
      <c r="J780" s="177" t="s">
        <v>1239</v>
      </c>
      <c r="K780" s="178" t="s">
        <v>1241</v>
      </c>
      <c r="L780" s="148"/>
      <c r="M780" s="189"/>
    </row>
    <row r="781" spans="1:13" ht="11.25" customHeight="1">
      <c r="A781" s="159" t="s">
        <v>964</v>
      </c>
      <c r="B781" s="159" t="s">
        <v>1558</v>
      </c>
      <c r="C781" s="160">
        <v>4.1500000000000004</v>
      </c>
      <c r="D781" s="161">
        <v>4.2574500000000004</v>
      </c>
      <c r="E781" s="161">
        <v>4.2574500000000004</v>
      </c>
      <c r="F781" s="162">
        <v>1</v>
      </c>
      <c r="G781" s="161">
        <f t="shared" ref="G781:G844" si="24">ROUND(F781*D781,5)</f>
        <v>4.2574500000000004</v>
      </c>
      <c r="H781" s="160">
        <v>1.2</v>
      </c>
      <c r="I781" s="163">
        <f t="shared" ref="I781:I844" si="25">ROUND(H781*G781,5)</f>
        <v>5.1089399999999996</v>
      </c>
      <c r="J781" s="164" t="s">
        <v>1239</v>
      </c>
      <c r="K781" s="165" t="s">
        <v>1241</v>
      </c>
      <c r="L781" s="148"/>
      <c r="M781" s="189"/>
    </row>
    <row r="782" spans="1:13" ht="11.25" customHeight="1">
      <c r="A782" s="148" t="s">
        <v>965</v>
      </c>
      <c r="B782" s="148" t="s">
        <v>1558</v>
      </c>
      <c r="C782" s="166">
        <v>4.58</v>
      </c>
      <c r="D782" s="167">
        <v>4.7679299999999998</v>
      </c>
      <c r="E782" s="167">
        <v>4.7679299999999998</v>
      </c>
      <c r="F782" s="168">
        <v>1</v>
      </c>
      <c r="G782" s="167">
        <f t="shared" si="24"/>
        <v>4.7679299999999998</v>
      </c>
      <c r="H782" s="166">
        <v>1.2</v>
      </c>
      <c r="I782" s="169">
        <f t="shared" si="25"/>
        <v>5.7215199999999999</v>
      </c>
      <c r="J782" s="170" t="s">
        <v>1239</v>
      </c>
      <c r="K782" s="171" t="s">
        <v>1241</v>
      </c>
      <c r="L782" s="148"/>
      <c r="M782" s="189"/>
    </row>
    <row r="783" spans="1:13" ht="11.25" customHeight="1">
      <c r="A783" s="148" t="s">
        <v>966</v>
      </c>
      <c r="B783" s="148" t="s">
        <v>1558</v>
      </c>
      <c r="C783" s="166">
        <v>6.42</v>
      </c>
      <c r="D783" s="167">
        <v>5.55924</v>
      </c>
      <c r="E783" s="167">
        <v>5.55924</v>
      </c>
      <c r="F783" s="168">
        <v>1</v>
      </c>
      <c r="G783" s="167">
        <f t="shared" si="24"/>
        <v>5.55924</v>
      </c>
      <c r="H783" s="166">
        <v>1.2</v>
      </c>
      <c r="I783" s="169">
        <f t="shared" si="25"/>
        <v>6.6710900000000004</v>
      </c>
      <c r="J783" s="170" t="s">
        <v>1239</v>
      </c>
      <c r="K783" s="171" t="s">
        <v>1241</v>
      </c>
      <c r="L783" s="148"/>
      <c r="M783" s="189"/>
    </row>
    <row r="784" spans="1:13" ht="11.25" customHeight="1">
      <c r="A784" s="172" t="s">
        <v>967</v>
      </c>
      <c r="B784" s="172" t="s">
        <v>1558</v>
      </c>
      <c r="C784" s="173">
        <v>14.34</v>
      </c>
      <c r="D784" s="174">
        <v>8.4337700000000009</v>
      </c>
      <c r="E784" s="174">
        <v>8.4337700000000009</v>
      </c>
      <c r="F784" s="175">
        <v>1</v>
      </c>
      <c r="G784" s="174">
        <f t="shared" si="24"/>
        <v>8.4337700000000009</v>
      </c>
      <c r="H784" s="173">
        <v>1.2</v>
      </c>
      <c r="I784" s="176">
        <f t="shared" si="25"/>
        <v>10.120520000000001</v>
      </c>
      <c r="J784" s="177" t="s">
        <v>1239</v>
      </c>
      <c r="K784" s="178" t="s">
        <v>1241</v>
      </c>
      <c r="L784" s="148"/>
      <c r="M784" s="189"/>
    </row>
    <row r="785" spans="1:13" ht="11.25" customHeight="1">
      <c r="A785" s="159" t="s">
        <v>968</v>
      </c>
      <c r="B785" s="159" t="s">
        <v>1743</v>
      </c>
      <c r="C785" s="160">
        <v>3.66</v>
      </c>
      <c r="D785" s="161">
        <v>1.44991</v>
      </c>
      <c r="E785" s="161">
        <v>1.44991</v>
      </c>
      <c r="F785" s="162">
        <v>1</v>
      </c>
      <c r="G785" s="161">
        <f t="shared" si="24"/>
        <v>1.44991</v>
      </c>
      <c r="H785" s="160">
        <v>1.2</v>
      </c>
      <c r="I785" s="163">
        <f t="shared" si="25"/>
        <v>1.7398899999999999</v>
      </c>
      <c r="J785" s="164" t="s">
        <v>1239</v>
      </c>
      <c r="K785" s="165" t="s">
        <v>1241</v>
      </c>
      <c r="L785" s="148"/>
      <c r="M785" s="189"/>
    </row>
    <row r="786" spans="1:13" ht="11.25" customHeight="1">
      <c r="A786" s="148" t="s">
        <v>969</v>
      </c>
      <c r="B786" s="148" t="s">
        <v>1743</v>
      </c>
      <c r="C786" s="166">
        <v>5.48</v>
      </c>
      <c r="D786" s="167">
        <v>2.2064599999999999</v>
      </c>
      <c r="E786" s="167">
        <v>2.2064599999999999</v>
      </c>
      <c r="F786" s="168">
        <v>1</v>
      </c>
      <c r="G786" s="167">
        <f t="shared" si="24"/>
        <v>2.2064599999999999</v>
      </c>
      <c r="H786" s="166">
        <v>1.2</v>
      </c>
      <c r="I786" s="169">
        <f t="shared" si="25"/>
        <v>2.6477499999999998</v>
      </c>
      <c r="J786" s="170" t="s">
        <v>1239</v>
      </c>
      <c r="K786" s="171" t="s">
        <v>1241</v>
      </c>
      <c r="L786" s="148"/>
      <c r="M786" s="189"/>
    </row>
    <row r="787" spans="1:13" ht="11.25" customHeight="1">
      <c r="A787" s="148" t="s">
        <v>970</v>
      </c>
      <c r="B787" s="148" t="s">
        <v>1743</v>
      </c>
      <c r="C787" s="166">
        <v>7.78</v>
      </c>
      <c r="D787" s="167">
        <v>2.8851399999999998</v>
      </c>
      <c r="E787" s="167">
        <v>2.8851399999999998</v>
      </c>
      <c r="F787" s="168">
        <v>1</v>
      </c>
      <c r="G787" s="167">
        <f t="shared" si="24"/>
        <v>2.8851399999999998</v>
      </c>
      <c r="H787" s="166">
        <v>1.2</v>
      </c>
      <c r="I787" s="169">
        <f t="shared" si="25"/>
        <v>3.46217</v>
      </c>
      <c r="J787" s="170" t="s">
        <v>1239</v>
      </c>
      <c r="K787" s="171" t="s">
        <v>1241</v>
      </c>
      <c r="L787" s="148"/>
      <c r="M787" s="189"/>
    </row>
    <row r="788" spans="1:13" ht="11.25" customHeight="1">
      <c r="A788" s="172" t="s">
        <v>971</v>
      </c>
      <c r="B788" s="172" t="s">
        <v>1743</v>
      </c>
      <c r="C788" s="173">
        <v>19.72</v>
      </c>
      <c r="D788" s="174">
        <v>5.6841699999999999</v>
      </c>
      <c r="E788" s="174">
        <v>5.6841699999999999</v>
      </c>
      <c r="F788" s="175">
        <v>1</v>
      </c>
      <c r="G788" s="174">
        <f t="shared" si="24"/>
        <v>5.6841699999999999</v>
      </c>
      <c r="H788" s="173">
        <v>1.2</v>
      </c>
      <c r="I788" s="176">
        <f t="shared" si="25"/>
        <v>6.8209999999999997</v>
      </c>
      <c r="J788" s="177" t="s">
        <v>1239</v>
      </c>
      <c r="K788" s="178" t="s">
        <v>1241</v>
      </c>
      <c r="L788" s="148"/>
      <c r="M788" s="189"/>
    </row>
    <row r="789" spans="1:13" ht="11.25" customHeight="1">
      <c r="A789" s="159" t="s">
        <v>972</v>
      </c>
      <c r="B789" s="159" t="s">
        <v>1744</v>
      </c>
      <c r="C789" s="160">
        <v>2.41</v>
      </c>
      <c r="D789" s="161">
        <v>1.3561700000000001</v>
      </c>
      <c r="E789" s="161">
        <v>1.3561700000000001</v>
      </c>
      <c r="F789" s="162">
        <v>1</v>
      </c>
      <c r="G789" s="161">
        <f t="shared" si="24"/>
        <v>1.3561700000000001</v>
      </c>
      <c r="H789" s="160">
        <v>1.2</v>
      </c>
      <c r="I789" s="163">
        <f t="shared" si="25"/>
        <v>1.6274</v>
      </c>
      <c r="J789" s="164" t="s">
        <v>1239</v>
      </c>
      <c r="K789" s="165" t="s">
        <v>1241</v>
      </c>
      <c r="L789" s="148"/>
      <c r="M789" s="189"/>
    </row>
    <row r="790" spans="1:13" ht="11.25" customHeight="1">
      <c r="A790" s="148" t="s">
        <v>973</v>
      </c>
      <c r="B790" s="148" t="s">
        <v>1744</v>
      </c>
      <c r="C790" s="166">
        <v>3.23</v>
      </c>
      <c r="D790" s="167">
        <v>1.5749</v>
      </c>
      <c r="E790" s="167">
        <v>1.5749</v>
      </c>
      <c r="F790" s="168">
        <v>1</v>
      </c>
      <c r="G790" s="167">
        <f t="shared" si="24"/>
        <v>1.5749</v>
      </c>
      <c r="H790" s="166">
        <v>1.2</v>
      </c>
      <c r="I790" s="169">
        <f t="shared" si="25"/>
        <v>1.88988</v>
      </c>
      <c r="J790" s="170" t="s">
        <v>1239</v>
      </c>
      <c r="K790" s="171" t="s">
        <v>1241</v>
      </c>
      <c r="L790" s="148"/>
      <c r="M790" s="189"/>
    </row>
    <row r="791" spans="1:13" ht="11.25" customHeight="1">
      <c r="A791" s="148" t="s">
        <v>974</v>
      </c>
      <c r="B791" s="148" t="s">
        <v>1744</v>
      </c>
      <c r="C791" s="166">
        <v>6.28</v>
      </c>
      <c r="D791" s="167">
        <v>2.2880600000000002</v>
      </c>
      <c r="E791" s="167">
        <v>2.2880600000000002</v>
      </c>
      <c r="F791" s="168">
        <v>1</v>
      </c>
      <c r="G791" s="167">
        <f t="shared" si="24"/>
        <v>2.2880600000000002</v>
      </c>
      <c r="H791" s="166">
        <v>1.2</v>
      </c>
      <c r="I791" s="169">
        <f t="shared" si="25"/>
        <v>2.7456700000000001</v>
      </c>
      <c r="J791" s="170" t="s">
        <v>1239</v>
      </c>
      <c r="K791" s="171" t="s">
        <v>1241</v>
      </c>
      <c r="L791" s="148"/>
      <c r="M791" s="189"/>
    </row>
    <row r="792" spans="1:13" ht="11.25" customHeight="1">
      <c r="A792" s="172" t="s">
        <v>975</v>
      </c>
      <c r="B792" s="172" t="s">
        <v>1744</v>
      </c>
      <c r="C792" s="173">
        <v>12.47</v>
      </c>
      <c r="D792" s="174">
        <v>4.0086300000000001</v>
      </c>
      <c r="E792" s="174">
        <v>4.0086300000000001</v>
      </c>
      <c r="F792" s="175">
        <v>1</v>
      </c>
      <c r="G792" s="174">
        <f t="shared" si="24"/>
        <v>4.0086300000000001</v>
      </c>
      <c r="H792" s="173">
        <v>1.2</v>
      </c>
      <c r="I792" s="176">
        <f t="shared" si="25"/>
        <v>4.8103600000000002</v>
      </c>
      <c r="J792" s="177" t="s">
        <v>1239</v>
      </c>
      <c r="K792" s="178" t="s">
        <v>1241</v>
      </c>
      <c r="L792" s="148"/>
      <c r="M792" s="189"/>
    </row>
    <row r="793" spans="1:13" ht="11.25" customHeight="1">
      <c r="A793" s="159" t="s">
        <v>976</v>
      </c>
      <c r="B793" s="159" t="s">
        <v>1745</v>
      </c>
      <c r="C793" s="160">
        <v>2.0699999999999998</v>
      </c>
      <c r="D793" s="161">
        <v>1.14161</v>
      </c>
      <c r="E793" s="161">
        <v>1.14161</v>
      </c>
      <c r="F793" s="162">
        <v>1</v>
      </c>
      <c r="G793" s="161">
        <f t="shared" si="24"/>
        <v>1.14161</v>
      </c>
      <c r="H793" s="160">
        <v>1.2</v>
      </c>
      <c r="I793" s="163">
        <f t="shared" si="25"/>
        <v>1.3699300000000001</v>
      </c>
      <c r="J793" s="164" t="s">
        <v>1239</v>
      </c>
      <c r="K793" s="165" t="s">
        <v>1241</v>
      </c>
      <c r="L793" s="148"/>
      <c r="M793" s="189"/>
    </row>
    <row r="794" spans="1:13" ht="11.25" customHeight="1">
      <c r="A794" s="148" t="s">
        <v>977</v>
      </c>
      <c r="B794" s="148" t="s">
        <v>1745</v>
      </c>
      <c r="C794" s="166">
        <v>2.95</v>
      </c>
      <c r="D794" s="167">
        <v>1.3218300000000001</v>
      </c>
      <c r="E794" s="167">
        <v>1.3218300000000001</v>
      </c>
      <c r="F794" s="168">
        <v>1</v>
      </c>
      <c r="G794" s="167">
        <f t="shared" si="24"/>
        <v>1.3218300000000001</v>
      </c>
      <c r="H794" s="166">
        <v>1.2</v>
      </c>
      <c r="I794" s="169">
        <f t="shared" si="25"/>
        <v>1.5862000000000001</v>
      </c>
      <c r="J794" s="170" t="s">
        <v>1239</v>
      </c>
      <c r="K794" s="171" t="s">
        <v>1241</v>
      </c>
      <c r="L794" s="148"/>
      <c r="M794" s="189"/>
    </row>
    <row r="795" spans="1:13" ht="11.25" customHeight="1">
      <c r="A795" s="148" t="s">
        <v>978</v>
      </c>
      <c r="B795" s="148" t="s">
        <v>1745</v>
      </c>
      <c r="C795" s="166">
        <v>6.86</v>
      </c>
      <c r="D795" s="167">
        <v>1.9437899999999999</v>
      </c>
      <c r="E795" s="167">
        <v>1.9437899999999999</v>
      </c>
      <c r="F795" s="168">
        <v>1</v>
      </c>
      <c r="G795" s="167">
        <f t="shared" si="24"/>
        <v>1.9437899999999999</v>
      </c>
      <c r="H795" s="166">
        <v>1.2</v>
      </c>
      <c r="I795" s="169">
        <f t="shared" si="25"/>
        <v>2.3325499999999999</v>
      </c>
      <c r="J795" s="170" t="s">
        <v>1239</v>
      </c>
      <c r="K795" s="171" t="s">
        <v>1241</v>
      </c>
      <c r="L795" s="148"/>
      <c r="M795" s="189"/>
    </row>
    <row r="796" spans="1:13" ht="11.25" customHeight="1">
      <c r="A796" s="172" t="s">
        <v>979</v>
      </c>
      <c r="B796" s="172" t="s">
        <v>1745</v>
      </c>
      <c r="C796" s="173">
        <v>12.97</v>
      </c>
      <c r="D796" s="174">
        <v>3.2574700000000001</v>
      </c>
      <c r="E796" s="174">
        <v>3.2574700000000001</v>
      </c>
      <c r="F796" s="175">
        <v>1</v>
      </c>
      <c r="G796" s="174">
        <f t="shared" si="24"/>
        <v>3.2574700000000001</v>
      </c>
      <c r="H796" s="173">
        <v>1.2</v>
      </c>
      <c r="I796" s="176">
        <f t="shared" si="25"/>
        <v>3.90896</v>
      </c>
      <c r="J796" s="177" t="s">
        <v>1239</v>
      </c>
      <c r="K796" s="178" t="s">
        <v>1241</v>
      </c>
      <c r="L796" s="148"/>
      <c r="M796" s="189"/>
    </row>
    <row r="797" spans="1:13" ht="11.25" customHeight="1">
      <c r="A797" s="159" t="s">
        <v>980</v>
      </c>
      <c r="B797" s="159" t="s">
        <v>1746</v>
      </c>
      <c r="C797" s="160">
        <v>2.31</v>
      </c>
      <c r="D797" s="161">
        <v>0.89788000000000001</v>
      </c>
      <c r="E797" s="161">
        <v>0.89788000000000001</v>
      </c>
      <c r="F797" s="162">
        <v>1</v>
      </c>
      <c r="G797" s="161">
        <f t="shared" si="24"/>
        <v>0.89788000000000001</v>
      </c>
      <c r="H797" s="160">
        <v>1.2</v>
      </c>
      <c r="I797" s="163">
        <f t="shared" si="25"/>
        <v>1.0774600000000001</v>
      </c>
      <c r="J797" s="164" t="s">
        <v>1239</v>
      </c>
      <c r="K797" s="165" t="s">
        <v>1241</v>
      </c>
      <c r="L797" s="148"/>
      <c r="M797" s="189"/>
    </row>
    <row r="798" spans="1:13" ht="11.25" customHeight="1">
      <c r="A798" s="148" t="s">
        <v>981</v>
      </c>
      <c r="B798" s="148" t="s">
        <v>1746</v>
      </c>
      <c r="C798" s="166">
        <v>4.71</v>
      </c>
      <c r="D798" s="167">
        <v>1.33891</v>
      </c>
      <c r="E798" s="167">
        <v>1.33891</v>
      </c>
      <c r="F798" s="168">
        <v>1</v>
      </c>
      <c r="G798" s="167">
        <f t="shared" si="24"/>
        <v>1.33891</v>
      </c>
      <c r="H798" s="166">
        <v>1.2</v>
      </c>
      <c r="I798" s="169">
        <f t="shared" si="25"/>
        <v>1.60669</v>
      </c>
      <c r="J798" s="170" t="s">
        <v>1239</v>
      </c>
      <c r="K798" s="171" t="s">
        <v>1241</v>
      </c>
      <c r="L798" s="148"/>
      <c r="M798" s="189"/>
    </row>
    <row r="799" spans="1:13" ht="11.25" customHeight="1">
      <c r="A799" s="148" t="s">
        <v>982</v>
      </c>
      <c r="B799" s="148" t="s">
        <v>1746</v>
      </c>
      <c r="C799" s="166">
        <v>8.51</v>
      </c>
      <c r="D799" s="167">
        <v>1.9754</v>
      </c>
      <c r="E799" s="167">
        <v>1.9754</v>
      </c>
      <c r="F799" s="168">
        <v>1</v>
      </c>
      <c r="G799" s="167">
        <f t="shared" si="24"/>
        <v>1.9754</v>
      </c>
      <c r="H799" s="166">
        <v>1.2</v>
      </c>
      <c r="I799" s="169">
        <f t="shared" si="25"/>
        <v>2.3704800000000001</v>
      </c>
      <c r="J799" s="170" t="s">
        <v>1239</v>
      </c>
      <c r="K799" s="171" t="s">
        <v>1241</v>
      </c>
      <c r="L799" s="148"/>
      <c r="M799" s="189"/>
    </row>
    <row r="800" spans="1:13" ht="11.25" customHeight="1">
      <c r="A800" s="172" t="s">
        <v>983</v>
      </c>
      <c r="B800" s="172" t="s">
        <v>1746</v>
      </c>
      <c r="C800" s="173">
        <v>14.88</v>
      </c>
      <c r="D800" s="174">
        <v>3.3757100000000002</v>
      </c>
      <c r="E800" s="174">
        <v>3.3757100000000002</v>
      </c>
      <c r="F800" s="175">
        <v>1</v>
      </c>
      <c r="G800" s="174">
        <f t="shared" si="24"/>
        <v>3.3757100000000002</v>
      </c>
      <c r="H800" s="173">
        <v>1.2</v>
      </c>
      <c r="I800" s="176">
        <f t="shared" si="25"/>
        <v>4.0508499999999996</v>
      </c>
      <c r="J800" s="177" t="s">
        <v>1239</v>
      </c>
      <c r="K800" s="178" t="s">
        <v>1241</v>
      </c>
      <c r="L800" s="148"/>
      <c r="M800" s="189"/>
    </row>
    <row r="801" spans="1:13" ht="11.25" customHeight="1">
      <c r="A801" s="159" t="s">
        <v>984</v>
      </c>
      <c r="B801" s="159" t="s">
        <v>1747</v>
      </c>
      <c r="C801" s="160">
        <v>2.0499999999999998</v>
      </c>
      <c r="D801" s="161">
        <v>0.93406999999999996</v>
      </c>
      <c r="E801" s="161">
        <v>0.93406999999999996</v>
      </c>
      <c r="F801" s="162">
        <v>1</v>
      </c>
      <c r="G801" s="161">
        <f t="shared" si="24"/>
        <v>0.93406999999999996</v>
      </c>
      <c r="H801" s="160">
        <v>1.2</v>
      </c>
      <c r="I801" s="163">
        <f t="shared" si="25"/>
        <v>1.1208800000000001</v>
      </c>
      <c r="J801" s="164" t="s">
        <v>1239</v>
      </c>
      <c r="K801" s="165" t="s">
        <v>1241</v>
      </c>
      <c r="L801" s="148"/>
      <c r="M801" s="189"/>
    </row>
    <row r="802" spans="1:13" ht="11.25" customHeight="1">
      <c r="A802" s="148" t="s">
        <v>985</v>
      </c>
      <c r="B802" s="148" t="s">
        <v>1747</v>
      </c>
      <c r="C802" s="166">
        <v>3.69</v>
      </c>
      <c r="D802" s="167">
        <v>1.1884999999999999</v>
      </c>
      <c r="E802" s="167">
        <v>1.1884999999999999</v>
      </c>
      <c r="F802" s="168">
        <v>1</v>
      </c>
      <c r="G802" s="167">
        <f t="shared" si="24"/>
        <v>1.1884999999999999</v>
      </c>
      <c r="H802" s="166">
        <v>1.2</v>
      </c>
      <c r="I802" s="169">
        <f t="shared" si="25"/>
        <v>1.4261999999999999</v>
      </c>
      <c r="J802" s="170" t="s">
        <v>1239</v>
      </c>
      <c r="K802" s="171" t="s">
        <v>1241</v>
      </c>
      <c r="L802" s="148"/>
      <c r="M802" s="189"/>
    </row>
    <row r="803" spans="1:13" ht="11.25" customHeight="1">
      <c r="A803" s="148" t="s">
        <v>986</v>
      </c>
      <c r="B803" s="148" t="s">
        <v>1747</v>
      </c>
      <c r="C803" s="166">
        <v>7.61</v>
      </c>
      <c r="D803" s="167">
        <v>1.6691199999999999</v>
      </c>
      <c r="E803" s="167">
        <v>1.6691199999999999</v>
      </c>
      <c r="F803" s="168">
        <v>1</v>
      </c>
      <c r="G803" s="167">
        <f t="shared" si="24"/>
        <v>1.6691199999999999</v>
      </c>
      <c r="H803" s="166">
        <v>1.2</v>
      </c>
      <c r="I803" s="169">
        <f t="shared" si="25"/>
        <v>2.0029400000000002</v>
      </c>
      <c r="J803" s="170" t="s">
        <v>1239</v>
      </c>
      <c r="K803" s="171" t="s">
        <v>1241</v>
      </c>
      <c r="L803" s="148"/>
      <c r="M803" s="189"/>
    </row>
    <row r="804" spans="1:13" ht="11.25" customHeight="1">
      <c r="A804" s="172" t="s">
        <v>987</v>
      </c>
      <c r="B804" s="172" t="s">
        <v>1747</v>
      </c>
      <c r="C804" s="173">
        <v>14.87</v>
      </c>
      <c r="D804" s="174">
        <v>3.11687</v>
      </c>
      <c r="E804" s="174">
        <v>3.11687</v>
      </c>
      <c r="F804" s="175">
        <v>1</v>
      </c>
      <c r="G804" s="174">
        <f t="shared" si="24"/>
        <v>3.11687</v>
      </c>
      <c r="H804" s="173">
        <v>1.2</v>
      </c>
      <c r="I804" s="176">
        <f t="shared" si="25"/>
        <v>3.74024</v>
      </c>
      <c r="J804" s="177" t="s">
        <v>1239</v>
      </c>
      <c r="K804" s="178" t="s">
        <v>1241</v>
      </c>
      <c r="L804" s="148"/>
      <c r="M804" s="189"/>
    </row>
    <row r="805" spans="1:13" ht="11.25" customHeight="1">
      <c r="A805" s="159" t="s">
        <v>988</v>
      </c>
      <c r="B805" s="159" t="s">
        <v>1748</v>
      </c>
      <c r="C805" s="160">
        <v>1.88</v>
      </c>
      <c r="D805" s="161">
        <v>0.8085</v>
      </c>
      <c r="E805" s="161">
        <v>0.8085</v>
      </c>
      <c r="F805" s="162">
        <v>1</v>
      </c>
      <c r="G805" s="161">
        <f t="shared" si="24"/>
        <v>0.8085</v>
      </c>
      <c r="H805" s="160">
        <v>1.2</v>
      </c>
      <c r="I805" s="163">
        <f t="shared" si="25"/>
        <v>0.97019999999999995</v>
      </c>
      <c r="J805" s="164" t="s">
        <v>1239</v>
      </c>
      <c r="K805" s="165" t="s">
        <v>1241</v>
      </c>
      <c r="L805" s="148"/>
      <c r="M805" s="189"/>
    </row>
    <row r="806" spans="1:13" ht="11.25" customHeight="1">
      <c r="A806" s="148" t="s">
        <v>989</v>
      </c>
      <c r="B806" s="148" t="s">
        <v>1748</v>
      </c>
      <c r="C806" s="166">
        <v>2.99</v>
      </c>
      <c r="D806" s="167">
        <v>0.98453000000000002</v>
      </c>
      <c r="E806" s="167">
        <v>0.98453000000000002</v>
      </c>
      <c r="F806" s="168">
        <v>1</v>
      </c>
      <c r="G806" s="167">
        <f t="shared" si="24"/>
        <v>0.98453000000000002</v>
      </c>
      <c r="H806" s="166">
        <v>1.2</v>
      </c>
      <c r="I806" s="169">
        <f t="shared" si="25"/>
        <v>1.18144</v>
      </c>
      <c r="J806" s="170" t="s">
        <v>1239</v>
      </c>
      <c r="K806" s="171" t="s">
        <v>1241</v>
      </c>
      <c r="L806" s="148"/>
      <c r="M806" s="189"/>
    </row>
    <row r="807" spans="1:13" ht="11.25" customHeight="1">
      <c r="A807" s="148" t="s">
        <v>990</v>
      </c>
      <c r="B807" s="148" t="s">
        <v>1748</v>
      </c>
      <c r="C807" s="166">
        <v>6.65</v>
      </c>
      <c r="D807" s="167">
        <v>1.54765</v>
      </c>
      <c r="E807" s="167">
        <v>1.54765</v>
      </c>
      <c r="F807" s="168">
        <v>1</v>
      </c>
      <c r="G807" s="167">
        <f t="shared" si="24"/>
        <v>1.54765</v>
      </c>
      <c r="H807" s="166">
        <v>1.2</v>
      </c>
      <c r="I807" s="169">
        <f t="shared" si="25"/>
        <v>1.8571800000000001</v>
      </c>
      <c r="J807" s="170" t="s">
        <v>1239</v>
      </c>
      <c r="K807" s="171" t="s">
        <v>1241</v>
      </c>
      <c r="L807" s="148"/>
      <c r="M807" s="189"/>
    </row>
    <row r="808" spans="1:13" ht="11.25" customHeight="1">
      <c r="A808" s="172" t="s">
        <v>991</v>
      </c>
      <c r="B808" s="172" t="s">
        <v>1748</v>
      </c>
      <c r="C808" s="173">
        <v>11.67</v>
      </c>
      <c r="D808" s="174">
        <v>2.5649799999999998</v>
      </c>
      <c r="E808" s="174">
        <v>2.5649799999999998</v>
      </c>
      <c r="F808" s="175">
        <v>1</v>
      </c>
      <c r="G808" s="174">
        <f t="shared" si="24"/>
        <v>2.5649799999999998</v>
      </c>
      <c r="H808" s="173">
        <v>1.2</v>
      </c>
      <c r="I808" s="176">
        <f t="shared" si="25"/>
        <v>3.0779800000000002</v>
      </c>
      <c r="J808" s="177" t="s">
        <v>1239</v>
      </c>
      <c r="K808" s="178" t="s">
        <v>1241</v>
      </c>
      <c r="L808" s="148"/>
      <c r="M808" s="189"/>
    </row>
    <row r="809" spans="1:13" ht="11.25" customHeight="1">
      <c r="A809" s="159" t="s">
        <v>992</v>
      </c>
      <c r="B809" s="159" t="s">
        <v>1749</v>
      </c>
      <c r="C809" s="160">
        <v>2.85</v>
      </c>
      <c r="D809" s="161">
        <v>1.2184699999999999</v>
      </c>
      <c r="E809" s="161">
        <v>1.2184699999999999</v>
      </c>
      <c r="F809" s="162">
        <v>1</v>
      </c>
      <c r="G809" s="161">
        <f t="shared" si="24"/>
        <v>1.2184699999999999</v>
      </c>
      <c r="H809" s="160">
        <v>1.2</v>
      </c>
      <c r="I809" s="163">
        <f t="shared" si="25"/>
        <v>1.4621599999999999</v>
      </c>
      <c r="J809" s="164" t="s">
        <v>1239</v>
      </c>
      <c r="K809" s="165" t="s">
        <v>1241</v>
      </c>
      <c r="L809" s="148"/>
      <c r="M809" s="189"/>
    </row>
    <row r="810" spans="1:13" ht="11.25" customHeight="1">
      <c r="A810" s="148" t="s">
        <v>993</v>
      </c>
      <c r="B810" s="148" t="s">
        <v>1749</v>
      </c>
      <c r="C810" s="166">
        <v>4.28</v>
      </c>
      <c r="D810" s="167">
        <v>1.4752700000000001</v>
      </c>
      <c r="E810" s="167">
        <v>1.4752700000000001</v>
      </c>
      <c r="F810" s="168">
        <v>1</v>
      </c>
      <c r="G810" s="167">
        <f t="shared" si="24"/>
        <v>1.4752700000000001</v>
      </c>
      <c r="H810" s="166">
        <v>1.2</v>
      </c>
      <c r="I810" s="169">
        <f t="shared" si="25"/>
        <v>1.7703199999999999</v>
      </c>
      <c r="J810" s="170" t="s">
        <v>1239</v>
      </c>
      <c r="K810" s="171" t="s">
        <v>1241</v>
      </c>
      <c r="L810" s="148"/>
      <c r="M810" s="189"/>
    </row>
    <row r="811" spans="1:13" ht="11.25" customHeight="1">
      <c r="A811" s="148" t="s">
        <v>994</v>
      </c>
      <c r="B811" s="148" t="s">
        <v>1749</v>
      </c>
      <c r="C811" s="166">
        <v>7.85</v>
      </c>
      <c r="D811" s="167">
        <v>2.05918</v>
      </c>
      <c r="E811" s="167">
        <v>2.05918</v>
      </c>
      <c r="F811" s="168">
        <v>1</v>
      </c>
      <c r="G811" s="167">
        <f t="shared" si="24"/>
        <v>2.05918</v>
      </c>
      <c r="H811" s="166">
        <v>1.2</v>
      </c>
      <c r="I811" s="169">
        <f t="shared" si="25"/>
        <v>2.4710200000000002</v>
      </c>
      <c r="J811" s="170" t="s">
        <v>1239</v>
      </c>
      <c r="K811" s="171" t="s">
        <v>1241</v>
      </c>
      <c r="L811" s="148"/>
      <c r="M811" s="189"/>
    </row>
    <row r="812" spans="1:13" ht="11.25" customHeight="1">
      <c r="A812" s="172" t="s">
        <v>995</v>
      </c>
      <c r="B812" s="172" t="s">
        <v>1749</v>
      </c>
      <c r="C812" s="173">
        <v>16.52</v>
      </c>
      <c r="D812" s="174">
        <v>4.19794</v>
      </c>
      <c r="E812" s="174">
        <v>4.19794</v>
      </c>
      <c r="F812" s="175">
        <v>1</v>
      </c>
      <c r="G812" s="174">
        <f t="shared" si="24"/>
        <v>4.19794</v>
      </c>
      <c r="H812" s="173">
        <v>1.2</v>
      </c>
      <c r="I812" s="176">
        <f t="shared" si="25"/>
        <v>5.0375300000000003</v>
      </c>
      <c r="J812" s="177" t="s">
        <v>1239</v>
      </c>
      <c r="K812" s="178" t="s">
        <v>1241</v>
      </c>
      <c r="L812" s="148"/>
      <c r="M812" s="189"/>
    </row>
    <row r="813" spans="1:13" ht="11.25" customHeight="1">
      <c r="A813" s="159" t="s">
        <v>996</v>
      </c>
      <c r="B813" s="159" t="s">
        <v>1750</v>
      </c>
      <c r="C813" s="160">
        <v>2.27</v>
      </c>
      <c r="D813" s="161">
        <v>0.60167999999999999</v>
      </c>
      <c r="E813" s="161">
        <v>0.60167999999999999</v>
      </c>
      <c r="F813" s="162">
        <v>1</v>
      </c>
      <c r="G813" s="161">
        <f t="shared" si="24"/>
        <v>0.60167999999999999</v>
      </c>
      <c r="H813" s="160">
        <v>1.2</v>
      </c>
      <c r="I813" s="163">
        <f t="shared" si="25"/>
        <v>0.72202</v>
      </c>
      <c r="J813" s="164" t="s">
        <v>1239</v>
      </c>
      <c r="K813" s="165" t="s">
        <v>1241</v>
      </c>
      <c r="L813" s="148"/>
      <c r="M813" s="189"/>
    </row>
    <row r="814" spans="1:13" ht="11.25" customHeight="1">
      <c r="A814" s="148" t="s">
        <v>997</v>
      </c>
      <c r="B814" s="148" t="s">
        <v>1750</v>
      </c>
      <c r="C814" s="166">
        <v>3.65</v>
      </c>
      <c r="D814" s="167">
        <v>0.72574000000000005</v>
      </c>
      <c r="E814" s="167">
        <v>0.72574000000000005</v>
      </c>
      <c r="F814" s="168">
        <v>1</v>
      </c>
      <c r="G814" s="167">
        <f t="shared" si="24"/>
        <v>0.72574000000000005</v>
      </c>
      <c r="H814" s="166">
        <v>1.2</v>
      </c>
      <c r="I814" s="169">
        <f t="shared" si="25"/>
        <v>0.87089000000000005</v>
      </c>
      <c r="J814" s="170" t="s">
        <v>1239</v>
      </c>
      <c r="K814" s="171" t="s">
        <v>1241</v>
      </c>
      <c r="L814" s="148"/>
      <c r="M814" s="189"/>
    </row>
    <row r="815" spans="1:13" ht="11.25" customHeight="1">
      <c r="A815" s="148" t="s">
        <v>998</v>
      </c>
      <c r="B815" s="148" t="s">
        <v>1750</v>
      </c>
      <c r="C815" s="166">
        <v>6.06</v>
      </c>
      <c r="D815" s="167">
        <v>1.05026</v>
      </c>
      <c r="E815" s="167">
        <v>1.05026</v>
      </c>
      <c r="F815" s="168">
        <v>1</v>
      </c>
      <c r="G815" s="167">
        <f t="shared" si="24"/>
        <v>1.05026</v>
      </c>
      <c r="H815" s="166">
        <v>1.2</v>
      </c>
      <c r="I815" s="169">
        <f t="shared" si="25"/>
        <v>1.26031</v>
      </c>
      <c r="J815" s="170" t="s">
        <v>1239</v>
      </c>
      <c r="K815" s="171" t="s">
        <v>1241</v>
      </c>
      <c r="L815" s="148"/>
      <c r="M815" s="189"/>
    </row>
    <row r="816" spans="1:13" ht="11.25" customHeight="1">
      <c r="A816" s="172" t="s">
        <v>999</v>
      </c>
      <c r="B816" s="172" t="s">
        <v>1750</v>
      </c>
      <c r="C816" s="173">
        <v>9.31</v>
      </c>
      <c r="D816" s="174">
        <v>1.5203899999999999</v>
      </c>
      <c r="E816" s="174">
        <v>1.5203899999999999</v>
      </c>
      <c r="F816" s="175">
        <v>1</v>
      </c>
      <c r="G816" s="174">
        <f t="shared" si="24"/>
        <v>1.5203899999999999</v>
      </c>
      <c r="H816" s="173">
        <v>1.2</v>
      </c>
      <c r="I816" s="176">
        <f t="shared" si="25"/>
        <v>1.82447</v>
      </c>
      <c r="J816" s="177" t="s">
        <v>1239</v>
      </c>
      <c r="K816" s="178" t="s">
        <v>1241</v>
      </c>
      <c r="L816" s="148"/>
      <c r="M816" s="189"/>
    </row>
    <row r="817" spans="1:13" ht="11.25" customHeight="1">
      <c r="A817" s="159" t="s">
        <v>1000</v>
      </c>
      <c r="B817" s="159" t="s">
        <v>1751</v>
      </c>
      <c r="C817" s="160">
        <v>2.36</v>
      </c>
      <c r="D817" s="161">
        <v>0.41149999999999998</v>
      </c>
      <c r="E817" s="161">
        <v>0.41149999999999998</v>
      </c>
      <c r="F817" s="162">
        <v>1</v>
      </c>
      <c r="G817" s="161">
        <f t="shared" si="24"/>
        <v>0.41149999999999998</v>
      </c>
      <c r="H817" s="160">
        <v>1.2</v>
      </c>
      <c r="I817" s="163">
        <f t="shared" si="25"/>
        <v>0.49380000000000002</v>
      </c>
      <c r="J817" s="164" t="s">
        <v>1239</v>
      </c>
      <c r="K817" s="165" t="s">
        <v>1241</v>
      </c>
      <c r="L817" s="148"/>
      <c r="M817" s="189"/>
    </row>
    <row r="818" spans="1:13" ht="11.25" customHeight="1">
      <c r="A818" s="148" t="s">
        <v>1001</v>
      </c>
      <c r="B818" s="148" t="s">
        <v>1751</v>
      </c>
      <c r="C818" s="166">
        <v>3.85</v>
      </c>
      <c r="D818" s="167">
        <v>0.60089000000000004</v>
      </c>
      <c r="E818" s="167">
        <v>0.60089000000000004</v>
      </c>
      <c r="F818" s="168">
        <v>1</v>
      </c>
      <c r="G818" s="167">
        <f t="shared" si="24"/>
        <v>0.60089000000000004</v>
      </c>
      <c r="H818" s="166">
        <v>1.2</v>
      </c>
      <c r="I818" s="169">
        <f t="shared" si="25"/>
        <v>0.72106999999999999</v>
      </c>
      <c r="J818" s="170" t="s">
        <v>1239</v>
      </c>
      <c r="K818" s="171" t="s">
        <v>1241</v>
      </c>
      <c r="L818" s="148"/>
      <c r="M818" s="189"/>
    </row>
    <row r="819" spans="1:13" ht="11.25" customHeight="1">
      <c r="A819" s="148" t="s">
        <v>1002</v>
      </c>
      <c r="B819" s="148" t="s">
        <v>1751</v>
      </c>
      <c r="C819" s="166">
        <v>7.17</v>
      </c>
      <c r="D819" s="167">
        <v>1.1152</v>
      </c>
      <c r="E819" s="167">
        <v>1.1152</v>
      </c>
      <c r="F819" s="168">
        <v>1</v>
      </c>
      <c r="G819" s="167">
        <f t="shared" si="24"/>
        <v>1.1152</v>
      </c>
      <c r="H819" s="166">
        <v>1.2</v>
      </c>
      <c r="I819" s="169">
        <f t="shared" si="25"/>
        <v>1.3382400000000001</v>
      </c>
      <c r="J819" s="170" t="s">
        <v>1239</v>
      </c>
      <c r="K819" s="171" t="s">
        <v>1241</v>
      </c>
      <c r="L819" s="148"/>
      <c r="M819" s="189"/>
    </row>
    <row r="820" spans="1:13" ht="11.25" customHeight="1">
      <c r="A820" s="172" t="s">
        <v>1003</v>
      </c>
      <c r="B820" s="172" t="s">
        <v>1751</v>
      </c>
      <c r="C820" s="173">
        <v>13.59</v>
      </c>
      <c r="D820" s="174">
        <v>2.5031300000000001</v>
      </c>
      <c r="E820" s="174">
        <v>2.5031300000000001</v>
      </c>
      <c r="F820" s="175">
        <v>1</v>
      </c>
      <c r="G820" s="174">
        <f t="shared" si="24"/>
        <v>2.5031300000000001</v>
      </c>
      <c r="H820" s="173">
        <v>1.2</v>
      </c>
      <c r="I820" s="176">
        <f t="shared" si="25"/>
        <v>3.0037600000000002</v>
      </c>
      <c r="J820" s="177" t="s">
        <v>1239</v>
      </c>
      <c r="K820" s="178" t="s">
        <v>1241</v>
      </c>
      <c r="L820" s="148"/>
      <c r="M820" s="189"/>
    </row>
    <row r="821" spans="1:13" ht="11.25" customHeight="1">
      <c r="A821" s="159" t="s">
        <v>1004</v>
      </c>
      <c r="B821" s="159" t="s">
        <v>1752</v>
      </c>
      <c r="C821" s="160">
        <v>2.5</v>
      </c>
      <c r="D821" s="161">
        <v>0.45876</v>
      </c>
      <c r="E821" s="161">
        <v>0.45876</v>
      </c>
      <c r="F821" s="162">
        <v>1</v>
      </c>
      <c r="G821" s="161">
        <f t="shared" si="24"/>
        <v>0.45876</v>
      </c>
      <c r="H821" s="160">
        <v>1.2</v>
      </c>
      <c r="I821" s="163">
        <f t="shared" si="25"/>
        <v>0.55051000000000005</v>
      </c>
      <c r="J821" s="164" t="s">
        <v>1239</v>
      </c>
      <c r="K821" s="165" t="s">
        <v>1241</v>
      </c>
      <c r="L821" s="148"/>
      <c r="M821" s="189"/>
    </row>
    <row r="822" spans="1:13" ht="11.25" customHeight="1">
      <c r="A822" s="148" t="s">
        <v>1005</v>
      </c>
      <c r="B822" s="148" t="s">
        <v>1752</v>
      </c>
      <c r="C822" s="166">
        <v>3.31</v>
      </c>
      <c r="D822" s="167">
        <v>0.57662000000000002</v>
      </c>
      <c r="E822" s="167">
        <v>0.57662000000000002</v>
      </c>
      <c r="F822" s="168">
        <v>1</v>
      </c>
      <c r="G822" s="167">
        <f t="shared" si="24"/>
        <v>0.57662000000000002</v>
      </c>
      <c r="H822" s="166">
        <v>1.2</v>
      </c>
      <c r="I822" s="169">
        <f t="shared" si="25"/>
        <v>0.69194</v>
      </c>
      <c r="J822" s="170" t="s">
        <v>1239</v>
      </c>
      <c r="K822" s="171" t="s">
        <v>1241</v>
      </c>
      <c r="L822" s="148"/>
      <c r="M822" s="189"/>
    </row>
    <row r="823" spans="1:13" ht="11.25" customHeight="1">
      <c r="A823" s="148" t="s">
        <v>1006</v>
      </c>
      <c r="B823" s="148" t="s">
        <v>1752</v>
      </c>
      <c r="C823" s="166">
        <v>4.72</v>
      </c>
      <c r="D823" s="167">
        <v>0.77427999999999997</v>
      </c>
      <c r="E823" s="167">
        <v>0.77427999999999997</v>
      </c>
      <c r="F823" s="168">
        <v>1</v>
      </c>
      <c r="G823" s="167">
        <f t="shared" si="24"/>
        <v>0.77427999999999997</v>
      </c>
      <c r="H823" s="166">
        <v>1.2</v>
      </c>
      <c r="I823" s="169">
        <f t="shared" si="25"/>
        <v>0.92913999999999997</v>
      </c>
      <c r="J823" s="170" t="s">
        <v>1239</v>
      </c>
      <c r="K823" s="171" t="s">
        <v>1241</v>
      </c>
      <c r="L823" s="148"/>
      <c r="M823" s="189"/>
    </row>
    <row r="824" spans="1:13" ht="11.25" customHeight="1">
      <c r="A824" s="172" t="s">
        <v>1007</v>
      </c>
      <c r="B824" s="172" t="s">
        <v>1752</v>
      </c>
      <c r="C824" s="173">
        <v>7.2</v>
      </c>
      <c r="D824" s="174">
        <v>1.20458</v>
      </c>
      <c r="E824" s="174">
        <v>1.20458</v>
      </c>
      <c r="F824" s="175">
        <v>1</v>
      </c>
      <c r="G824" s="174">
        <f t="shared" si="24"/>
        <v>1.20458</v>
      </c>
      <c r="H824" s="173">
        <v>1.2</v>
      </c>
      <c r="I824" s="176">
        <f t="shared" si="25"/>
        <v>1.4455</v>
      </c>
      <c r="J824" s="177" t="s">
        <v>1239</v>
      </c>
      <c r="K824" s="178" t="s">
        <v>1241</v>
      </c>
      <c r="L824" s="148"/>
      <c r="M824" s="189"/>
    </row>
    <row r="825" spans="1:13" ht="11.25" customHeight="1">
      <c r="A825" s="159" t="s">
        <v>1008</v>
      </c>
      <c r="B825" s="159" t="s">
        <v>1753</v>
      </c>
      <c r="C825" s="160">
        <v>1.77</v>
      </c>
      <c r="D825" s="161">
        <v>0.48330000000000001</v>
      </c>
      <c r="E825" s="161">
        <v>0.48330000000000001</v>
      </c>
      <c r="F825" s="162">
        <v>1</v>
      </c>
      <c r="G825" s="161">
        <f t="shared" si="24"/>
        <v>0.48330000000000001</v>
      </c>
      <c r="H825" s="160">
        <v>1.2</v>
      </c>
      <c r="I825" s="163">
        <f t="shared" si="25"/>
        <v>0.57996000000000003</v>
      </c>
      <c r="J825" s="164" t="s">
        <v>1239</v>
      </c>
      <c r="K825" s="165" t="s">
        <v>1241</v>
      </c>
      <c r="L825" s="148"/>
      <c r="M825" s="189"/>
    </row>
    <row r="826" spans="1:13" ht="11.25" customHeight="1">
      <c r="A826" s="148" t="s">
        <v>1009</v>
      </c>
      <c r="B826" s="148" t="s">
        <v>1753</v>
      </c>
      <c r="C826" s="166">
        <v>2.0499999999999998</v>
      </c>
      <c r="D826" s="167">
        <v>0.59379000000000004</v>
      </c>
      <c r="E826" s="167">
        <v>0.59379000000000004</v>
      </c>
      <c r="F826" s="168">
        <v>1</v>
      </c>
      <c r="G826" s="167">
        <f t="shared" si="24"/>
        <v>0.59379000000000004</v>
      </c>
      <c r="H826" s="166">
        <v>1.2</v>
      </c>
      <c r="I826" s="169">
        <f t="shared" si="25"/>
        <v>0.71255000000000002</v>
      </c>
      <c r="J826" s="170" t="s">
        <v>1239</v>
      </c>
      <c r="K826" s="171" t="s">
        <v>1241</v>
      </c>
      <c r="L826" s="148"/>
      <c r="M826" s="189"/>
    </row>
    <row r="827" spans="1:13" ht="11.25" customHeight="1">
      <c r="A827" s="148" t="s">
        <v>1010</v>
      </c>
      <c r="B827" s="148" t="s">
        <v>1753</v>
      </c>
      <c r="C827" s="166">
        <v>4.55</v>
      </c>
      <c r="D827" s="167">
        <v>0.98270000000000002</v>
      </c>
      <c r="E827" s="167">
        <v>0.98270000000000002</v>
      </c>
      <c r="F827" s="168">
        <v>1</v>
      </c>
      <c r="G827" s="167">
        <f t="shared" si="24"/>
        <v>0.98270000000000002</v>
      </c>
      <c r="H827" s="166">
        <v>1.2</v>
      </c>
      <c r="I827" s="169">
        <f t="shared" si="25"/>
        <v>1.1792400000000001</v>
      </c>
      <c r="J827" s="170" t="s">
        <v>1239</v>
      </c>
      <c r="K827" s="171" t="s">
        <v>1241</v>
      </c>
      <c r="L827" s="148"/>
      <c r="M827" s="189"/>
    </row>
    <row r="828" spans="1:13" ht="11.25" customHeight="1">
      <c r="A828" s="172" t="s">
        <v>1011</v>
      </c>
      <c r="B828" s="172" t="s">
        <v>1753</v>
      </c>
      <c r="C828" s="173">
        <v>7.8</v>
      </c>
      <c r="D828" s="174">
        <v>1.7070399999999999</v>
      </c>
      <c r="E828" s="174">
        <v>1.7070399999999999</v>
      </c>
      <c r="F828" s="175">
        <v>1</v>
      </c>
      <c r="G828" s="174">
        <f t="shared" si="24"/>
        <v>1.7070399999999999</v>
      </c>
      <c r="H828" s="173">
        <v>1.2</v>
      </c>
      <c r="I828" s="176">
        <f t="shared" si="25"/>
        <v>2.0484499999999999</v>
      </c>
      <c r="J828" s="177" t="s">
        <v>1239</v>
      </c>
      <c r="K828" s="178" t="s">
        <v>1241</v>
      </c>
      <c r="L828" s="148"/>
      <c r="M828" s="189"/>
    </row>
    <row r="829" spans="1:13" ht="11.25" customHeight="1">
      <c r="A829" s="159" t="s">
        <v>1012</v>
      </c>
      <c r="B829" s="159" t="s">
        <v>1754</v>
      </c>
      <c r="C829" s="160">
        <v>2.38</v>
      </c>
      <c r="D829" s="161">
        <v>0.41470000000000001</v>
      </c>
      <c r="E829" s="161">
        <v>0.41470000000000001</v>
      </c>
      <c r="F829" s="162">
        <v>1</v>
      </c>
      <c r="G829" s="161">
        <f t="shared" si="24"/>
        <v>0.41470000000000001</v>
      </c>
      <c r="H829" s="160">
        <v>1.2</v>
      </c>
      <c r="I829" s="163">
        <f t="shared" si="25"/>
        <v>0.49764000000000003</v>
      </c>
      <c r="J829" s="164" t="s">
        <v>1239</v>
      </c>
      <c r="K829" s="165" t="s">
        <v>1241</v>
      </c>
      <c r="L829" s="148"/>
      <c r="M829" s="189"/>
    </row>
    <row r="830" spans="1:13" ht="11.25" customHeight="1">
      <c r="A830" s="148" t="s">
        <v>1013</v>
      </c>
      <c r="B830" s="148" t="s">
        <v>1754</v>
      </c>
      <c r="C830" s="166">
        <v>3.44</v>
      </c>
      <c r="D830" s="167">
        <v>0.59396000000000004</v>
      </c>
      <c r="E830" s="167">
        <v>0.59396000000000004</v>
      </c>
      <c r="F830" s="168">
        <v>1</v>
      </c>
      <c r="G830" s="167">
        <f t="shared" si="24"/>
        <v>0.59396000000000004</v>
      </c>
      <c r="H830" s="166">
        <v>1.2</v>
      </c>
      <c r="I830" s="169">
        <f t="shared" si="25"/>
        <v>0.71274999999999999</v>
      </c>
      <c r="J830" s="170" t="s">
        <v>1239</v>
      </c>
      <c r="K830" s="171" t="s">
        <v>1241</v>
      </c>
      <c r="L830" s="148"/>
      <c r="M830" s="189"/>
    </row>
    <row r="831" spans="1:13" ht="11.25" customHeight="1">
      <c r="A831" s="148" t="s">
        <v>1014</v>
      </c>
      <c r="B831" s="148" t="s">
        <v>1754</v>
      </c>
      <c r="C831" s="166">
        <v>4.9000000000000004</v>
      </c>
      <c r="D831" s="167">
        <v>0.84409999999999996</v>
      </c>
      <c r="E831" s="167">
        <v>0.84409999999999996</v>
      </c>
      <c r="F831" s="168">
        <v>1</v>
      </c>
      <c r="G831" s="167">
        <f t="shared" si="24"/>
        <v>0.84409999999999996</v>
      </c>
      <c r="H831" s="166">
        <v>1.2</v>
      </c>
      <c r="I831" s="169">
        <f t="shared" si="25"/>
        <v>1.01292</v>
      </c>
      <c r="J831" s="170" t="s">
        <v>1239</v>
      </c>
      <c r="K831" s="171" t="s">
        <v>1241</v>
      </c>
      <c r="L831" s="148"/>
      <c r="M831" s="189"/>
    </row>
    <row r="832" spans="1:13" ht="11.25" customHeight="1">
      <c r="A832" s="172" t="s">
        <v>1015</v>
      </c>
      <c r="B832" s="172" t="s">
        <v>1754</v>
      </c>
      <c r="C832" s="173">
        <v>7.6</v>
      </c>
      <c r="D832" s="174">
        <v>1.4133800000000001</v>
      </c>
      <c r="E832" s="174">
        <v>1.4133800000000001</v>
      </c>
      <c r="F832" s="175">
        <v>1</v>
      </c>
      <c r="G832" s="174">
        <f t="shared" si="24"/>
        <v>1.4133800000000001</v>
      </c>
      <c r="H832" s="173">
        <v>1.2</v>
      </c>
      <c r="I832" s="176">
        <f t="shared" si="25"/>
        <v>1.6960599999999999</v>
      </c>
      <c r="J832" s="177" t="s">
        <v>1239</v>
      </c>
      <c r="K832" s="178" t="s">
        <v>1241</v>
      </c>
      <c r="L832" s="148"/>
      <c r="M832" s="189"/>
    </row>
    <row r="833" spans="1:13" ht="11.25" customHeight="1">
      <c r="A833" s="159" t="s">
        <v>1016</v>
      </c>
      <c r="B833" s="159" t="s">
        <v>1755</v>
      </c>
      <c r="C833" s="160">
        <v>2.4</v>
      </c>
      <c r="D833" s="161">
        <v>0.44763999999999998</v>
      </c>
      <c r="E833" s="161">
        <v>0.44763999999999998</v>
      </c>
      <c r="F833" s="162">
        <v>1</v>
      </c>
      <c r="G833" s="161">
        <f t="shared" si="24"/>
        <v>0.44763999999999998</v>
      </c>
      <c r="H833" s="160">
        <v>1.2</v>
      </c>
      <c r="I833" s="163">
        <f t="shared" si="25"/>
        <v>0.53717000000000004</v>
      </c>
      <c r="J833" s="164" t="s">
        <v>1239</v>
      </c>
      <c r="K833" s="165" t="s">
        <v>1241</v>
      </c>
      <c r="L833" s="148"/>
      <c r="M833" s="189"/>
    </row>
    <row r="834" spans="1:13" ht="11.25" customHeight="1">
      <c r="A834" s="148" t="s">
        <v>1017</v>
      </c>
      <c r="B834" s="148" t="s">
        <v>1755</v>
      </c>
      <c r="C834" s="166">
        <v>3.22</v>
      </c>
      <c r="D834" s="167">
        <v>0.61558000000000002</v>
      </c>
      <c r="E834" s="167">
        <v>0.61558000000000002</v>
      </c>
      <c r="F834" s="168">
        <v>1</v>
      </c>
      <c r="G834" s="167">
        <f t="shared" si="24"/>
        <v>0.61558000000000002</v>
      </c>
      <c r="H834" s="166">
        <v>1.2</v>
      </c>
      <c r="I834" s="169">
        <f t="shared" si="25"/>
        <v>0.73870000000000002</v>
      </c>
      <c r="J834" s="170" t="s">
        <v>1239</v>
      </c>
      <c r="K834" s="171" t="s">
        <v>1241</v>
      </c>
      <c r="L834" s="148"/>
      <c r="M834" s="189"/>
    </row>
    <row r="835" spans="1:13" ht="11.25" customHeight="1">
      <c r="A835" s="148" t="s">
        <v>1018</v>
      </c>
      <c r="B835" s="148" t="s">
        <v>1755</v>
      </c>
      <c r="C835" s="166">
        <v>4.8899999999999997</v>
      </c>
      <c r="D835" s="167">
        <v>0.87892000000000003</v>
      </c>
      <c r="E835" s="167">
        <v>0.87892000000000003</v>
      </c>
      <c r="F835" s="168">
        <v>1</v>
      </c>
      <c r="G835" s="167">
        <f t="shared" si="24"/>
        <v>0.87892000000000003</v>
      </c>
      <c r="H835" s="166">
        <v>1.2</v>
      </c>
      <c r="I835" s="169">
        <f t="shared" si="25"/>
        <v>1.0547</v>
      </c>
      <c r="J835" s="170" t="s">
        <v>1239</v>
      </c>
      <c r="K835" s="171" t="s">
        <v>1241</v>
      </c>
      <c r="L835" s="148"/>
      <c r="M835" s="189"/>
    </row>
    <row r="836" spans="1:13" ht="11.25" customHeight="1">
      <c r="A836" s="172" t="s">
        <v>1019</v>
      </c>
      <c r="B836" s="172" t="s">
        <v>1755</v>
      </c>
      <c r="C836" s="173">
        <v>8.23</v>
      </c>
      <c r="D836" s="174">
        <v>1.5406200000000001</v>
      </c>
      <c r="E836" s="174">
        <v>1.5406200000000001</v>
      </c>
      <c r="F836" s="175">
        <v>1</v>
      </c>
      <c r="G836" s="174">
        <f t="shared" si="24"/>
        <v>1.5406200000000001</v>
      </c>
      <c r="H836" s="173">
        <v>1.2</v>
      </c>
      <c r="I836" s="176">
        <f t="shared" si="25"/>
        <v>1.84874</v>
      </c>
      <c r="J836" s="177" t="s">
        <v>1239</v>
      </c>
      <c r="K836" s="178" t="s">
        <v>1241</v>
      </c>
      <c r="L836" s="148"/>
      <c r="M836" s="189"/>
    </row>
    <row r="837" spans="1:13" ht="11.25" customHeight="1">
      <c r="A837" s="159" t="s">
        <v>1370</v>
      </c>
      <c r="B837" s="159" t="s">
        <v>1559</v>
      </c>
      <c r="C837" s="160">
        <v>2.4500000000000002</v>
      </c>
      <c r="D837" s="161">
        <v>0.45278000000000002</v>
      </c>
      <c r="E837" s="161">
        <v>0.45278000000000002</v>
      </c>
      <c r="F837" s="162">
        <v>1</v>
      </c>
      <c r="G837" s="161">
        <f t="shared" si="24"/>
        <v>0.45278000000000002</v>
      </c>
      <c r="H837" s="160">
        <v>1.2</v>
      </c>
      <c r="I837" s="163">
        <f t="shared" si="25"/>
        <v>0.54334000000000005</v>
      </c>
      <c r="J837" s="164" t="s">
        <v>1239</v>
      </c>
      <c r="K837" s="165" t="s">
        <v>1241</v>
      </c>
      <c r="L837" s="148"/>
      <c r="M837" s="189"/>
    </row>
    <row r="838" spans="1:13" ht="11.25" customHeight="1">
      <c r="A838" s="148" t="s">
        <v>1371</v>
      </c>
      <c r="B838" s="148" t="s">
        <v>1559</v>
      </c>
      <c r="C838" s="166">
        <v>3.39</v>
      </c>
      <c r="D838" s="167">
        <v>0.58714999999999995</v>
      </c>
      <c r="E838" s="167">
        <v>0.58714999999999995</v>
      </c>
      <c r="F838" s="168">
        <v>1</v>
      </c>
      <c r="G838" s="167">
        <f t="shared" si="24"/>
        <v>0.58714999999999995</v>
      </c>
      <c r="H838" s="166">
        <v>1.2</v>
      </c>
      <c r="I838" s="169">
        <f t="shared" si="25"/>
        <v>0.70457999999999998</v>
      </c>
      <c r="J838" s="170" t="s">
        <v>1239</v>
      </c>
      <c r="K838" s="171" t="s">
        <v>1241</v>
      </c>
      <c r="L838" s="148"/>
      <c r="M838" s="189"/>
    </row>
    <row r="839" spans="1:13" ht="11.25" customHeight="1">
      <c r="A839" s="148" t="s">
        <v>1372</v>
      </c>
      <c r="B839" s="148" t="s">
        <v>1559</v>
      </c>
      <c r="C839" s="166">
        <v>5.53</v>
      </c>
      <c r="D839" s="167">
        <v>0.91647999999999996</v>
      </c>
      <c r="E839" s="167">
        <v>0.91647999999999996</v>
      </c>
      <c r="F839" s="168">
        <v>1</v>
      </c>
      <c r="G839" s="167">
        <f t="shared" si="24"/>
        <v>0.91647999999999996</v>
      </c>
      <c r="H839" s="166">
        <v>1.2</v>
      </c>
      <c r="I839" s="169">
        <f t="shared" si="25"/>
        <v>1.09978</v>
      </c>
      <c r="J839" s="170" t="s">
        <v>1239</v>
      </c>
      <c r="K839" s="171" t="s">
        <v>1241</v>
      </c>
      <c r="L839" s="148"/>
      <c r="M839" s="189"/>
    </row>
    <row r="840" spans="1:13" ht="11.25" customHeight="1">
      <c r="A840" s="172" t="s">
        <v>1373</v>
      </c>
      <c r="B840" s="172" t="s">
        <v>1559</v>
      </c>
      <c r="C840" s="173">
        <v>9.2100000000000009</v>
      </c>
      <c r="D840" s="174">
        <v>1.71468</v>
      </c>
      <c r="E840" s="174">
        <v>1.71468</v>
      </c>
      <c r="F840" s="175">
        <v>1</v>
      </c>
      <c r="G840" s="174">
        <f t="shared" si="24"/>
        <v>1.71468</v>
      </c>
      <c r="H840" s="173">
        <v>1.2</v>
      </c>
      <c r="I840" s="176">
        <f t="shared" si="25"/>
        <v>2.05762</v>
      </c>
      <c r="J840" s="177" t="s">
        <v>1239</v>
      </c>
      <c r="K840" s="178" t="s">
        <v>1241</v>
      </c>
      <c r="L840" s="148"/>
      <c r="M840" s="189"/>
    </row>
    <row r="841" spans="1:13" ht="11.25" customHeight="1">
      <c r="A841" s="159" t="s">
        <v>1374</v>
      </c>
      <c r="B841" s="159" t="s">
        <v>1560</v>
      </c>
      <c r="C841" s="160">
        <v>2.2799999999999998</v>
      </c>
      <c r="D841" s="161">
        <v>0.37856000000000001</v>
      </c>
      <c r="E841" s="161">
        <v>0.37856000000000001</v>
      </c>
      <c r="F841" s="162">
        <v>1</v>
      </c>
      <c r="G841" s="161">
        <f t="shared" si="24"/>
        <v>0.37856000000000001</v>
      </c>
      <c r="H841" s="160">
        <v>1.2</v>
      </c>
      <c r="I841" s="163">
        <f t="shared" si="25"/>
        <v>0.45427000000000001</v>
      </c>
      <c r="J841" s="164" t="s">
        <v>1239</v>
      </c>
      <c r="K841" s="165" t="s">
        <v>1241</v>
      </c>
      <c r="L841" s="148"/>
      <c r="M841" s="189"/>
    </row>
    <row r="842" spans="1:13" ht="11.25" customHeight="1">
      <c r="A842" s="148" t="s">
        <v>1375</v>
      </c>
      <c r="B842" s="148" t="s">
        <v>1560</v>
      </c>
      <c r="C842" s="166">
        <v>2.88</v>
      </c>
      <c r="D842" s="167">
        <v>0.51561000000000001</v>
      </c>
      <c r="E842" s="167">
        <v>0.51561000000000001</v>
      </c>
      <c r="F842" s="168">
        <v>1</v>
      </c>
      <c r="G842" s="167">
        <f t="shared" si="24"/>
        <v>0.51561000000000001</v>
      </c>
      <c r="H842" s="166">
        <v>1.2</v>
      </c>
      <c r="I842" s="169">
        <f t="shared" si="25"/>
        <v>0.61873</v>
      </c>
      <c r="J842" s="170" t="s">
        <v>1239</v>
      </c>
      <c r="K842" s="171" t="s">
        <v>1241</v>
      </c>
      <c r="L842" s="148"/>
      <c r="M842" s="189"/>
    </row>
    <row r="843" spans="1:13" ht="11.25" customHeight="1">
      <c r="A843" s="148" t="s">
        <v>1376</v>
      </c>
      <c r="B843" s="148" t="s">
        <v>1560</v>
      </c>
      <c r="C843" s="166">
        <v>4.66</v>
      </c>
      <c r="D843" s="167">
        <v>0.85194999999999999</v>
      </c>
      <c r="E843" s="167">
        <v>0.85194999999999999</v>
      </c>
      <c r="F843" s="168">
        <v>1</v>
      </c>
      <c r="G843" s="167">
        <f t="shared" si="24"/>
        <v>0.85194999999999999</v>
      </c>
      <c r="H843" s="166">
        <v>1.2</v>
      </c>
      <c r="I843" s="169">
        <f t="shared" si="25"/>
        <v>1.02234</v>
      </c>
      <c r="J843" s="170" t="s">
        <v>1239</v>
      </c>
      <c r="K843" s="171" t="s">
        <v>1241</v>
      </c>
      <c r="L843" s="148"/>
      <c r="M843" s="189"/>
    </row>
    <row r="844" spans="1:13" ht="11.25" customHeight="1">
      <c r="A844" s="172" t="s">
        <v>1377</v>
      </c>
      <c r="B844" s="172" t="s">
        <v>1560</v>
      </c>
      <c r="C844" s="173">
        <v>7.94</v>
      </c>
      <c r="D844" s="174">
        <v>1.4922599999999999</v>
      </c>
      <c r="E844" s="174">
        <v>1.4922599999999999</v>
      </c>
      <c r="F844" s="175">
        <v>1</v>
      </c>
      <c r="G844" s="174">
        <f t="shared" si="24"/>
        <v>1.4922599999999999</v>
      </c>
      <c r="H844" s="173">
        <v>1.2</v>
      </c>
      <c r="I844" s="176">
        <f t="shared" si="25"/>
        <v>1.79071</v>
      </c>
      <c r="J844" s="177" t="s">
        <v>1239</v>
      </c>
      <c r="K844" s="178" t="s">
        <v>1241</v>
      </c>
      <c r="L844" s="148"/>
      <c r="M844" s="189"/>
    </row>
    <row r="845" spans="1:13" ht="11.25" customHeight="1">
      <c r="A845" s="159" t="s">
        <v>1020</v>
      </c>
      <c r="B845" s="159" t="s">
        <v>1756</v>
      </c>
      <c r="C845" s="160">
        <v>1.52</v>
      </c>
      <c r="D845" s="161">
        <v>1.27511</v>
      </c>
      <c r="E845" s="161">
        <v>1.27511</v>
      </c>
      <c r="F845" s="162">
        <v>1</v>
      </c>
      <c r="G845" s="161">
        <f t="shared" ref="G845:G908" si="26">ROUND(F845*D845,5)</f>
        <v>1.27511</v>
      </c>
      <c r="H845" s="160">
        <v>1.2</v>
      </c>
      <c r="I845" s="163">
        <f t="shared" ref="I845:I908" si="27">ROUND(H845*G845,5)</f>
        <v>1.53013</v>
      </c>
      <c r="J845" s="164" t="s">
        <v>1239</v>
      </c>
      <c r="K845" s="165" t="s">
        <v>1241</v>
      </c>
      <c r="L845" s="148"/>
      <c r="M845" s="189"/>
    </row>
    <row r="846" spans="1:13" ht="11.25" customHeight="1">
      <c r="A846" s="148" t="s">
        <v>1021</v>
      </c>
      <c r="B846" s="148" t="s">
        <v>1756</v>
      </c>
      <c r="C846" s="166">
        <v>1.99</v>
      </c>
      <c r="D846" s="167">
        <v>1.4655199999999999</v>
      </c>
      <c r="E846" s="167">
        <v>1.4655199999999999</v>
      </c>
      <c r="F846" s="168">
        <v>1</v>
      </c>
      <c r="G846" s="167">
        <f t="shared" si="26"/>
        <v>1.4655199999999999</v>
      </c>
      <c r="H846" s="166">
        <v>1.2</v>
      </c>
      <c r="I846" s="169">
        <f t="shared" si="27"/>
        <v>1.7586200000000001</v>
      </c>
      <c r="J846" s="170" t="s">
        <v>1239</v>
      </c>
      <c r="K846" s="171" t="s">
        <v>1241</v>
      </c>
      <c r="L846" s="148"/>
      <c r="M846" s="189"/>
    </row>
    <row r="847" spans="1:13" ht="11.25" customHeight="1">
      <c r="A847" s="148" t="s">
        <v>1022</v>
      </c>
      <c r="B847" s="148" t="s">
        <v>1756</v>
      </c>
      <c r="C847" s="166">
        <v>5.52</v>
      </c>
      <c r="D847" s="167">
        <v>2.1854900000000002</v>
      </c>
      <c r="E847" s="167">
        <v>2.1854900000000002</v>
      </c>
      <c r="F847" s="168">
        <v>1</v>
      </c>
      <c r="G847" s="167">
        <f t="shared" si="26"/>
        <v>2.1854900000000002</v>
      </c>
      <c r="H847" s="166">
        <v>1.2</v>
      </c>
      <c r="I847" s="169">
        <f t="shared" si="27"/>
        <v>2.6225900000000002</v>
      </c>
      <c r="J847" s="170" t="s">
        <v>1239</v>
      </c>
      <c r="K847" s="171" t="s">
        <v>1241</v>
      </c>
      <c r="L847" s="148"/>
      <c r="M847" s="189"/>
    </row>
    <row r="848" spans="1:13" ht="11.25" customHeight="1">
      <c r="A848" s="172" t="s">
        <v>1023</v>
      </c>
      <c r="B848" s="172" t="s">
        <v>1756</v>
      </c>
      <c r="C848" s="173">
        <v>11.84</v>
      </c>
      <c r="D848" s="174">
        <v>3.5894900000000001</v>
      </c>
      <c r="E848" s="174">
        <v>3.5894900000000001</v>
      </c>
      <c r="F848" s="175">
        <v>1</v>
      </c>
      <c r="G848" s="174">
        <f t="shared" si="26"/>
        <v>3.5894900000000001</v>
      </c>
      <c r="H848" s="173">
        <v>1.2</v>
      </c>
      <c r="I848" s="176">
        <f t="shared" si="27"/>
        <v>4.3073899999999998</v>
      </c>
      <c r="J848" s="177" t="s">
        <v>1239</v>
      </c>
      <c r="K848" s="178" t="s">
        <v>1241</v>
      </c>
      <c r="L848" s="148"/>
      <c r="M848" s="189"/>
    </row>
    <row r="849" spans="1:13" ht="11.25" customHeight="1">
      <c r="A849" s="159" t="s">
        <v>1024</v>
      </c>
      <c r="B849" s="159" t="s">
        <v>1561</v>
      </c>
      <c r="C849" s="160">
        <v>1.78</v>
      </c>
      <c r="D849" s="161">
        <v>0.70204</v>
      </c>
      <c r="E849" s="161">
        <v>0.70204</v>
      </c>
      <c r="F849" s="162">
        <v>1</v>
      </c>
      <c r="G849" s="161">
        <f t="shared" si="26"/>
        <v>0.70204</v>
      </c>
      <c r="H849" s="160">
        <v>1.2</v>
      </c>
      <c r="I849" s="163">
        <f t="shared" si="27"/>
        <v>0.84245000000000003</v>
      </c>
      <c r="J849" s="164" t="s">
        <v>1239</v>
      </c>
      <c r="K849" s="165" t="s">
        <v>1241</v>
      </c>
      <c r="L849" s="148"/>
      <c r="M849" s="189"/>
    </row>
    <row r="850" spans="1:13" ht="11.25" customHeight="1">
      <c r="A850" s="148" t="s">
        <v>1025</v>
      </c>
      <c r="B850" s="148" t="s">
        <v>1561</v>
      </c>
      <c r="C850" s="166">
        <v>2.81</v>
      </c>
      <c r="D850" s="167">
        <v>0.85851</v>
      </c>
      <c r="E850" s="167">
        <v>0.85851</v>
      </c>
      <c r="F850" s="168">
        <v>1</v>
      </c>
      <c r="G850" s="167">
        <f t="shared" si="26"/>
        <v>0.85851</v>
      </c>
      <c r="H850" s="166">
        <v>1.2</v>
      </c>
      <c r="I850" s="169">
        <f t="shared" si="27"/>
        <v>1.0302100000000001</v>
      </c>
      <c r="J850" s="170" t="s">
        <v>1239</v>
      </c>
      <c r="K850" s="171" t="s">
        <v>1241</v>
      </c>
      <c r="L850" s="148"/>
      <c r="M850" s="189"/>
    </row>
    <row r="851" spans="1:13" ht="11.25" customHeight="1">
      <c r="A851" s="148" t="s">
        <v>1026</v>
      </c>
      <c r="B851" s="148" t="s">
        <v>1561</v>
      </c>
      <c r="C851" s="166">
        <v>6.74</v>
      </c>
      <c r="D851" s="167">
        <v>1.5613999999999999</v>
      </c>
      <c r="E851" s="167">
        <v>1.5613999999999999</v>
      </c>
      <c r="F851" s="168">
        <v>1</v>
      </c>
      <c r="G851" s="167">
        <f t="shared" si="26"/>
        <v>1.5613999999999999</v>
      </c>
      <c r="H851" s="166">
        <v>1.2</v>
      </c>
      <c r="I851" s="169">
        <f t="shared" si="27"/>
        <v>1.87368</v>
      </c>
      <c r="J851" s="170" t="s">
        <v>1239</v>
      </c>
      <c r="K851" s="171" t="s">
        <v>1241</v>
      </c>
      <c r="L851" s="148"/>
      <c r="M851" s="189"/>
    </row>
    <row r="852" spans="1:13" ht="11.25" customHeight="1">
      <c r="A852" s="172" t="s">
        <v>1027</v>
      </c>
      <c r="B852" s="172" t="s">
        <v>1561</v>
      </c>
      <c r="C852" s="173">
        <v>10.56</v>
      </c>
      <c r="D852" s="174">
        <v>2.5982799999999999</v>
      </c>
      <c r="E852" s="174">
        <v>2.5982799999999999</v>
      </c>
      <c r="F852" s="175">
        <v>1</v>
      </c>
      <c r="G852" s="174">
        <f t="shared" si="26"/>
        <v>2.5982799999999999</v>
      </c>
      <c r="H852" s="173">
        <v>1.2</v>
      </c>
      <c r="I852" s="176">
        <f t="shared" si="27"/>
        <v>3.1179399999999999</v>
      </c>
      <c r="J852" s="177" t="s">
        <v>1239</v>
      </c>
      <c r="K852" s="178" t="s">
        <v>1241</v>
      </c>
      <c r="L852" s="148"/>
      <c r="M852" s="189"/>
    </row>
    <row r="853" spans="1:13" ht="11.25" customHeight="1">
      <c r="A853" s="159" t="s">
        <v>1028</v>
      </c>
      <c r="B853" s="159" t="s">
        <v>1757</v>
      </c>
      <c r="C853" s="160">
        <v>1.94</v>
      </c>
      <c r="D853" s="161">
        <v>0.90412000000000003</v>
      </c>
      <c r="E853" s="161">
        <v>0.90412000000000003</v>
      </c>
      <c r="F853" s="162">
        <v>1</v>
      </c>
      <c r="G853" s="161">
        <f t="shared" si="26"/>
        <v>0.90412000000000003</v>
      </c>
      <c r="H853" s="160">
        <v>1.2</v>
      </c>
      <c r="I853" s="163">
        <f t="shared" si="27"/>
        <v>1.08494</v>
      </c>
      <c r="J853" s="164" t="s">
        <v>1239</v>
      </c>
      <c r="K853" s="165" t="s">
        <v>1241</v>
      </c>
      <c r="L853" s="148"/>
      <c r="M853" s="189"/>
    </row>
    <row r="854" spans="1:13" ht="11.25" customHeight="1">
      <c r="A854" s="148" t="s">
        <v>1029</v>
      </c>
      <c r="B854" s="148" t="s">
        <v>1757</v>
      </c>
      <c r="C854" s="166">
        <v>3.95</v>
      </c>
      <c r="D854" s="167">
        <v>1.20757</v>
      </c>
      <c r="E854" s="167">
        <v>1.20757</v>
      </c>
      <c r="F854" s="168">
        <v>1</v>
      </c>
      <c r="G854" s="167">
        <f t="shared" si="26"/>
        <v>1.20757</v>
      </c>
      <c r="H854" s="166">
        <v>1.2</v>
      </c>
      <c r="I854" s="169">
        <f t="shared" si="27"/>
        <v>1.4490799999999999</v>
      </c>
      <c r="J854" s="170" t="s">
        <v>1239</v>
      </c>
      <c r="K854" s="171" t="s">
        <v>1241</v>
      </c>
      <c r="L854" s="148"/>
      <c r="M854" s="189"/>
    </row>
    <row r="855" spans="1:13" ht="11.25" customHeight="1">
      <c r="A855" s="148" t="s">
        <v>1030</v>
      </c>
      <c r="B855" s="148" t="s">
        <v>1757</v>
      </c>
      <c r="C855" s="166">
        <v>7.64</v>
      </c>
      <c r="D855" s="167">
        <v>1.8149500000000001</v>
      </c>
      <c r="E855" s="167">
        <v>1.8149500000000001</v>
      </c>
      <c r="F855" s="168">
        <v>1</v>
      </c>
      <c r="G855" s="167">
        <f t="shared" si="26"/>
        <v>1.8149500000000001</v>
      </c>
      <c r="H855" s="166">
        <v>1.2</v>
      </c>
      <c r="I855" s="169">
        <f t="shared" si="27"/>
        <v>2.17794</v>
      </c>
      <c r="J855" s="170" t="s">
        <v>1239</v>
      </c>
      <c r="K855" s="171" t="s">
        <v>1241</v>
      </c>
      <c r="L855" s="148"/>
      <c r="M855" s="189"/>
    </row>
    <row r="856" spans="1:13" ht="11.25" customHeight="1">
      <c r="A856" s="172" t="s">
        <v>1031</v>
      </c>
      <c r="B856" s="172" t="s">
        <v>1757</v>
      </c>
      <c r="C856" s="173">
        <v>15.92</v>
      </c>
      <c r="D856" s="174">
        <v>3.2754699999999999</v>
      </c>
      <c r="E856" s="174">
        <v>3.2754699999999999</v>
      </c>
      <c r="F856" s="175">
        <v>1</v>
      </c>
      <c r="G856" s="174">
        <f t="shared" si="26"/>
        <v>3.2754699999999999</v>
      </c>
      <c r="H856" s="173">
        <v>1.2</v>
      </c>
      <c r="I856" s="176">
        <f t="shared" si="27"/>
        <v>3.9305599999999998</v>
      </c>
      <c r="J856" s="177" t="s">
        <v>1239</v>
      </c>
      <c r="K856" s="178" t="s">
        <v>1241</v>
      </c>
      <c r="L856" s="148"/>
      <c r="M856" s="189"/>
    </row>
    <row r="857" spans="1:13" ht="11.25" customHeight="1">
      <c r="A857" s="159" t="s">
        <v>1032</v>
      </c>
      <c r="B857" s="159" t="s">
        <v>1758</v>
      </c>
      <c r="C857" s="160">
        <v>1.2779092004821213</v>
      </c>
      <c r="D857" s="161">
        <v>1.0777300000000001</v>
      </c>
      <c r="E857" s="161">
        <v>1.0777300000000001</v>
      </c>
      <c r="F857" s="162">
        <v>1</v>
      </c>
      <c r="G857" s="161">
        <f t="shared" si="26"/>
        <v>1.0777300000000001</v>
      </c>
      <c r="H857" s="160">
        <v>1.2</v>
      </c>
      <c r="I857" s="163">
        <f t="shared" si="27"/>
        <v>1.29328</v>
      </c>
      <c r="J857" s="164" t="s">
        <v>1239</v>
      </c>
      <c r="K857" s="165" t="s">
        <v>1241</v>
      </c>
      <c r="L857" s="148"/>
      <c r="M857" s="189"/>
    </row>
    <row r="858" spans="1:13" ht="11.25" customHeight="1">
      <c r="A858" s="148" t="s">
        <v>1033</v>
      </c>
      <c r="B858" s="148" t="s">
        <v>1758</v>
      </c>
      <c r="C858" s="166">
        <v>1.54</v>
      </c>
      <c r="D858" s="167">
        <v>1.37734</v>
      </c>
      <c r="E858" s="167">
        <v>1.37734</v>
      </c>
      <c r="F858" s="168">
        <v>1</v>
      </c>
      <c r="G858" s="167">
        <f t="shared" si="26"/>
        <v>1.37734</v>
      </c>
      <c r="H858" s="166">
        <v>1.2</v>
      </c>
      <c r="I858" s="169">
        <f t="shared" si="27"/>
        <v>1.6528099999999999</v>
      </c>
      <c r="J858" s="170" t="s">
        <v>1239</v>
      </c>
      <c r="K858" s="171" t="s">
        <v>1241</v>
      </c>
      <c r="L858" s="148"/>
      <c r="M858" s="189"/>
    </row>
    <row r="859" spans="1:13" ht="11.25" customHeight="1">
      <c r="A859" s="148" t="s">
        <v>1034</v>
      </c>
      <c r="B859" s="148" t="s">
        <v>1758</v>
      </c>
      <c r="C859" s="166">
        <v>3.28</v>
      </c>
      <c r="D859" s="167">
        <v>1.6516900000000001</v>
      </c>
      <c r="E859" s="167">
        <v>1.6516900000000001</v>
      </c>
      <c r="F859" s="168">
        <v>1</v>
      </c>
      <c r="G859" s="167">
        <f t="shared" si="26"/>
        <v>1.6516900000000001</v>
      </c>
      <c r="H859" s="166">
        <v>1.2</v>
      </c>
      <c r="I859" s="169">
        <f t="shared" si="27"/>
        <v>1.98203</v>
      </c>
      <c r="J859" s="170" t="s">
        <v>1239</v>
      </c>
      <c r="K859" s="171" t="s">
        <v>1241</v>
      </c>
      <c r="L859" s="148"/>
      <c r="M859" s="189"/>
    </row>
    <row r="860" spans="1:13" ht="11.25" customHeight="1">
      <c r="A860" s="172" t="s">
        <v>1035</v>
      </c>
      <c r="B860" s="172" t="s">
        <v>1758</v>
      </c>
      <c r="C860" s="173">
        <v>11.1</v>
      </c>
      <c r="D860" s="174">
        <v>3.6407400000000001</v>
      </c>
      <c r="E860" s="174">
        <v>3.6407400000000001</v>
      </c>
      <c r="F860" s="175">
        <v>1</v>
      </c>
      <c r="G860" s="174">
        <f t="shared" si="26"/>
        <v>3.6407400000000001</v>
      </c>
      <c r="H860" s="173">
        <v>1.2</v>
      </c>
      <c r="I860" s="176">
        <f t="shared" si="27"/>
        <v>4.3688900000000004</v>
      </c>
      <c r="J860" s="177" t="s">
        <v>1239</v>
      </c>
      <c r="K860" s="178" t="s">
        <v>1241</v>
      </c>
      <c r="L860" s="148"/>
      <c r="M860" s="189"/>
    </row>
    <row r="861" spans="1:13" ht="11.25" customHeight="1">
      <c r="A861" s="159" t="s">
        <v>1036</v>
      </c>
      <c r="B861" s="159" t="s">
        <v>1562</v>
      </c>
      <c r="C861" s="160">
        <v>1.96</v>
      </c>
      <c r="D861" s="161">
        <v>0.48320999999999997</v>
      </c>
      <c r="E861" s="161">
        <v>0.48320999999999997</v>
      </c>
      <c r="F861" s="162">
        <v>1</v>
      </c>
      <c r="G861" s="161">
        <f t="shared" si="26"/>
        <v>0.48320999999999997</v>
      </c>
      <c r="H861" s="160">
        <v>1.2</v>
      </c>
      <c r="I861" s="163">
        <f t="shared" si="27"/>
        <v>0.57984999999999998</v>
      </c>
      <c r="J861" s="164" t="s">
        <v>1239</v>
      </c>
      <c r="K861" s="165" t="s">
        <v>1241</v>
      </c>
      <c r="L861" s="148"/>
      <c r="M861" s="189"/>
    </row>
    <row r="862" spans="1:13" ht="11.25" customHeight="1">
      <c r="A862" s="148" t="s">
        <v>1037</v>
      </c>
      <c r="B862" s="148" t="s">
        <v>1562</v>
      </c>
      <c r="C862" s="166">
        <v>3.86</v>
      </c>
      <c r="D862" s="167">
        <v>0.66217000000000004</v>
      </c>
      <c r="E862" s="167">
        <v>0.66217000000000004</v>
      </c>
      <c r="F862" s="168">
        <v>1</v>
      </c>
      <c r="G862" s="167">
        <f t="shared" si="26"/>
        <v>0.66217000000000004</v>
      </c>
      <c r="H862" s="166">
        <v>1.2</v>
      </c>
      <c r="I862" s="169">
        <f t="shared" si="27"/>
        <v>0.79459999999999997</v>
      </c>
      <c r="J862" s="170" t="s">
        <v>1239</v>
      </c>
      <c r="K862" s="171" t="s">
        <v>1241</v>
      </c>
      <c r="L862" s="148"/>
      <c r="M862" s="189"/>
    </row>
    <row r="863" spans="1:13" ht="11.25" customHeight="1">
      <c r="A863" s="148" t="s">
        <v>1038</v>
      </c>
      <c r="B863" s="148" t="s">
        <v>1562</v>
      </c>
      <c r="C863" s="166">
        <v>6.15</v>
      </c>
      <c r="D863" s="167">
        <v>1.02051</v>
      </c>
      <c r="E863" s="167">
        <v>1.02051</v>
      </c>
      <c r="F863" s="168">
        <v>1</v>
      </c>
      <c r="G863" s="167">
        <f t="shared" si="26"/>
        <v>1.02051</v>
      </c>
      <c r="H863" s="166">
        <v>1.2</v>
      </c>
      <c r="I863" s="169">
        <f t="shared" si="27"/>
        <v>1.22461</v>
      </c>
      <c r="J863" s="170" t="s">
        <v>1239</v>
      </c>
      <c r="K863" s="171" t="s">
        <v>1241</v>
      </c>
      <c r="L863" s="148"/>
      <c r="M863" s="189"/>
    </row>
    <row r="864" spans="1:13" ht="11.25" customHeight="1">
      <c r="A864" s="172" t="s">
        <v>1039</v>
      </c>
      <c r="B864" s="172" t="s">
        <v>1562</v>
      </c>
      <c r="C864" s="173">
        <v>9.84</v>
      </c>
      <c r="D864" s="174">
        <v>1.8139099999999999</v>
      </c>
      <c r="E864" s="174">
        <v>1.8139099999999999</v>
      </c>
      <c r="F864" s="175">
        <v>1</v>
      </c>
      <c r="G864" s="174">
        <f t="shared" si="26"/>
        <v>1.8139099999999999</v>
      </c>
      <c r="H864" s="173">
        <v>1.2</v>
      </c>
      <c r="I864" s="176">
        <f t="shared" si="27"/>
        <v>2.1766899999999998</v>
      </c>
      <c r="J864" s="177" t="s">
        <v>1239</v>
      </c>
      <c r="K864" s="178" t="s">
        <v>1241</v>
      </c>
      <c r="L864" s="148"/>
      <c r="M864" s="189"/>
    </row>
    <row r="865" spans="1:13" ht="11.25" customHeight="1">
      <c r="A865" s="159" t="s">
        <v>1040</v>
      </c>
      <c r="B865" s="159" t="s">
        <v>1563</v>
      </c>
      <c r="C865" s="160">
        <v>2.48</v>
      </c>
      <c r="D865" s="161">
        <v>0.43957000000000002</v>
      </c>
      <c r="E865" s="161">
        <v>0.43957000000000002</v>
      </c>
      <c r="F865" s="162">
        <v>1</v>
      </c>
      <c r="G865" s="161">
        <f t="shared" si="26"/>
        <v>0.43957000000000002</v>
      </c>
      <c r="H865" s="160">
        <v>1.2</v>
      </c>
      <c r="I865" s="163">
        <f t="shared" si="27"/>
        <v>0.52747999999999995</v>
      </c>
      <c r="J865" s="164" t="s">
        <v>1239</v>
      </c>
      <c r="K865" s="165" t="s">
        <v>1241</v>
      </c>
      <c r="L865" s="148"/>
      <c r="M865" s="189"/>
    </row>
    <row r="866" spans="1:13" ht="11.25" customHeight="1">
      <c r="A866" s="148" t="s">
        <v>1041</v>
      </c>
      <c r="B866" s="148" t="s">
        <v>1563</v>
      </c>
      <c r="C866" s="166">
        <v>3.38</v>
      </c>
      <c r="D866" s="167">
        <v>0.58994000000000002</v>
      </c>
      <c r="E866" s="167">
        <v>0.58994000000000002</v>
      </c>
      <c r="F866" s="168">
        <v>1</v>
      </c>
      <c r="G866" s="167">
        <f t="shared" si="26"/>
        <v>0.58994000000000002</v>
      </c>
      <c r="H866" s="166">
        <v>1.2</v>
      </c>
      <c r="I866" s="169">
        <f t="shared" si="27"/>
        <v>0.70792999999999995</v>
      </c>
      <c r="J866" s="170" t="s">
        <v>1239</v>
      </c>
      <c r="K866" s="171" t="s">
        <v>1241</v>
      </c>
      <c r="L866" s="148"/>
      <c r="M866" s="189"/>
    </row>
    <row r="867" spans="1:13" ht="11.25" customHeight="1">
      <c r="A867" s="148" t="s">
        <v>1042</v>
      </c>
      <c r="B867" s="148" t="s">
        <v>1563</v>
      </c>
      <c r="C867" s="166">
        <v>5.28</v>
      </c>
      <c r="D867" s="167">
        <v>0.86606000000000005</v>
      </c>
      <c r="E867" s="167">
        <v>0.86606000000000005</v>
      </c>
      <c r="F867" s="168">
        <v>1</v>
      </c>
      <c r="G867" s="167">
        <f t="shared" si="26"/>
        <v>0.86606000000000005</v>
      </c>
      <c r="H867" s="166">
        <v>1.2</v>
      </c>
      <c r="I867" s="169">
        <f t="shared" si="27"/>
        <v>1.0392699999999999</v>
      </c>
      <c r="J867" s="170" t="s">
        <v>1239</v>
      </c>
      <c r="K867" s="171" t="s">
        <v>1241</v>
      </c>
      <c r="L867" s="148"/>
      <c r="M867" s="189"/>
    </row>
    <row r="868" spans="1:13" ht="11.25" customHeight="1">
      <c r="A868" s="172" t="s">
        <v>1043</v>
      </c>
      <c r="B868" s="172" t="s">
        <v>1563</v>
      </c>
      <c r="C868" s="173">
        <v>10.42</v>
      </c>
      <c r="D868" s="174">
        <v>1.7678700000000001</v>
      </c>
      <c r="E868" s="174">
        <v>1.7678700000000001</v>
      </c>
      <c r="F868" s="175">
        <v>1</v>
      </c>
      <c r="G868" s="174">
        <f t="shared" si="26"/>
        <v>1.7678700000000001</v>
      </c>
      <c r="H868" s="173">
        <v>1.2</v>
      </c>
      <c r="I868" s="176">
        <f t="shared" si="27"/>
        <v>2.1214400000000002</v>
      </c>
      <c r="J868" s="177" t="s">
        <v>1239</v>
      </c>
      <c r="K868" s="178" t="s">
        <v>1241</v>
      </c>
      <c r="L868" s="148"/>
      <c r="M868" s="189"/>
    </row>
    <row r="869" spans="1:13" ht="11.25" customHeight="1">
      <c r="A869" s="159" t="s">
        <v>1044</v>
      </c>
      <c r="B869" s="159" t="s">
        <v>1759</v>
      </c>
      <c r="C869" s="160">
        <v>2.34</v>
      </c>
      <c r="D869" s="161">
        <v>1.3149</v>
      </c>
      <c r="E869" s="161">
        <v>1.3149</v>
      </c>
      <c r="F869" s="162">
        <v>1</v>
      </c>
      <c r="G869" s="161">
        <f t="shared" si="26"/>
        <v>1.3149</v>
      </c>
      <c r="H869" s="160">
        <v>1.2</v>
      </c>
      <c r="I869" s="163">
        <f t="shared" si="27"/>
        <v>1.5778799999999999</v>
      </c>
      <c r="J869" s="164" t="s">
        <v>1239</v>
      </c>
      <c r="K869" s="165" t="s">
        <v>1241</v>
      </c>
      <c r="L869" s="148"/>
      <c r="M869" s="189"/>
    </row>
    <row r="870" spans="1:13" ht="11.25" customHeight="1">
      <c r="A870" s="148" t="s">
        <v>1045</v>
      </c>
      <c r="B870" s="148" t="s">
        <v>1759</v>
      </c>
      <c r="C870" s="166">
        <v>3.4</v>
      </c>
      <c r="D870" s="167">
        <v>1.5387</v>
      </c>
      <c r="E870" s="167">
        <v>1.5387</v>
      </c>
      <c r="F870" s="168">
        <v>1</v>
      </c>
      <c r="G870" s="167">
        <f t="shared" si="26"/>
        <v>1.5387</v>
      </c>
      <c r="H870" s="166">
        <v>1.2</v>
      </c>
      <c r="I870" s="169">
        <f t="shared" si="27"/>
        <v>1.8464400000000001</v>
      </c>
      <c r="J870" s="170" t="s">
        <v>1239</v>
      </c>
      <c r="K870" s="171" t="s">
        <v>1241</v>
      </c>
      <c r="L870" s="148"/>
      <c r="M870" s="189"/>
    </row>
    <row r="871" spans="1:13" ht="11.25" customHeight="1">
      <c r="A871" s="148" t="s">
        <v>1046</v>
      </c>
      <c r="B871" s="148" t="s">
        <v>1759</v>
      </c>
      <c r="C871" s="166">
        <v>6.82</v>
      </c>
      <c r="D871" s="167">
        <v>2.34524</v>
      </c>
      <c r="E871" s="167">
        <v>2.34524</v>
      </c>
      <c r="F871" s="168">
        <v>1</v>
      </c>
      <c r="G871" s="167">
        <f t="shared" si="26"/>
        <v>2.34524</v>
      </c>
      <c r="H871" s="166">
        <v>1.2</v>
      </c>
      <c r="I871" s="169">
        <f t="shared" si="27"/>
        <v>2.8142900000000002</v>
      </c>
      <c r="J871" s="170" t="s">
        <v>1239</v>
      </c>
      <c r="K871" s="171" t="s">
        <v>1241</v>
      </c>
      <c r="L871" s="148"/>
      <c r="M871" s="189"/>
    </row>
    <row r="872" spans="1:13" ht="11.25" customHeight="1">
      <c r="A872" s="172" t="s">
        <v>1047</v>
      </c>
      <c r="B872" s="172" t="s">
        <v>1759</v>
      </c>
      <c r="C872" s="173">
        <v>15.42</v>
      </c>
      <c r="D872" s="174">
        <v>4.8247200000000001</v>
      </c>
      <c r="E872" s="174">
        <v>4.8247200000000001</v>
      </c>
      <c r="F872" s="175">
        <v>1</v>
      </c>
      <c r="G872" s="174">
        <f t="shared" si="26"/>
        <v>4.8247200000000001</v>
      </c>
      <c r="H872" s="173">
        <v>1.2</v>
      </c>
      <c r="I872" s="176">
        <f t="shared" si="27"/>
        <v>5.7896599999999996</v>
      </c>
      <c r="J872" s="177" t="s">
        <v>1239</v>
      </c>
      <c r="K872" s="178" t="s">
        <v>1241</v>
      </c>
      <c r="L872" s="148"/>
      <c r="M872" s="189"/>
    </row>
    <row r="873" spans="1:13" ht="11.25" customHeight="1">
      <c r="A873" s="159" t="s">
        <v>1048</v>
      </c>
      <c r="B873" s="159" t="s">
        <v>1760</v>
      </c>
      <c r="C873" s="160">
        <v>3.12</v>
      </c>
      <c r="D873" s="161">
        <v>1.32219</v>
      </c>
      <c r="E873" s="161">
        <v>1.32219</v>
      </c>
      <c r="F873" s="162">
        <v>1</v>
      </c>
      <c r="G873" s="161">
        <f t="shared" si="26"/>
        <v>1.32219</v>
      </c>
      <c r="H873" s="160">
        <v>1.2</v>
      </c>
      <c r="I873" s="163">
        <f t="shared" si="27"/>
        <v>1.58663</v>
      </c>
      <c r="J873" s="164" t="s">
        <v>1239</v>
      </c>
      <c r="K873" s="165" t="s">
        <v>1241</v>
      </c>
      <c r="L873" s="148"/>
      <c r="M873" s="189"/>
    </row>
    <row r="874" spans="1:13" ht="11.25" customHeight="1">
      <c r="A874" s="148" t="s">
        <v>1049</v>
      </c>
      <c r="B874" s="148" t="s">
        <v>1760</v>
      </c>
      <c r="C874" s="166">
        <v>4.26</v>
      </c>
      <c r="D874" s="167">
        <v>1.6056699999999999</v>
      </c>
      <c r="E874" s="167">
        <v>1.6056699999999999</v>
      </c>
      <c r="F874" s="168">
        <v>1</v>
      </c>
      <c r="G874" s="167">
        <f t="shared" si="26"/>
        <v>1.6056699999999999</v>
      </c>
      <c r="H874" s="166">
        <v>1.2</v>
      </c>
      <c r="I874" s="169">
        <f t="shared" si="27"/>
        <v>1.9268000000000001</v>
      </c>
      <c r="J874" s="170" t="s">
        <v>1239</v>
      </c>
      <c r="K874" s="171" t="s">
        <v>1241</v>
      </c>
      <c r="L874" s="148"/>
      <c r="M874" s="189"/>
    </row>
    <row r="875" spans="1:13" ht="11.25" customHeight="1">
      <c r="A875" s="148" t="s">
        <v>1050</v>
      </c>
      <c r="B875" s="148" t="s">
        <v>1760</v>
      </c>
      <c r="C875" s="166">
        <v>7.46</v>
      </c>
      <c r="D875" s="167">
        <v>2.3648099999999999</v>
      </c>
      <c r="E875" s="167">
        <v>2.3648099999999999</v>
      </c>
      <c r="F875" s="168">
        <v>1</v>
      </c>
      <c r="G875" s="167">
        <f t="shared" si="26"/>
        <v>2.3648099999999999</v>
      </c>
      <c r="H875" s="166">
        <v>1.2</v>
      </c>
      <c r="I875" s="169">
        <f t="shared" si="27"/>
        <v>2.8377699999999999</v>
      </c>
      <c r="J875" s="170" t="s">
        <v>1239</v>
      </c>
      <c r="K875" s="171" t="s">
        <v>1241</v>
      </c>
      <c r="L875" s="148"/>
      <c r="M875" s="189"/>
    </row>
    <row r="876" spans="1:13" ht="11.25" customHeight="1">
      <c r="A876" s="172" t="s">
        <v>1051</v>
      </c>
      <c r="B876" s="172" t="s">
        <v>1760</v>
      </c>
      <c r="C876" s="173">
        <v>14.99</v>
      </c>
      <c r="D876" s="174">
        <v>4.3554399999999998</v>
      </c>
      <c r="E876" s="174">
        <v>4.3554399999999998</v>
      </c>
      <c r="F876" s="175">
        <v>1</v>
      </c>
      <c r="G876" s="174">
        <f t="shared" si="26"/>
        <v>4.3554399999999998</v>
      </c>
      <c r="H876" s="173">
        <v>1.2</v>
      </c>
      <c r="I876" s="176">
        <f t="shared" si="27"/>
        <v>5.2265300000000003</v>
      </c>
      <c r="J876" s="177" t="s">
        <v>1239</v>
      </c>
      <c r="K876" s="178" t="s">
        <v>1241</v>
      </c>
      <c r="L876" s="148"/>
      <c r="M876" s="189"/>
    </row>
    <row r="877" spans="1:13" ht="11.25" customHeight="1">
      <c r="A877" s="159" t="s">
        <v>1052</v>
      </c>
      <c r="B877" s="159" t="s">
        <v>1761</v>
      </c>
      <c r="C877" s="160">
        <v>2.08</v>
      </c>
      <c r="D877" s="161">
        <v>1.2123600000000001</v>
      </c>
      <c r="E877" s="161">
        <v>1.2123600000000001</v>
      </c>
      <c r="F877" s="162">
        <v>1</v>
      </c>
      <c r="G877" s="161">
        <f t="shared" si="26"/>
        <v>1.2123600000000001</v>
      </c>
      <c r="H877" s="160">
        <v>1.2</v>
      </c>
      <c r="I877" s="163">
        <f t="shared" si="27"/>
        <v>1.4548300000000001</v>
      </c>
      <c r="J877" s="164" t="s">
        <v>1239</v>
      </c>
      <c r="K877" s="165" t="s">
        <v>1241</v>
      </c>
      <c r="L877" s="148"/>
      <c r="M877" s="189"/>
    </row>
    <row r="878" spans="1:13" ht="11.25" customHeight="1">
      <c r="A878" s="148" t="s">
        <v>1053</v>
      </c>
      <c r="B878" s="148" t="s">
        <v>1761</v>
      </c>
      <c r="C878" s="166">
        <v>2.96</v>
      </c>
      <c r="D878" s="167">
        <v>1.4343900000000001</v>
      </c>
      <c r="E878" s="167">
        <v>1.4343900000000001</v>
      </c>
      <c r="F878" s="168">
        <v>1</v>
      </c>
      <c r="G878" s="167">
        <f t="shared" si="26"/>
        <v>1.4343900000000001</v>
      </c>
      <c r="H878" s="166">
        <v>1.2</v>
      </c>
      <c r="I878" s="169">
        <f t="shared" si="27"/>
        <v>1.7212700000000001</v>
      </c>
      <c r="J878" s="170" t="s">
        <v>1239</v>
      </c>
      <c r="K878" s="171" t="s">
        <v>1241</v>
      </c>
      <c r="L878" s="148"/>
      <c r="M878" s="189"/>
    </row>
    <row r="879" spans="1:13" ht="11.25" customHeight="1">
      <c r="A879" s="148" t="s">
        <v>1054</v>
      </c>
      <c r="B879" s="148" t="s">
        <v>1761</v>
      </c>
      <c r="C879" s="166">
        <v>7.07</v>
      </c>
      <c r="D879" s="167">
        <v>2.2573699999999999</v>
      </c>
      <c r="E879" s="167">
        <v>2.2573699999999999</v>
      </c>
      <c r="F879" s="168">
        <v>1</v>
      </c>
      <c r="G879" s="167">
        <f t="shared" si="26"/>
        <v>2.2573699999999999</v>
      </c>
      <c r="H879" s="166">
        <v>1.2</v>
      </c>
      <c r="I879" s="169">
        <f t="shared" si="27"/>
        <v>2.7088399999999999</v>
      </c>
      <c r="J879" s="170" t="s">
        <v>1239</v>
      </c>
      <c r="K879" s="171" t="s">
        <v>1241</v>
      </c>
      <c r="L879" s="148"/>
      <c r="M879" s="189"/>
    </row>
    <row r="880" spans="1:13" ht="11.25" customHeight="1">
      <c r="A880" s="172" t="s">
        <v>1055</v>
      </c>
      <c r="B880" s="172" t="s">
        <v>1761</v>
      </c>
      <c r="C880" s="173">
        <v>12.45</v>
      </c>
      <c r="D880" s="174">
        <v>3.86755</v>
      </c>
      <c r="E880" s="174">
        <v>3.86755</v>
      </c>
      <c r="F880" s="175">
        <v>1</v>
      </c>
      <c r="G880" s="174">
        <f t="shared" si="26"/>
        <v>3.86755</v>
      </c>
      <c r="H880" s="173">
        <v>1.2</v>
      </c>
      <c r="I880" s="176">
        <f t="shared" si="27"/>
        <v>4.6410600000000004</v>
      </c>
      <c r="J880" s="177" t="s">
        <v>1239</v>
      </c>
      <c r="K880" s="178" t="s">
        <v>1241</v>
      </c>
      <c r="L880" s="148"/>
      <c r="M880" s="189"/>
    </row>
    <row r="881" spans="1:13" ht="11.25" customHeight="1">
      <c r="A881" s="159" t="s">
        <v>1056</v>
      </c>
      <c r="B881" s="159" t="s">
        <v>1762</v>
      </c>
      <c r="C881" s="160">
        <v>1.86</v>
      </c>
      <c r="D881" s="161">
        <v>0.93676999999999999</v>
      </c>
      <c r="E881" s="161">
        <v>0.93676999999999999</v>
      </c>
      <c r="F881" s="162">
        <v>1</v>
      </c>
      <c r="G881" s="161">
        <f t="shared" si="26"/>
        <v>0.93676999999999999</v>
      </c>
      <c r="H881" s="160">
        <v>1.2</v>
      </c>
      <c r="I881" s="163">
        <f t="shared" si="27"/>
        <v>1.12412</v>
      </c>
      <c r="J881" s="164" t="s">
        <v>1239</v>
      </c>
      <c r="K881" s="165" t="s">
        <v>1241</v>
      </c>
      <c r="L881" s="148"/>
      <c r="M881" s="189"/>
    </row>
    <row r="882" spans="1:13" ht="11.25" customHeight="1">
      <c r="A882" s="148" t="s">
        <v>1057</v>
      </c>
      <c r="B882" s="148" t="s">
        <v>1762</v>
      </c>
      <c r="C882" s="166">
        <v>2.5299999999999998</v>
      </c>
      <c r="D882" s="167">
        <v>1.12774</v>
      </c>
      <c r="E882" s="167">
        <v>1.12774</v>
      </c>
      <c r="F882" s="168">
        <v>1</v>
      </c>
      <c r="G882" s="167">
        <f t="shared" si="26"/>
        <v>1.12774</v>
      </c>
      <c r="H882" s="166">
        <v>1.2</v>
      </c>
      <c r="I882" s="169">
        <f t="shared" si="27"/>
        <v>1.3532900000000001</v>
      </c>
      <c r="J882" s="170" t="s">
        <v>1239</v>
      </c>
      <c r="K882" s="171" t="s">
        <v>1241</v>
      </c>
      <c r="L882" s="148"/>
      <c r="M882" s="189"/>
    </row>
    <row r="883" spans="1:13" ht="11.25" customHeight="1">
      <c r="A883" s="148" t="s">
        <v>1058</v>
      </c>
      <c r="B883" s="148" t="s">
        <v>1762</v>
      </c>
      <c r="C883" s="166">
        <v>5.47</v>
      </c>
      <c r="D883" s="167">
        <v>1.7915700000000001</v>
      </c>
      <c r="E883" s="167">
        <v>1.7915700000000001</v>
      </c>
      <c r="F883" s="168">
        <v>1</v>
      </c>
      <c r="G883" s="167">
        <f t="shared" si="26"/>
        <v>1.7915700000000001</v>
      </c>
      <c r="H883" s="166">
        <v>1.2</v>
      </c>
      <c r="I883" s="169">
        <f t="shared" si="27"/>
        <v>2.14988</v>
      </c>
      <c r="J883" s="170" t="s">
        <v>1239</v>
      </c>
      <c r="K883" s="171" t="s">
        <v>1241</v>
      </c>
      <c r="L883" s="148"/>
      <c r="M883" s="189"/>
    </row>
    <row r="884" spans="1:13" ht="11.25" customHeight="1">
      <c r="A884" s="172" t="s">
        <v>1059</v>
      </c>
      <c r="B884" s="172" t="s">
        <v>1762</v>
      </c>
      <c r="C884" s="173">
        <v>10.25</v>
      </c>
      <c r="D884" s="174">
        <v>2.9076</v>
      </c>
      <c r="E884" s="174">
        <v>2.9076</v>
      </c>
      <c r="F884" s="175">
        <v>1</v>
      </c>
      <c r="G884" s="174">
        <f t="shared" si="26"/>
        <v>2.9076</v>
      </c>
      <c r="H884" s="173">
        <v>1.2</v>
      </c>
      <c r="I884" s="176">
        <f t="shared" si="27"/>
        <v>3.4891200000000002</v>
      </c>
      <c r="J884" s="177" t="s">
        <v>1239</v>
      </c>
      <c r="K884" s="178" t="s">
        <v>1241</v>
      </c>
      <c r="L884" s="148"/>
      <c r="M884" s="189"/>
    </row>
    <row r="885" spans="1:13" ht="11.25" customHeight="1">
      <c r="A885" s="159" t="s">
        <v>1060</v>
      </c>
      <c r="B885" s="159" t="s">
        <v>1763</v>
      </c>
      <c r="C885" s="160">
        <v>1.39</v>
      </c>
      <c r="D885" s="161">
        <v>0.77576000000000001</v>
      </c>
      <c r="E885" s="161">
        <v>0.77576000000000001</v>
      </c>
      <c r="F885" s="162">
        <v>1</v>
      </c>
      <c r="G885" s="161">
        <f t="shared" si="26"/>
        <v>0.77576000000000001</v>
      </c>
      <c r="H885" s="160">
        <v>1.2</v>
      </c>
      <c r="I885" s="163">
        <f t="shared" si="27"/>
        <v>0.93091000000000002</v>
      </c>
      <c r="J885" s="164" t="s">
        <v>1239</v>
      </c>
      <c r="K885" s="165" t="s">
        <v>1241</v>
      </c>
      <c r="L885" s="148"/>
      <c r="M885" s="189"/>
    </row>
    <row r="886" spans="1:13" ht="11.25" customHeight="1">
      <c r="A886" s="148" t="s">
        <v>1061</v>
      </c>
      <c r="B886" s="148" t="s">
        <v>1763</v>
      </c>
      <c r="C886" s="166">
        <v>1.87</v>
      </c>
      <c r="D886" s="167">
        <v>1.1508</v>
      </c>
      <c r="E886" s="167">
        <v>1.1508</v>
      </c>
      <c r="F886" s="168">
        <v>1</v>
      </c>
      <c r="G886" s="167">
        <f t="shared" si="26"/>
        <v>1.1508</v>
      </c>
      <c r="H886" s="166">
        <v>1.2</v>
      </c>
      <c r="I886" s="169">
        <f t="shared" si="27"/>
        <v>1.38096</v>
      </c>
      <c r="J886" s="170" t="s">
        <v>1239</v>
      </c>
      <c r="K886" s="171" t="s">
        <v>1241</v>
      </c>
      <c r="L886" s="148"/>
      <c r="M886" s="189"/>
    </row>
    <row r="887" spans="1:13" ht="11.25" customHeight="1">
      <c r="A887" s="148" t="s">
        <v>1062</v>
      </c>
      <c r="B887" s="148" t="s">
        <v>1763</v>
      </c>
      <c r="C887" s="166">
        <v>6.9</v>
      </c>
      <c r="D887" s="167">
        <v>2.2213099999999999</v>
      </c>
      <c r="E887" s="167">
        <v>2.2213099999999999</v>
      </c>
      <c r="F887" s="168">
        <v>1</v>
      </c>
      <c r="G887" s="167">
        <f t="shared" si="26"/>
        <v>2.2213099999999999</v>
      </c>
      <c r="H887" s="166">
        <v>1.2</v>
      </c>
      <c r="I887" s="169">
        <f t="shared" si="27"/>
        <v>2.6655700000000002</v>
      </c>
      <c r="J887" s="170" t="s">
        <v>1239</v>
      </c>
      <c r="K887" s="171" t="s">
        <v>1241</v>
      </c>
      <c r="L887" s="148"/>
      <c r="M887" s="189"/>
    </row>
    <row r="888" spans="1:13" ht="11.25" customHeight="1">
      <c r="A888" s="172" t="s">
        <v>1063</v>
      </c>
      <c r="B888" s="172" t="s">
        <v>1763</v>
      </c>
      <c r="C888" s="173">
        <v>14.5</v>
      </c>
      <c r="D888" s="174">
        <v>3.7126399999999999</v>
      </c>
      <c r="E888" s="174">
        <v>3.7126399999999999</v>
      </c>
      <c r="F888" s="175">
        <v>1</v>
      </c>
      <c r="G888" s="174">
        <f t="shared" si="26"/>
        <v>3.7126399999999999</v>
      </c>
      <c r="H888" s="173">
        <v>1.2</v>
      </c>
      <c r="I888" s="176">
        <f t="shared" si="27"/>
        <v>4.4551699999999999</v>
      </c>
      <c r="J888" s="177" t="s">
        <v>1239</v>
      </c>
      <c r="K888" s="178" t="s">
        <v>1241</v>
      </c>
      <c r="L888" s="148"/>
      <c r="M888" s="189"/>
    </row>
    <row r="889" spans="1:13" ht="11.25" customHeight="1">
      <c r="A889" s="159" t="s">
        <v>1064</v>
      </c>
      <c r="B889" s="159" t="s">
        <v>1764</v>
      </c>
      <c r="C889" s="160">
        <v>1.98</v>
      </c>
      <c r="D889" s="161">
        <v>0.6552</v>
      </c>
      <c r="E889" s="161">
        <v>0.6552</v>
      </c>
      <c r="F889" s="162">
        <v>1</v>
      </c>
      <c r="G889" s="161">
        <f t="shared" si="26"/>
        <v>0.6552</v>
      </c>
      <c r="H889" s="160">
        <v>1.2</v>
      </c>
      <c r="I889" s="163">
        <f t="shared" si="27"/>
        <v>0.78624000000000005</v>
      </c>
      <c r="J889" s="164" t="s">
        <v>1239</v>
      </c>
      <c r="K889" s="165" t="s">
        <v>1241</v>
      </c>
      <c r="L889" s="148"/>
      <c r="M889" s="189"/>
    </row>
    <row r="890" spans="1:13" ht="11.25" customHeight="1">
      <c r="A890" s="148" t="s">
        <v>1065</v>
      </c>
      <c r="B890" s="148" t="s">
        <v>1764</v>
      </c>
      <c r="C890" s="166">
        <v>2.92</v>
      </c>
      <c r="D890" s="167">
        <v>0.83169000000000004</v>
      </c>
      <c r="E890" s="167">
        <v>0.83169000000000004</v>
      </c>
      <c r="F890" s="168">
        <v>1</v>
      </c>
      <c r="G890" s="167">
        <f t="shared" si="26"/>
        <v>0.83169000000000004</v>
      </c>
      <c r="H890" s="166">
        <v>1.2</v>
      </c>
      <c r="I890" s="169">
        <f t="shared" si="27"/>
        <v>0.99802999999999997</v>
      </c>
      <c r="J890" s="170" t="s">
        <v>1239</v>
      </c>
      <c r="K890" s="171" t="s">
        <v>1241</v>
      </c>
      <c r="L890" s="148"/>
      <c r="M890" s="189"/>
    </row>
    <row r="891" spans="1:13" ht="11.25" customHeight="1">
      <c r="A891" s="148" t="s">
        <v>1066</v>
      </c>
      <c r="B891" s="148" t="s">
        <v>1764</v>
      </c>
      <c r="C891" s="166">
        <v>6.11</v>
      </c>
      <c r="D891" s="167">
        <v>1.39594</v>
      </c>
      <c r="E891" s="167">
        <v>1.39594</v>
      </c>
      <c r="F891" s="168">
        <v>1</v>
      </c>
      <c r="G891" s="167">
        <f t="shared" si="26"/>
        <v>1.39594</v>
      </c>
      <c r="H891" s="166">
        <v>1.2</v>
      </c>
      <c r="I891" s="169">
        <f t="shared" si="27"/>
        <v>1.67513</v>
      </c>
      <c r="J891" s="170" t="s">
        <v>1239</v>
      </c>
      <c r="K891" s="171" t="s">
        <v>1241</v>
      </c>
      <c r="L891" s="148"/>
      <c r="M891" s="189"/>
    </row>
    <row r="892" spans="1:13" ht="11.25" customHeight="1">
      <c r="A892" s="172" t="s">
        <v>1067</v>
      </c>
      <c r="B892" s="172" t="s">
        <v>1764</v>
      </c>
      <c r="C892" s="173">
        <v>11.61</v>
      </c>
      <c r="D892" s="174">
        <v>2.4553600000000002</v>
      </c>
      <c r="E892" s="174">
        <v>2.4553600000000002</v>
      </c>
      <c r="F892" s="175">
        <v>1</v>
      </c>
      <c r="G892" s="174">
        <f t="shared" si="26"/>
        <v>2.4553600000000002</v>
      </c>
      <c r="H892" s="173">
        <v>1.2</v>
      </c>
      <c r="I892" s="176">
        <f t="shared" si="27"/>
        <v>2.9464299999999999</v>
      </c>
      <c r="J892" s="177" t="s">
        <v>1239</v>
      </c>
      <c r="K892" s="178" t="s">
        <v>1241</v>
      </c>
      <c r="L892" s="148"/>
      <c r="M892" s="189"/>
    </row>
    <row r="893" spans="1:13" ht="11.25" customHeight="1">
      <c r="A893" s="159" t="s">
        <v>1068</v>
      </c>
      <c r="B893" s="159" t="s">
        <v>1765</v>
      </c>
      <c r="C893" s="160">
        <v>2.0699999999999998</v>
      </c>
      <c r="D893" s="161">
        <v>0.79574</v>
      </c>
      <c r="E893" s="161">
        <v>0.79574</v>
      </c>
      <c r="F893" s="162">
        <v>1</v>
      </c>
      <c r="G893" s="161">
        <f t="shared" si="26"/>
        <v>0.79574</v>
      </c>
      <c r="H893" s="160">
        <v>1.2</v>
      </c>
      <c r="I893" s="163">
        <f t="shared" si="27"/>
        <v>0.95489000000000002</v>
      </c>
      <c r="J893" s="164" t="s">
        <v>1239</v>
      </c>
      <c r="K893" s="165" t="s">
        <v>1241</v>
      </c>
      <c r="L893" s="148"/>
      <c r="M893" s="189"/>
    </row>
    <row r="894" spans="1:13" ht="11.25" customHeight="1">
      <c r="A894" s="148" t="s">
        <v>1069</v>
      </c>
      <c r="B894" s="148" t="s">
        <v>1765</v>
      </c>
      <c r="C894" s="166">
        <v>3.78</v>
      </c>
      <c r="D894" s="167">
        <v>1.15493</v>
      </c>
      <c r="E894" s="167">
        <v>1.15493</v>
      </c>
      <c r="F894" s="168">
        <v>1</v>
      </c>
      <c r="G894" s="167">
        <f t="shared" si="26"/>
        <v>1.15493</v>
      </c>
      <c r="H894" s="166">
        <v>1.2</v>
      </c>
      <c r="I894" s="169">
        <f t="shared" si="27"/>
        <v>1.38592</v>
      </c>
      <c r="J894" s="170" t="s">
        <v>1239</v>
      </c>
      <c r="K894" s="171" t="s">
        <v>1241</v>
      </c>
      <c r="L894" s="148"/>
      <c r="M894" s="189"/>
    </row>
    <row r="895" spans="1:13" ht="11.25" customHeight="1">
      <c r="A895" s="148" t="s">
        <v>1070</v>
      </c>
      <c r="B895" s="148" t="s">
        <v>1765</v>
      </c>
      <c r="C895" s="166">
        <v>7.99</v>
      </c>
      <c r="D895" s="167">
        <v>1.94234</v>
      </c>
      <c r="E895" s="167">
        <v>1.94234</v>
      </c>
      <c r="F895" s="168">
        <v>1</v>
      </c>
      <c r="G895" s="167">
        <f t="shared" si="26"/>
        <v>1.94234</v>
      </c>
      <c r="H895" s="166">
        <v>1.2</v>
      </c>
      <c r="I895" s="169">
        <f t="shared" si="27"/>
        <v>2.33081</v>
      </c>
      <c r="J895" s="170" t="s">
        <v>1239</v>
      </c>
      <c r="K895" s="171" t="s">
        <v>1241</v>
      </c>
      <c r="L895" s="148"/>
      <c r="M895" s="189"/>
    </row>
    <row r="896" spans="1:13" ht="11.25" customHeight="1">
      <c r="A896" s="172" t="s">
        <v>1071</v>
      </c>
      <c r="B896" s="172" t="s">
        <v>1765</v>
      </c>
      <c r="C896" s="173">
        <v>15.26</v>
      </c>
      <c r="D896" s="174">
        <v>3.5622400000000001</v>
      </c>
      <c r="E896" s="174">
        <v>3.5622400000000001</v>
      </c>
      <c r="F896" s="175">
        <v>1</v>
      </c>
      <c r="G896" s="174">
        <f t="shared" si="26"/>
        <v>3.5622400000000001</v>
      </c>
      <c r="H896" s="173">
        <v>1.2</v>
      </c>
      <c r="I896" s="176">
        <f t="shared" si="27"/>
        <v>4.2746899999999997</v>
      </c>
      <c r="J896" s="177" t="s">
        <v>1239</v>
      </c>
      <c r="K896" s="178" t="s">
        <v>1241</v>
      </c>
      <c r="L896" s="148"/>
      <c r="M896" s="189"/>
    </row>
    <row r="897" spans="1:13" ht="11.25" customHeight="1">
      <c r="A897" s="159" t="s">
        <v>1072</v>
      </c>
      <c r="B897" s="159" t="s">
        <v>1766</v>
      </c>
      <c r="C897" s="160">
        <v>1.97</v>
      </c>
      <c r="D897" s="161">
        <v>0.88590999999999998</v>
      </c>
      <c r="E897" s="161">
        <v>0.88590999999999998</v>
      </c>
      <c r="F897" s="162">
        <v>1</v>
      </c>
      <c r="G897" s="161">
        <f t="shared" si="26"/>
        <v>0.88590999999999998</v>
      </c>
      <c r="H897" s="160">
        <v>1.2</v>
      </c>
      <c r="I897" s="163">
        <f t="shared" si="27"/>
        <v>1.0630900000000001</v>
      </c>
      <c r="J897" s="164" t="s">
        <v>1239</v>
      </c>
      <c r="K897" s="165" t="s">
        <v>1241</v>
      </c>
      <c r="L897" s="148"/>
      <c r="M897" s="189"/>
    </row>
    <row r="898" spans="1:13" ht="11.25" customHeight="1">
      <c r="A898" s="148" t="s">
        <v>1073</v>
      </c>
      <c r="B898" s="148" t="s">
        <v>1766</v>
      </c>
      <c r="C898" s="166">
        <v>2.69</v>
      </c>
      <c r="D898" s="167">
        <v>1.1257900000000001</v>
      </c>
      <c r="E898" s="167">
        <v>1.1257900000000001</v>
      </c>
      <c r="F898" s="168">
        <v>1</v>
      </c>
      <c r="G898" s="167">
        <f t="shared" si="26"/>
        <v>1.1257900000000001</v>
      </c>
      <c r="H898" s="166">
        <v>1.2</v>
      </c>
      <c r="I898" s="169">
        <f t="shared" si="27"/>
        <v>1.3509500000000001</v>
      </c>
      <c r="J898" s="170" t="s">
        <v>1239</v>
      </c>
      <c r="K898" s="171" t="s">
        <v>1241</v>
      </c>
      <c r="L898" s="148"/>
      <c r="M898" s="189"/>
    </row>
    <row r="899" spans="1:13" ht="11.25" customHeight="1">
      <c r="A899" s="148" t="s">
        <v>1074</v>
      </c>
      <c r="B899" s="148" t="s">
        <v>1766</v>
      </c>
      <c r="C899" s="166">
        <v>5.28</v>
      </c>
      <c r="D899" s="167">
        <v>1.81982</v>
      </c>
      <c r="E899" s="167">
        <v>1.81982</v>
      </c>
      <c r="F899" s="168">
        <v>1</v>
      </c>
      <c r="G899" s="167">
        <f t="shared" si="26"/>
        <v>1.81982</v>
      </c>
      <c r="H899" s="166">
        <v>1.2</v>
      </c>
      <c r="I899" s="169">
        <f t="shared" si="27"/>
        <v>2.1837800000000001</v>
      </c>
      <c r="J899" s="170" t="s">
        <v>1239</v>
      </c>
      <c r="K899" s="171" t="s">
        <v>1241</v>
      </c>
      <c r="L899" s="148"/>
      <c r="M899" s="189"/>
    </row>
    <row r="900" spans="1:13" ht="11.25" customHeight="1">
      <c r="A900" s="172" t="s">
        <v>1075</v>
      </c>
      <c r="B900" s="172" t="s">
        <v>1766</v>
      </c>
      <c r="C900" s="173">
        <v>9.66</v>
      </c>
      <c r="D900" s="174">
        <v>3.4809700000000001</v>
      </c>
      <c r="E900" s="174">
        <v>3.4809700000000001</v>
      </c>
      <c r="F900" s="175">
        <v>1</v>
      </c>
      <c r="G900" s="174">
        <f t="shared" si="26"/>
        <v>3.4809700000000001</v>
      </c>
      <c r="H900" s="173">
        <v>1.2</v>
      </c>
      <c r="I900" s="176">
        <f t="shared" si="27"/>
        <v>4.1771599999999998</v>
      </c>
      <c r="J900" s="177" t="s">
        <v>1239</v>
      </c>
      <c r="K900" s="178" t="s">
        <v>1241</v>
      </c>
      <c r="L900" s="148"/>
      <c r="M900" s="189"/>
    </row>
    <row r="901" spans="1:13" ht="11.25" customHeight="1">
      <c r="A901" s="159" t="s">
        <v>1076</v>
      </c>
      <c r="B901" s="159" t="s">
        <v>1564</v>
      </c>
      <c r="C901" s="160">
        <v>2.63</v>
      </c>
      <c r="D901" s="161">
        <v>0.52158000000000004</v>
      </c>
      <c r="E901" s="161">
        <v>0.52158000000000004</v>
      </c>
      <c r="F901" s="162">
        <v>1</v>
      </c>
      <c r="G901" s="161">
        <f t="shared" si="26"/>
        <v>0.52158000000000004</v>
      </c>
      <c r="H901" s="160">
        <v>1.2</v>
      </c>
      <c r="I901" s="163">
        <f t="shared" si="27"/>
        <v>0.62590000000000001</v>
      </c>
      <c r="J901" s="164" t="s">
        <v>1239</v>
      </c>
      <c r="K901" s="165" t="s">
        <v>1241</v>
      </c>
      <c r="L901" s="148"/>
      <c r="M901" s="189"/>
    </row>
    <row r="902" spans="1:13" ht="11.25" customHeight="1">
      <c r="A902" s="148" t="s">
        <v>1077</v>
      </c>
      <c r="B902" s="148" t="s">
        <v>1564</v>
      </c>
      <c r="C902" s="166">
        <v>3.56</v>
      </c>
      <c r="D902" s="167">
        <v>0.70228000000000002</v>
      </c>
      <c r="E902" s="167">
        <v>0.70228000000000002</v>
      </c>
      <c r="F902" s="168">
        <v>1</v>
      </c>
      <c r="G902" s="167">
        <f t="shared" si="26"/>
        <v>0.70228000000000002</v>
      </c>
      <c r="H902" s="166">
        <v>1.2</v>
      </c>
      <c r="I902" s="169">
        <f t="shared" si="27"/>
        <v>0.84274000000000004</v>
      </c>
      <c r="J902" s="170" t="s">
        <v>1239</v>
      </c>
      <c r="K902" s="171" t="s">
        <v>1241</v>
      </c>
      <c r="L902" s="148"/>
      <c r="M902" s="189"/>
    </row>
    <row r="903" spans="1:13" ht="11.25" customHeight="1">
      <c r="A903" s="148" t="s">
        <v>1078</v>
      </c>
      <c r="B903" s="148" t="s">
        <v>1564</v>
      </c>
      <c r="C903" s="166">
        <v>5.71</v>
      </c>
      <c r="D903" s="167">
        <v>1.0211399999999999</v>
      </c>
      <c r="E903" s="167">
        <v>1.0211399999999999</v>
      </c>
      <c r="F903" s="168">
        <v>1</v>
      </c>
      <c r="G903" s="167">
        <f t="shared" si="26"/>
        <v>1.0211399999999999</v>
      </c>
      <c r="H903" s="166">
        <v>1.2</v>
      </c>
      <c r="I903" s="169">
        <f t="shared" si="27"/>
        <v>1.2253700000000001</v>
      </c>
      <c r="J903" s="170" t="s">
        <v>1239</v>
      </c>
      <c r="K903" s="171" t="s">
        <v>1241</v>
      </c>
      <c r="L903" s="148"/>
      <c r="M903" s="189"/>
    </row>
    <row r="904" spans="1:13" ht="11.25" customHeight="1">
      <c r="A904" s="172" t="s">
        <v>1079</v>
      </c>
      <c r="B904" s="172" t="s">
        <v>1564</v>
      </c>
      <c r="C904" s="173">
        <v>9.75</v>
      </c>
      <c r="D904" s="174">
        <v>1.63978</v>
      </c>
      <c r="E904" s="174">
        <v>1.63978</v>
      </c>
      <c r="F904" s="175">
        <v>1</v>
      </c>
      <c r="G904" s="174">
        <f t="shared" si="26"/>
        <v>1.63978</v>
      </c>
      <c r="H904" s="173">
        <v>1.2</v>
      </c>
      <c r="I904" s="176">
        <f t="shared" si="27"/>
        <v>1.96774</v>
      </c>
      <c r="J904" s="177" t="s">
        <v>1239</v>
      </c>
      <c r="K904" s="178" t="s">
        <v>1241</v>
      </c>
      <c r="L904" s="148"/>
      <c r="M904" s="189"/>
    </row>
    <row r="905" spans="1:13" ht="11.25" customHeight="1">
      <c r="A905" s="159" t="s">
        <v>1080</v>
      </c>
      <c r="B905" s="159" t="s">
        <v>1565</v>
      </c>
      <c r="C905" s="160">
        <v>2.54</v>
      </c>
      <c r="D905" s="161">
        <v>0.47660999999999998</v>
      </c>
      <c r="E905" s="161">
        <v>0.47660999999999998</v>
      </c>
      <c r="F905" s="162">
        <v>1</v>
      </c>
      <c r="G905" s="161">
        <f t="shared" si="26"/>
        <v>0.47660999999999998</v>
      </c>
      <c r="H905" s="160">
        <v>1.2</v>
      </c>
      <c r="I905" s="163">
        <f t="shared" si="27"/>
        <v>0.57193000000000005</v>
      </c>
      <c r="J905" s="164" t="s">
        <v>1239</v>
      </c>
      <c r="K905" s="165" t="s">
        <v>1241</v>
      </c>
      <c r="L905" s="148"/>
      <c r="M905" s="189"/>
    </row>
    <row r="906" spans="1:13" ht="11.25" customHeight="1">
      <c r="A906" s="148" t="s">
        <v>1081</v>
      </c>
      <c r="B906" s="148" t="s">
        <v>1565</v>
      </c>
      <c r="C906" s="166">
        <v>3.51</v>
      </c>
      <c r="D906" s="167">
        <v>0.62217</v>
      </c>
      <c r="E906" s="167">
        <v>0.62217</v>
      </c>
      <c r="F906" s="168">
        <v>1</v>
      </c>
      <c r="G906" s="167">
        <f t="shared" si="26"/>
        <v>0.62217</v>
      </c>
      <c r="H906" s="166">
        <v>1.2</v>
      </c>
      <c r="I906" s="169">
        <f t="shared" si="27"/>
        <v>0.74660000000000004</v>
      </c>
      <c r="J906" s="170" t="s">
        <v>1239</v>
      </c>
      <c r="K906" s="171" t="s">
        <v>1241</v>
      </c>
      <c r="L906" s="148"/>
      <c r="M906" s="189"/>
    </row>
    <row r="907" spans="1:13" ht="11.25" customHeight="1">
      <c r="A907" s="148" t="s">
        <v>1082</v>
      </c>
      <c r="B907" s="148" t="s">
        <v>1565</v>
      </c>
      <c r="C907" s="166">
        <v>5.65</v>
      </c>
      <c r="D907" s="167">
        <v>0.96074000000000004</v>
      </c>
      <c r="E907" s="167">
        <v>0.96074000000000004</v>
      </c>
      <c r="F907" s="168">
        <v>1</v>
      </c>
      <c r="G907" s="167">
        <f t="shared" si="26"/>
        <v>0.96074000000000004</v>
      </c>
      <c r="H907" s="166">
        <v>1.2</v>
      </c>
      <c r="I907" s="169">
        <f t="shared" si="27"/>
        <v>1.15289</v>
      </c>
      <c r="J907" s="170" t="s">
        <v>1239</v>
      </c>
      <c r="K907" s="171" t="s">
        <v>1241</v>
      </c>
      <c r="L907" s="148"/>
      <c r="M907" s="189"/>
    </row>
    <row r="908" spans="1:13" ht="11.25" customHeight="1">
      <c r="A908" s="172" t="s">
        <v>1083</v>
      </c>
      <c r="B908" s="172" t="s">
        <v>1565</v>
      </c>
      <c r="C908" s="173">
        <v>9.41</v>
      </c>
      <c r="D908" s="174">
        <v>1.57229</v>
      </c>
      <c r="E908" s="174">
        <v>1.57229</v>
      </c>
      <c r="F908" s="175">
        <v>1</v>
      </c>
      <c r="G908" s="174">
        <f t="shared" si="26"/>
        <v>1.57229</v>
      </c>
      <c r="H908" s="173">
        <v>1.2</v>
      </c>
      <c r="I908" s="176">
        <f t="shared" si="27"/>
        <v>1.8867499999999999</v>
      </c>
      <c r="J908" s="177" t="s">
        <v>1239</v>
      </c>
      <c r="K908" s="178" t="s">
        <v>1241</v>
      </c>
      <c r="L908" s="148"/>
      <c r="M908" s="189"/>
    </row>
    <row r="909" spans="1:13" ht="11.25" customHeight="1">
      <c r="A909" s="159" t="s">
        <v>1084</v>
      </c>
      <c r="B909" s="159" t="s">
        <v>1767</v>
      </c>
      <c r="C909" s="160">
        <v>1.68</v>
      </c>
      <c r="D909" s="161">
        <v>0.39742</v>
      </c>
      <c r="E909" s="161">
        <v>0.39742</v>
      </c>
      <c r="F909" s="162">
        <v>1</v>
      </c>
      <c r="G909" s="161">
        <f t="shared" ref="G909:G972" si="28">ROUND(F909*D909,5)</f>
        <v>0.39742</v>
      </c>
      <c r="H909" s="160">
        <v>1.2</v>
      </c>
      <c r="I909" s="163">
        <f t="shared" ref="I909:I972" si="29">ROUND(H909*G909,5)</f>
        <v>0.47689999999999999</v>
      </c>
      <c r="J909" s="164" t="s">
        <v>1239</v>
      </c>
      <c r="K909" s="165" t="s">
        <v>1241</v>
      </c>
      <c r="L909" s="148"/>
      <c r="M909" s="189"/>
    </row>
    <row r="910" spans="1:13" ht="11.25" customHeight="1">
      <c r="A910" s="148" t="s">
        <v>1085</v>
      </c>
      <c r="B910" s="148" t="s">
        <v>1767</v>
      </c>
      <c r="C910" s="166">
        <v>2.15</v>
      </c>
      <c r="D910" s="167">
        <v>0.49823000000000001</v>
      </c>
      <c r="E910" s="167">
        <v>0.49823000000000001</v>
      </c>
      <c r="F910" s="168">
        <v>1</v>
      </c>
      <c r="G910" s="167">
        <f t="shared" si="28"/>
        <v>0.49823000000000001</v>
      </c>
      <c r="H910" s="166">
        <v>1.2</v>
      </c>
      <c r="I910" s="169">
        <f t="shared" si="29"/>
        <v>0.59787999999999997</v>
      </c>
      <c r="J910" s="170" t="s">
        <v>1239</v>
      </c>
      <c r="K910" s="171" t="s">
        <v>1241</v>
      </c>
      <c r="L910" s="148"/>
      <c r="M910" s="189"/>
    </row>
    <row r="911" spans="1:13" ht="11.25" customHeight="1">
      <c r="A911" s="148" t="s">
        <v>1086</v>
      </c>
      <c r="B911" s="148" t="s">
        <v>1767</v>
      </c>
      <c r="C911" s="166">
        <v>3.72</v>
      </c>
      <c r="D911" s="167">
        <v>0.78346000000000005</v>
      </c>
      <c r="E911" s="167">
        <v>0.78346000000000005</v>
      </c>
      <c r="F911" s="168">
        <v>1</v>
      </c>
      <c r="G911" s="167">
        <f t="shared" si="28"/>
        <v>0.78346000000000005</v>
      </c>
      <c r="H911" s="166">
        <v>1.2</v>
      </c>
      <c r="I911" s="169">
        <f t="shared" si="29"/>
        <v>0.94015000000000004</v>
      </c>
      <c r="J911" s="170" t="s">
        <v>1239</v>
      </c>
      <c r="K911" s="171" t="s">
        <v>1241</v>
      </c>
      <c r="L911" s="148"/>
      <c r="M911" s="189"/>
    </row>
    <row r="912" spans="1:13" ht="11.25" customHeight="1">
      <c r="A912" s="172" t="s">
        <v>1087</v>
      </c>
      <c r="B912" s="172" t="s">
        <v>1767</v>
      </c>
      <c r="C912" s="173">
        <v>7.2</v>
      </c>
      <c r="D912" s="174">
        <v>1.2958499999999999</v>
      </c>
      <c r="E912" s="174">
        <v>1.2958499999999999</v>
      </c>
      <c r="F912" s="175">
        <v>1</v>
      </c>
      <c r="G912" s="174">
        <f t="shared" si="28"/>
        <v>1.2958499999999999</v>
      </c>
      <c r="H912" s="173">
        <v>1.2</v>
      </c>
      <c r="I912" s="176">
        <f t="shared" si="29"/>
        <v>1.5550200000000001</v>
      </c>
      <c r="J912" s="177" t="s">
        <v>1239</v>
      </c>
      <c r="K912" s="178" t="s">
        <v>1241</v>
      </c>
      <c r="L912" s="148"/>
      <c r="M912" s="189"/>
    </row>
    <row r="913" spans="1:13" ht="11.25" customHeight="1">
      <c r="A913" s="159" t="s">
        <v>1566</v>
      </c>
      <c r="B913" s="159" t="s">
        <v>1567</v>
      </c>
      <c r="C913" s="160">
        <v>2.6</v>
      </c>
      <c r="D913" s="161">
        <v>0.59197999999999995</v>
      </c>
      <c r="E913" s="161">
        <v>0.59197999999999995</v>
      </c>
      <c r="F913" s="162">
        <v>1</v>
      </c>
      <c r="G913" s="161">
        <f t="shared" si="28"/>
        <v>0.59197999999999995</v>
      </c>
      <c r="H913" s="160">
        <v>1</v>
      </c>
      <c r="I913" s="163">
        <f t="shared" si="29"/>
        <v>0.59197999999999995</v>
      </c>
      <c r="J913" s="164" t="s">
        <v>61</v>
      </c>
      <c r="K913" s="165" t="s">
        <v>61</v>
      </c>
      <c r="L913" s="148"/>
      <c r="M913" s="189"/>
    </row>
    <row r="914" spans="1:13" ht="11.25" customHeight="1">
      <c r="A914" s="148" t="s">
        <v>1568</v>
      </c>
      <c r="B914" s="148" t="s">
        <v>1567</v>
      </c>
      <c r="C914" s="166">
        <v>3.1</v>
      </c>
      <c r="D914" s="167">
        <v>0.68381999999999998</v>
      </c>
      <c r="E914" s="167">
        <v>0.68381999999999998</v>
      </c>
      <c r="F914" s="168">
        <v>1</v>
      </c>
      <c r="G914" s="167">
        <f t="shared" si="28"/>
        <v>0.68381999999999998</v>
      </c>
      <c r="H914" s="166">
        <v>1</v>
      </c>
      <c r="I914" s="169">
        <f t="shared" si="29"/>
        <v>0.68381999999999998</v>
      </c>
      <c r="J914" s="170" t="s">
        <v>61</v>
      </c>
      <c r="K914" s="171" t="s">
        <v>61</v>
      </c>
      <c r="L914" s="148"/>
      <c r="M914" s="189"/>
    </row>
    <row r="915" spans="1:13" ht="11.25" customHeight="1">
      <c r="A915" s="148" t="s">
        <v>1569</v>
      </c>
      <c r="B915" s="148" t="s">
        <v>1567</v>
      </c>
      <c r="C915" s="166">
        <v>5.16</v>
      </c>
      <c r="D915" s="167">
        <v>0.96638999999999997</v>
      </c>
      <c r="E915" s="167">
        <v>0.96638999999999997</v>
      </c>
      <c r="F915" s="168">
        <v>1</v>
      </c>
      <c r="G915" s="167">
        <f t="shared" si="28"/>
        <v>0.96638999999999997</v>
      </c>
      <c r="H915" s="166">
        <v>1</v>
      </c>
      <c r="I915" s="169">
        <f t="shared" si="29"/>
        <v>0.96638999999999997</v>
      </c>
      <c r="J915" s="170" t="s">
        <v>61</v>
      </c>
      <c r="K915" s="171" t="s">
        <v>61</v>
      </c>
      <c r="L915" s="148"/>
      <c r="M915" s="189"/>
    </row>
    <row r="916" spans="1:13" ht="11.25" customHeight="1">
      <c r="A916" s="172" t="s">
        <v>1570</v>
      </c>
      <c r="B916" s="172" t="s">
        <v>1567</v>
      </c>
      <c r="C916" s="173">
        <v>9.1300000000000008</v>
      </c>
      <c r="D916" s="174">
        <v>1.9999100000000001</v>
      </c>
      <c r="E916" s="174">
        <v>1.9999100000000001</v>
      </c>
      <c r="F916" s="175">
        <v>1</v>
      </c>
      <c r="G916" s="174">
        <f t="shared" si="28"/>
        <v>1.9999100000000001</v>
      </c>
      <c r="H916" s="173">
        <v>1</v>
      </c>
      <c r="I916" s="176">
        <f t="shared" si="29"/>
        <v>1.9999100000000001</v>
      </c>
      <c r="J916" s="177" t="s">
        <v>61</v>
      </c>
      <c r="K916" s="178" t="s">
        <v>61</v>
      </c>
      <c r="L916" s="148"/>
      <c r="M916" s="189"/>
    </row>
    <row r="917" spans="1:13" ht="11.25" customHeight="1">
      <c r="A917" s="159" t="s">
        <v>1088</v>
      </c>
      <c r="B917" s="159" t="s">
        <v>1768</v>
      </c>
      <c r="C917" s="160">
        <v>2.87</v>
      </c>
      <c r="D917" s="161">
        <v>0.58087999999999995</v>
      </c>
      <c r="E917" s="161">
        <v>0.58087999999999995</v>
      </c>
      <c r="F917" s="162">
        <v>1</v>
      </c>
      <c r="G917" s="161">
        <f t="shared" si="28"/>
        <v>0.58087999999999995</v>
      </c>
      <c r="H917" s="160">
        <v>1</v>
      </c>
      <c r="I917" s="163">
        <f t="shared" si="29"/>
        <v>0.58087999999999995</v>
      </c>
      <c r="J917" s="164" t="s">
        <v>61</v>
      </c>
      <c r="K917" s="165" t="s">
        <v>61</v>
      </c>
      <c r="L917" s="148"/>
      <c r="M917" s="189"/>
    </row>
    <row r="918" spans="1:13" ht="11.25" customHeight="1">
      <c r="A918" s="148" t="s">
        <v>1089</v>
      </c>
      <c r="B918" s="148" t="s">
        <v>1768</v>
      </c>
      <c r="C918" s="166">
        <v>3.58</v>
      </c>
      <c r="D918" s="167">
        <v>0.70759000000000005</v>
      </c>
      <c r="E918" s="167">
        <v>0.70759000000000005</v>
      </c>
      <c r="F918" s="168">
        <v>1</v>
      </c>
      <c r="G918" s="167">
        <f t="shared" si="28"/>
        <v>0.70759000000000005</v>
      </c>
      <c r="H918" s="166">
        <v>1</v>
      </c>
      <c r="I918" s="169">
        <f t="shared" si="29"/>
        <v>0.70759000000000005</v>
      </c>
      <c r="J918" s="170" t="s">
        <v>61</v>
      </c>
      <c r="K918" s="171" t="s">
        <v>61</v>
      </c>
      <c r="L918" s="148"/>
      <c r="M918" s="189"/>
    </row>
    <row r="919" spans="1:13" ht="11.25" customHeight="1">
      <c r="A919" s="148" t="s">
        <v>1090</v>
      </c>
      <c r="B919" s="148" t="s">
        <v>1768</v>
      </c>
      <c r="C919" s="166">
        <v>4.8899999999999997</v>
      </c>
      <c r="D919" s="167">
        <v>0.89439000000000002</v>
      </c>
      <c r="E919" s="167">
        <v>0.89439000000000002</v>
      </c>
      <c r="F919" s="168">
        <v>1</v>
      </c>
      <c r="G919" s="167">
        <f t="shared" si="28"/>
        <v>0.89439000000000002</v>
      </c>
      <c r="H919" s="166">
        <v>1</v>
      </c>
      <c r="I919" s="169">
        <f t="shared" si="29"/>
        <v>0.89439000000000002</v>
      </c>
      <c r="J919" s="170" t="s">
        <v>61</v>
      </c>
      <c r="K919" s="171" t="s">
        <v>61</v>
      </c>
      <c r="L919" s="148"/>
      <c r="M919" s="189"/>
    </row>
    <row r="920" spans="1:13" ht="11.25" customHeight="1">
      <c r="A920" s="172" t="s">
        <v>1091</v>
      </c>
      <c r="B920" s="172" t="s">
        <v>1768</v>
      </c>
      <c r="C920" s="173">
        <v>7.09</v>
      </c>
      <c r="D920" s="174">
        <v>1.50295</v>
      </c>
      <c r="E920" s="174">
        <v>1.50295</v>
      </c>
      <c r="F920" s="175">
        <v>1</v>
      </c>
      <c r="G920" s="174">
        <f t="shared" si="28"/>
        <v>1.50295</v>
      </c>
      <c r="H920" s="173">
        <v>1</v>
      </c>
      <c r="I920" s="176">
        <f t="shared" si="29"/>
        <v>1.50295</v>
      </c>
      <c r="J920" s="177" t="s">
        <v>61</v>
      </c>
      <c r="K920" s="178" t="s">
        <v>61</v>
      </c>
      <c r="L920" s="148"/>
      <c r="M920" s="189"/>
    </row>
    <row r="921" spans="1:13" ht="11.25" customHeight="1">
      <c r="A921" s="159" t="s">
        <v>1092</v>
      </c>
      <c r="B921" s="159" t="s">
        <v>1769</v>
      </c>
      <c r="C921" s="160">
        <v>2.09</v>
      </c>
      <c r="D921" s="161">
        <v>0.60306000000000004</v>
      </c>
      <c r="E921" s="161">
        <v>0.60306000000000004</v>
      </c>
      <c r="F921" s="162">
        <v>1</v>
      </c>
      <c r="G921" s="161">
        <f t="shared" si="28"/>
        <v>0.60306000000000004</v>
      </c>
      <c r="H921" s="160">
        <v>1</v>
      </c>
      <c r="I921" s="163">
        <f t="shared" si="29"/>
        <v>0.60306000000000004</v>
      </c>
      <c r="J921" s="164" t="s">
        <v>61</v>
      </c>
      <c r="K921" s="165" t="s">
        <v>61</v>
      </c>
      <c r="L921" s="148"/>
      <c r="M921" s="189"/>
    </row>
    <row r="922" spans="1:13" ht="11.25" customHeight="1">
      <c r="A922" s="148" t="s">
        <v>1093</v>
      </c>
      <c r="B922" s="148" t="s">
        <v>1769</v>
      </c>
      <c r="C922" s="166">
        <v>2.3199999999999998</v>
      </c>
      <c r="D922" s="167">
        <v>0.62853999999999999</v>
      </c>
      <c r="E922" s="167">
        <v>0.62853999999999999</v>
      </c>
      <c r="F922" s="168">
        <v>1</v>
      </c>
      <c r="G922" s="167">
        <f t="shared" si="28"/>
        <v>0.62853999999999999</v>
      </c>
      <c r="H922" s="166">
        <v>1</v>
      </c>
      <c r="I922" s="169">
        <f t="shared" si="29"/>
        <v>0.62853999999999999</v>
      </c>
      <c r="J922" s="170" t="s">
        <v>61</v>
      </c>
      <c r="K922" s="171" t="s">
        <v>61</v>
      </c>
      <c r="L922" s="148"/>
      <c r="M922" s="189"/>
    </row>
    <row r="923" spans="1:13" ht="11.25" customHeight="1">
      <c r="A923" s="148" t="s">
        <v>1094</v>
      </c>
      <c r="B923" s="148" t="s">
        <v>1769</v>
      </c>
      <c r="C923" s="166">
        <v>3.51</v>
      </c>
      <c r="D923" s="167">
        <v>0.77373999999999998</v>
      </c>
      <c r="E923" s="167">
        <v>0.77373999999999998</v>
      </c>
      <c r="F923" s="168">
        <v>1</v>
      </c>
      <c r="G923" s="167">
        <f t="shared" si="28"/>
        <v>0.77373999999999998</v>
      </c>
      <c r="H923" s="166">
        <v>1</v>
      </c>
      <c r="I923" s="169">
        <f t="shared" si="29"/>
        <v>0.77373999999999998</v>
      </c>
      <c r="J923" s="170" t="s">
        <v>61</v>
      </c>
      <c r="K923" s="171" t="s">
        <v>61</v>
      </c>
      <c r="L923" s="148"/>
      <c r="M923" s="189"/>
    </row>
    <row r="924" spans="1:13" ht="11.25" customHeight="1">
      <c r="A924" s="172" t="s">
        <v>1095</v>
      </c>
      <c r="B924" s="172" t="s">
        <v>1769</v>
      </c>
      <c r="C924" s="173">
        <v>6.77</v>
      </c>
      <c r="D924" s="174">
        <v>1.04043</v>
      </c>
      <c r="E924" s="174">
        <v>1.04043</v>
      </c>
      <c r="F924" s="175">
        <v>1</v>
      </c>
      <c r="G924" s="174">
        <f t="shared" si="28"/>
        <v>1.04043</v>
      </c>
      <c r="H924" s="173">
        <v>1</v>
      </c>
      <c r="I924" s="176">
        <f t="shared" si="29"/>
        <v>1.04043</v>
      </c>
      <c r="J924" s="177" t="s">
        <v>61</v>
      </c>
      <c r="K924" s="178" t="s">
        <v>61</v>
      </c>
      <c r="L924" s="148"/>
      <c r="M924" s="189"/>
    </row>
    <row r="925" spans="1:13" ht="11.25" customHeight="1">
      <c r="A925" s="159" t="s">
        <v>1096</v>
      </c>
      <c r="B925" s="159" t="s">
        <v>1770</v>
      </c>
      <c r="C925" s="160">
        <v>2.23</v>
      </c>
      <c r="D925" s="161">
        <v>0.39571000000000001</v>
      </c>
      <c r="E925" s="161">
        <v>0.39571000000000001</v>
      </c>
      <c r="F925" s="162">
        <v>1</v>
      </c>
      <c r="G925" s="161">
        <f t="shared" si="28"/>
        <v>0.39571000000000001</v>
      </c>
      <c r="H925" s="160">
        <v>1</v>
      </c>
      <c r="I925" s="163">
        <f t="shared" si="29"/>
        <v>0.39571000000000001</v>
      </c>
      <c r="J925" s="164" t="s">
        <v>61</v>
      </c>
      <c r="K925" s="165" t="s">
        <v>61</v>
      </c>
      <c r="L925" s="148"/>
      <c r="M925" s="189"/>
    </row>
    <row r="926" spans="1:13" ht="11.25" customHeight="1">
      <c r="A926" s="148" t="s">
        <v>1097</v>
      </c>
      <c r="B926" s="148" t="s">
        <v>1770</v>
      </c>
      <c r="C926" s="166">
        <v>2.52</v>
      </c>
      <c r="D926" s="167">
        <v>0.45016</v>
      </c>
      <c r="E926" s="167">
        <v>0.45016</v>
      </c>
      <c r="F926" s="168">
        <v>1</v>
      </c>
      <c r="G926" s="167">
        <f t="shared" si="28"/>
        <v>0.45016</v>
      </c>
      <c r="H926" s="166">
        <v>1</v>
      </c>
      <c r="I926" s="169">
        <f t="shared" si="29"/>
        <v>0.45016</v>
      </c>
      <c r="J926" s="170" t="s">
        <v>61</v>
      </c>
      <c r="K926" s="171" t="s">
        <v>61</v>
      </c>
      <c r="L926" s="148"/>
      <c r="M926" s="189"/>
    </row>
    <row r="927" spans="1:13" ht="11.25" customHeight="1">
      <c r="A927" s="148" t="s">
        <v>1098</v>
      </c>
      <c r="B927" s="148" t="s">
        <v>1770</v>
      </c>
      <c r="C927" s="166">
        <v>3.47</v>
      </c>
      <c r="D927" s="167">
        <v>0.66398999999999997</v>
      </c>
      <c r="E927" s="167">
        <v>0.66398999999999997</v>
      </c>
      <c r="F927" s="168">
        <v>1</v>
      </c>
      <c r="G927" s="167">
        <f t="shared" si="28"/>
        <v>0.66398999999999997</v>
      </c>
      <c r="H927" s="166">
        <v>1</v>
      </c>
      <c r="I927" s="169">
        <f t="shared" si="29"/>
        <v>0.66398999999999997</v>
      </c>
      <c r="J927" s="170" t="s">
        <v>61</v>
      </c>
      <c r="K927" s="171" t="s">
        <v>61</v>
      </c>
      <c r="L927" s="148"/>
      <c r="M927" s="189"/>
    </row>
    <row r="928" spans="1:13" ht="11.25" customHeight="1">
      <c r="A928" s="172" t="s">
        <v>1099</v>
      </c>
      <c r="B928" s="172" t="s">
        <v>1770</v>
      </c>
      <c r="C928" s="173">
        <v>6.43</v>
      </c>
      <c r="D928" s="174">
        <v>1.52475</v>
      </c>
      <c r="E928" s="174">
        <v>1.52475</v>
      </c>
      <c r="F928" s="175">
        <v>1</v>
      </c>
      <c r="G928" s="174">
        <f t="shared" si="28"/>
        <v>1.52475</v>
      </c>
      <c r="H928" s="173">
        <v>1</v>
      </c>
      <c r="I928" s="176">
        <f t="shared" si="29"/>
        <v>1.52475</v>
      </c>
      <c r="J928" s="177" t="s">
        <v>61</v>
      </c>
      <c r="K928" s="178" t="s">
        <v>61</v>
      </c>
      <c r="L928" s="148"/>
      <c r="M928" s="189"/>
    </row>
    <row r="929" spans="1:13" ht="11.25" customHeight="1">
      <c r="A929" s="159" t="s">
        <v>1571</v>
      </c>
      <c r="B929" s="159" t="s">
        <v>1771</v>
      </c>
      <c r="C929" s="160">
        <v>1.26</v>
      </c>
      <c r="D929" s="161">
        <v>0.46216000000000002</v>
      </c>
      <c r="E929" s="161">
        <v>0.46216000000000002</v>
      </c>
      <c r="F929" s="162">
        <v>1</v>
      </c>
      <c r="G929" s="161">
        <f t="shared" si="28"/>
        <v>0.46216000000000002</v>
      </c>
      <c r="H929" s="160">
        <v>1</v>
      </c>
      <c r="I929" s="163">
        <f t="shared" si="29"/>
        <v>0.46216000000000002</v>
      </c>
      <c r="J929" s="164" t="s">
        <v>61</v>
      </c>
      <c r="K929" s="165" t="s">
        <v>61</v>
      </c>
      <c r="L929" s="148"/>
      <c r="M929" s="189"/>
    </row>
    <row r="930" spans="1:13" ht="11.25" customHeight="1">
      <c r="A930" s="148" t="s">
        <v>1572</v>
      </c>
      <c r="B930" s="148" t="s">
        <v>1771</v>
      </c>
      <c r="C930" s="166">
        <v>1.64</v>
      </c>
      <c r="D930" s="167">
        <v>0.61177999999999999</v>
      </c>
      <c r="E930" s="167">
        <v>0.61177999999999999</v>
      </c>
      <c r="F930" s="168">
        <v>1</v>
      </c>
      <c r="G930" s="167">
        <f t="shared" si="28"/>
        <v>0.61177999999999999</v>
      </c>
      <c r="H930" s="166">
        <v>1</v>
      </c>
      <c r="I930" s="169">
        <f t="shared" si="29"/>
        <v>0.61177999999999999</v>
      </c>
      <c r="J930" s="170" t="s">
        <v>61</v>
      </c>
      <c r="K930" s="171" t="s">
        <v>61</v>
      </c>
      <c r="L930" s="148"/>
      <c r="M930" s="189"/>
    </row>
    <row r="931" spans="1:13" ht="11.25" customHeight="1">
      <c r="A931" s="148" t="s">
        <v>1573</v>
      </c>
      <c r="B931" s="148" t="s">
        <v>1771</v>
      </c>
      <c r="C931" s="166">
        <v>2.5099999999999998</v>
      </c>
      <c r="D931" s="167">
        <v>0.82721</v>
      </c>
      <c r="E931" s="167">
        <v>0.82721</v>
      </c>
      <c r="F931" s="168">
        <v>1</v>
      </c>
      <c r="G931" s="167">
        <f t="shared" si="28"/>
        <v>0.82721</v>
      </c>
      <c r="H931" s="166">
        <v>1</v>
      </c>
      <c r="I931" s="169">
        <f t="shared" si="29"/>
        <v>0.82721</v>
      </c>
      <c r="J931" s="170" t="s">
        <v>61</v>
      </c>
      <c r="K931" s="171" t="s">
        <v>61</v>
      </c>
      <c r="L931" s="148"/>
      <c r="M931" s="189"/>
    </row>
    <row r="932" spans="1:13" ht="11.25" customHeight="1">
      <c r="A932" s="172" t="s">
        <v>1574</v>
      </c>
      <c r="B932" s="172" t="s">
        <v>1771</v>
      </c>
      <c r="C932" s="173">
        <v>5.68</v>
      </c>
      <c r="D932" s="174">
        <v>2.24533</v>
      </c>
      <c r="E932" s="174">
        <v>2.24533</v>
      </c>
      <c r="F932" s="175">
        <v>1</v>
      </c>
      <c r="G932" s="174">
        <f t="shared" si="28"/>
        <v>2.24533</v>
      </c>
      <c r="H932" s="173">
        <v>1</v>
      </c>
      <c r="I932" s="176">
        <f t="shared" si="29"/>
        <v>2.24533</v>
      </c>
      <c r="J932" s="177" t="s">
        <v>61</v>
      </c>
      <c r="K932" s="178" t="s">
        <v>61</v>
      </c>
      <c r="L932" s="148"/>
      <c r="M932" s="189"/>
    </row>
    <row r="933" spans="1:13" ht="11.25" customHeight="1">
      <c r="A933" s="159" t="s">
        <v>1575</v>
      </c>
      <c r="B933" s="159" t="s">
        <v>1772</v>
      </c>
      <c r="C933" s="160">
        <v>1.9</v>
      </c>
      <c r="D933" s="161">
        <v>0.59467000000000003</v>
      </c>
      <c r="E933" s="161">
        <v>0.59467000000000003</v>
      </c>
      <c r="F933" s="162">
        <v>1</v>
      </c>
      <c r="G933" s="161">
        <f t="shared" si="28"/>
        <v>0.59467000000000003</v>
      </c>
      <c r="H933" s="160">
        <v>1</v>
      </c>
      <c r="I933" s="163">
        <f t="shared" si="29"/>
        <v>0.59467000000000003</v>
      </c>
      <c r="J933" s="164" t="s">
        <v>61</v>
      </c>
      <c r="K933" s="165" t="s">
        <v>61</v>
      </c>
      <c r="L933" s="148"/>
      <c r="M933" s="189"/>
    </row>
    <row r="934" spans="1:13" ht="11.25" customHeight="1">
      <c r="A934" s="148" t="s">
        <v>1576</v>
      </c>
      <c r="B934" s="148" t="s">
        <v>1772</v>
      </c>
      <c r="C934" s="166">
        <v>2.39</v>
      </c>
      <c r="D934" s="167">
        <v>0.83148999999999995</v>
      </c>
      <c r="E934" s="167">
        <v>0.83148999999999995</v>
      </c>
      <c r="F934" s="168">
        <v>1</v>
      </c>
      <c r="G934" s="167">
        <f t="shared" si="28"/>
        <v>0.83148999999999995</v>
      </c>
      <c r="H934" s="166">
        <v>1</v>
      </c>
      <c r="I934" s="169">
        <f t="shared" si="29"/>
        <v>0.83148999999999995</v>
      </c>
      <c r="J934" s="170" t="s">
        <v>61</v>
      </c>
      <c r="K934" s="171" t="s">
        <v>61</v>
      </c>
      <c r="L934" s="148"/>
      <c r="M934" s="189"/>
    </row>
    <row r="935" spans="1:13" ht="11.25" customHeight="1">
      <c r="A935" s="148" t="s">
        <v>1577</v>
      </c>
      <c r="B935" s="148" t="s">
        <v>1772</v>
      </c>
      <c r="C935" s="166">
        <v>4.5999999999999996</v>
      </c>
      <c r="D935" s="167">
        <v>1.2355</v>
      </c>
      <c r="E935" s="167">
        <v>1.2355</v>
      </c>
      <c r="F935" s="168">
        <v>1</v>
      </c>
      <c r="G935" s="167">
        <f t="shared" si="28"/>
        <v>1.2355</v>
      </c>
      <c r="H935" s="166">
        <v>1</v>
      </c>
      <c r="I935" s="169">
        <f t="shared" si="29"/>
        <v>1.2355</v>
      </c>
      <c r="J935" s="170" t="s">
        <v>61</v>
      </c>
      <c r="K935" s="171" t="s">
        <v>61</v>
      </c>
      <c r="L935" s="148"/>
      <c r="M935" s="189"/>
    </row>
    <row r="936" spans="1:13" ht="11.25" customHeight="1">
      <c r="A936" s="172" t="s">
        <v>1578</v>
      </c>
      <c r="B936" s="172" t="s">
        <v>1772</v>
      </c>
      <c r="C936" s="173">
        <v>7.87</v>
      </c>
      <c r="D936" s="174">
        <v>2.20702</v>
      </c>
      <c r="E936" s="174">
        <v>2.20702</v>
      </c>
      <c r="F936" s="175">
        <v>1</v>
      </c>
      <c r="G936" s="174">
        <f t="shared" si="28"/>
        <v>2.20702</v>
      </c>
      <c r="H936" s="173">
        <v>1</v>
      </c>
      <c r="I936" s="176">
        <f t="shared" si="29"/>
        <v>2.20702</v>
      </c>
      <c r="J936" s="177" t="s">
        <v>61</v>
      </c>
      <c r="K936" s="178" t="s">
        <v>61</v>
      </c>
      <c r="L936" s="148"/>
      <c r="M936" s="189"/>
    </row>
    <row r="937" spans="1:13" ht="11.25" customHeight="1">
      <c r="A937" s="159" t="s">
        <v>1579</v>
      </c>
      <c r="B937" s="159" t="s">
        <v>1773</v>
      </c>
      <c r="C937" s="160">
        <v>1.93</v>
      </c>
      <c r="D937" s="161">
        <v>0.40134999999999998</v>
      </c>
      <c r="E937" s="161">
        <v>0.40134999999999998</v>
      </c>
      <c r="F937" s="162">
        <v>1</v>
      </c>
      <c r="G937" s="161">
        <f t="shared" si="28"/>
        <v>0.40134999999999998</v>
      </c>
      <c r="H937" s="160">
        <v>1</v>
      </c>
      <c r="I937" s="163">
        <f t="shared" si="29"/>
        <v>0.40134999999999998</v>
      </c>
      <c r="J937" s="164" t="s">
        <v>61</v>
      </c>
      <c r="K937" s="165" t="s">
        <v>61</v>
      </c>
      <c r="L937" s="148"/>
      <c r="M937" s="189"/>
    </row>
    <row r="938" spans="1:13" ht="11.25" customHeight="1">
      <c r="A938" s="148" t="s">
        <v>1580</v>
      </c>
      <c r="B938" s="148" t="s">
        <v>1773</v>
      </c>
      <c r="C938" s="166">
        <v>2.63</v>
      </c>
      <c r="D938" s="167">
        <v>0.83221000000000001</v>
      </c>
      <c r="E938" s="167">
        <v>0.83221000000000001</v>
      </c>
      <c r="F938" s="168">
        <v>1</v>
      </c>
      <c r="G938" s="167">
        <f t="shared" si="28"/>
        <v>0.83221000000000001</v>
      </c>
      <c r="H938" s="166">
        <v>1</v>
      </c>
      <c r="I938" s="169">
        <f t="shared" si="29"/>
        <v>0.83221000000000001</v>
      </c>
      <c r="J938" s="170" t="s">
        <v>61</v>
      </c>
      <c r="K938" s="171" t="s">
        <v>61</v>
      </c>
      <c r="L938" s="148"/>
      <c r="M938" s="189"/>
    </row>
    <row r="939" spans="1:13" ht="11.25" customHeight="1">
      <c r="A939" s="148" t="s">
        <v>1581</v>
      </c>
      <c r="B939" s="148" t="s">
        <v>1773</v>
      </c>
      <c r="C939" s="166">
        <v>4.6100000000000003</v>
      </c>
      <c r="D939" s="167">
        <v>1.39025</v>
      </c>
      <c r="E939" s="167">
        <v>1.39025</v>
      </c>
      <c r="F939" s="168">
        <v>1</v>
      </c>
      <c r="G939" s="167">
        <f t="shared" si="28"/>
        <v>1.39025</v>
      </c>
      <c r="H939" s="166">
        <v>1</v>
      </c>
      <c r="I939" s="169">
        <f t="shared" si="29"/>
        <v>1.39025</v>
      </c>
      <c r="J939" s="170" t="s">
        <v>61</v>
      </c>
      <c r="K939" s="171" t="s">
        <v>61</v>
      </c>
      <c r="L939" s="148"/>
      <c r="M939" s="189"/>
    </row>
    <row r="940" spans="1:13" ht="11.25" customHeight="1">
      <c r="A940" s="172" t="s">
        <v>1582</v>
      </c>
      <c r="B940" s="172" t="s">
        <v>1773</v>
      </c>
      <c r="C940" s="173">
        <v>9.7200000000000006</v>
      </c>
      <c r="D940" s="174">
        <v>3.1742900000000001</v>
      </c>
      <c r="E940" s="174">
        <v>3.1742900000000001</v>
      </c>
      <c r="F940" s="175">
        <v>1</v>
      </c>
      <c r="G940" s="174">
        <f t="shared" si="28"/>
        <v>3.1742900000000001</v>
      </c>
      <c r="H940" s="173">
        <v>1</v>
      </c>
      <c r="I940" s="176">
        <f t="shared" si="29"/>
        <v>3.1742900000000001</v>
      </c>
      <c r="J940" s="177" t="s">
        <v>61</v>
      </c>
      <c r="K940" s="178" t="s">
        <v>61</v>
      </c>
      <c r="L940" s="148"/>
      <c r="M940" s="189"/>
    </row>
    <row r="941" spans="1:13" ht="11.25" customHeight="1">
      <c r="A941" s="159" t="s">
        <v>1100</v>
      </c>
      <c r="B941" s="159" t="s">
        <v>1583</v>
      </c>
      <c r="C941" s="160">
        <v>2.0499999999999998</v>
      </c>
      <c r="D941" s="161">
        <v>0.34322000000000003</v>
      </c>
      <c r="E941" s="161">
        <v>0.34322000000000003</v>
      </c>
      <c r="F941" s="162">
        <v>1</v>
      </c>
      <c r="G941" s="161">
        <f t="shared" si="28"/>
        <v>0.34322000000000003</v>
      </c>
      <c r="H941" s="160">
        <v>1</v>
      </c>
      <c r="I941" s="163">
        <f t="shared" si="29"/>
        <v>0.34322000000000003</v>
      </c>
      <c r="J941" s="164" t="s">
        <v>61</v>
      </c>
      <c r="K941" s="165" t="s">
        <v>61</v>
      </c>
      <c r="L941" s="148"/>
      <c r="M941" s="189"/>
    </row>
    <row r="942" spans="1:13" ht="11.25" customHeight="1">
      <c r="A942" s="148" t="s">
        <v>1101</v>
      </c>
      <c r="B942" s="148" t="s">
        <v>1583</v>
      </c>
      <c r="C942" s="166">
        <v>2.2999999999999998</v>
      </c>
      <c r="D942" s="167">
        <v>0.39193</v>
      </c>
      <c r="E942" s="167">
        <v>0.39193</v>
      </c>
      <c r="F942" s="168">
        <v>1</v>
      </c>
      <c r="G942" s="167">
        <f t="shared" si="28"/>
        <v>0.39193</v>
      </c>
      <c r="H942" s="166">
        <v>1</v>
      </c>
      <c r="I942" s="169">
        <f t="shared" si="29"/>
        <v>0.39193</v>
      </c>
      <c r="J942" s="170" t="s">
        <v>61</v>
      </c>
      <c r="K942" s="171" t="s">
        <v>61</v>
      </c>
      <c r="L942" s="148"/>
      <c r="M942" s="189"/>
    </row>
    <row r="943" spans="1:13" ht="11.25" customHeight="1">
      <c r="A943" s="148" t="s">
        <v>1102</v>
      </c>
      <c r="B943" s="148" t="s">
        <v>1583</v>
      </c>
      <c r="C943" s="166">
        <v>3.08</v>
      </c>
      <c r="D943" s="167">
        <v>0.51041999999999998</v>
      </c>
      <c r="E943" s="167">
        <v>0.51041999999999998</v>
      </c>
      <c r="F943" s="168">
        <v>1</v>
      </c>
      <c r="G943" s="167">
        <f t="shared" si="28"/>
        <v>0.51041999999999998</v>
      </c>
      <c r="H943" s="166">
        <v>1</v>
      </c>
      <c r="I943" s="169">
        <f t="shared" si="29"/>
        <v>0.51041999999999998</v>
      </c>
      <c r="J943" s="170" t="s">
        <v>61</v>
      </c>
      <c r="K943" s="171" t="s">
        <v>61</v>
      </c>
      <c r="L943" s="148"/>
      <c r="M943" s="189"/>
    </row>
    <row r="944" spans="1:13" ht="11.25" customHeight="1">
      <c r="A944" s="172" t="s">
        <v>1103</v>
      </c>
      <c r="B944" s="172" t="s">
        <v>1583</v>
      </c>
      <c r="C944" s="173">
        <v>4.3099999999999996</v>
      </c>
      <c r="D944" s="174">
        <v>0.71874000000000005</v>
      </c>
      <c r="E944" s="174">
        <v>0.71874000000000005</v>
      </c>
      <c r="F944" s="175">
        <v>1</v>
      </c>
      <c r="G944" s="174">
        <f t="shared" si="28"/>
        <v>0.71874000000000005</v>
      </c>
      <c r="H944" s="173">
        <v>1</v>
      </c>
      <c r="I944" s="176">
        <f t="shared" si="29"/>
        <v>0.71874000000000005</v>
      </c>
      <c r="J944" s="177" t="s">
        <v>61</v>
      </c>
      <c r="K944" s="178" t="s">
        <v>61</v>
      </c>
      <c r="L944" s="148"/>
      <c r="M944" s="189"/>
    </row>
    <row r="945" spans="1:13" ht="11.25" customHeight="1">
      <c r="A945" s="159" t="s">
        <v>1104</v>
      </c>
      <c r="B945" s="159" t="s">
        <v>1774</v>
      </c>
      <c r="C945" s="160">
        <v>1.89</v>
      </c>
      <c r="D945" s="161">
        <v>0.24102999999999999</v>
      </c>
      <c r="E945" s="161">
        <v>0.24102999999999999</v>
      </c>
      <c r="F945" s="162">
        <v>1</v>
      </c>
      <c r="G945" s="161">
        <f t="shared" si="28"/>
        <v>0.24102999999999999</v>
      </c>
      <c r="H945" s="160">
        <v>1</v>
      </c>
      <c r="I945" s="163">
        <f t="shared" si="29"/>
        <v>0.24102999999999999</v>
      </c>
      <c r="J945" s="164" t="s">
        <v>61</v>
      </c>
      <c r="K945" s="165" t="s">
        <v>61</v>
      </c>
      <c r="L945" s="148"/>
      <c r="M945" s="189"/>
    </row>
    <row r="946" spans="1:13" ht="11.25" customHeight="1">
      <c r="A946" s="148" t="s">
        <v>1105</v>
      </c>
      <c r="B946" s="148" t="s">
        <v>1774</v>
      </c>
      <c r="C946" s="166">
        <v>2.29</v>
      </c>
      <c r="D946" s="167">
        <v>0.36598999999999998</v>
      </c>
      <c r="E946" s="167">
        <v>0.36598999999999998</v>
      </c>
      <c r="F946" s="168">
        <v>1</v>
      </c>
      <c r="G946" s="167">
        <f t="shared" si="28"/>
        <v>0.36598999999999998</v>
      </c>
      <c r="H946" s="166">
        <v>1</v>
      </c>
      <c r="I946" s="169">
        <f t="shared" si="29"/>
        <v>0.36598999999999998</v>
      </c>
      <c r="J946" s="170" t="s">
        <v>61</v>
      </c>
      <c r="K946" s="171" t="s">
        <v>61</v>
      </c>
      <c r="L946" s="148"/>
      <c r="M946" s="189"/>
    </row>
    <row r="947" spans="1:13" ht="11.25" customHeight="1">
      <c r="A947" s="148" t="s">
        <v>1106</v>
      </c>
      <c r="B947" s="148" t="s">
        <v>1774</v>
      </c>
      <c r="C947" s="166">
        <v>3.38</v>
      </c>
      <c r="D947" s="167">
        <v>0.57245999999999997</v>
      </c>
      <c r="E947" s="167">
        <v>0.57245999999999997</v>
      </c>
      <c r="F947" s="168">
        <v>1</v>
      </c>
      <c r="G947" s="167">
        <f t="shared" si="28"/>
        <v>0.57245999999999997</v>
      </c>
      <c r="H947" s="166">
        <v>1</v>
      </c>
      <c r="I947" s="169">
        <f t="shared" si="29"/>
        <v>0.57245999999999997</v>
      </c>
      <c r="J947" s="170" t="s">
        <v>61</v>
      </c>
      <c r="K947" s="171" t="s">
        <v>61</v>
      </c>
      <c r="L947" s="148"/>
      <c r="M947" s="189"/>
    </row>
    <row r="948" spans="1:13" ht="11.25" customHeight="1">
      <c r="A948" s="172" t="s">
        <v>1107</v>
      </c>
      <c r="B948" s="172" t="s">
        <v>1774</v>
      </c>
      <c r="C948" s="173">
        <v>5.52</v>
      </c>
      <c r="D948" s="174">
        <v>1.2097199999999999</v>
      </c>
      <c r="E948" s="174">
        <v>1.2097199999999999</v>
      </c>
      <c r="F948" s="175">
        <v>1</v>
      </c>
      <c r="G948" s="174">
        <f t="shared" si="28"/>
        <v>1.2097199999999999</v>
      </c>
      <c r="H948" s="173">
        <v>1</v>
      </c>
      <c r="I948" s="176">
        <f t="shared" si="29"/>
        <v>1.2097199999999999</v>
      </c>
      <c r="J948" s="177" t="s">
        <v>61</v>
      </c>
      <c r="K948" s="178" t="s">
        <v>61</v>
      </c>
      <c r="L948" s="148"/>
      <c r="M948" s="189"/>
    </row>
    <row r="949" spans="1:13" ht="11.25" customHeight="1">
      <c r="A949" s="159" t="s">
        <v>1108</v>
      </c>
      <c r="B949" s="159" t="s">
        <v>1775</v>
      </c>
      <c r="C949" s="160">
        <v>1.24</v>
      </c>
      <c r="D949" s="161">
        <v>0.29515999999999998</v>
      </c>
      <c r="E949" s="161">
        <v>0.29515999999999998</v>
      </c>
      <c r="F949" s="162">
        <v>1</v>
      </c>
      <c r="G949" s="161">
        <f t="shared" si="28"/>
        <v>0.29515999999999998</v>
      </c>
      <c r="H949" s="160">
        <v>1</v>
      </c>
      <c r="I949" s="163">
        <f t="shared" si="29"/>
        <v>0.29515999999999998</v>
      </c>
      <c r="J949" s="164" t="s">
        <v>61</v>
      </c>
      <c r="K949" s="165" t="s">
        <v>61</v>
      </c>
      <c r="L949" s="148"/>
      <c r="M949" s="189"/>
    </row>
    <row r="950" spans="1:13" ht="11.25" customHeight="1">
      <c r="A950" s="148" t="s">
        <v>1109</v>
      </c>
      <c r="B950" s="148" t="s">
        <v>1775</v>
      </c>
      <c r="C950" s="166">
        <v>1.57</v>
      </c>
      <c r="D950" s="167">
        <v>0.39476</v>
      </c>
      <c r="E950" s="167">
        <v>0.39476</v>
      </c>
      <c r="F950" s="168">
        <v>1</v>
      </c>
      <c r="G950" s="167">
        <f t="shared" si="28"/>
        <v>0.39476</v>
      </c>
      <c r="H950" s="166">
        <v>1</v>
      </c>
      <c r="I950" s="169">
        <f t="shared" si="29"/>
        <v>0.39476</v>
      </c>
      <c r="J950" s="170" t="s">
        <v>61</v>
      </c>
      <c r="K950" s="171" t="s">
        <v>61</v>
      </c>
      <c r="L950" s="148"/>
      <c r="M950" s="189"/>
    </row>
    <row r="951" spans="1:13" ht="11.25" customHeight="1">
      <c r="A951" s="148" t="s">
        <v>1110</v>
      </c>
      <c r="B951" s="148" t="s">
        <v>1775</v>
      </c>
      <c r="C951" s="166">
        <v>2.4700000000000002</v>
      </c>
      <c r="D951" s="167">
        <v>0.55113000000000001</v>
      </c>
      <c r="E951" s="167">
        <v>0.55113000000000001</v>
      </c>
      <c r="F951" s="168">
        <v>1</v>
      </c>
      <c r="G951" s="167">
        <f t="shared" si="28"/>
        <v>0.55113000000000001</v>
      </c>
      <c r="H951" s="166">
        <v>1</v>
      </c>
      <c r="I951" s="169">
        <f t="shared" si="29"/>
        <v>0.55113000000000001</v>
      </c>
      <c r="J951" s="170" t="s">
        <v>61</v>
      </c>
      <c r="K951" s="171" t="s">
        <v>61</v>
      </c>
      <c r="L951" s="148"/>
      <c r="M951" s="189"/>
    </row>
    <row r="952" spans="1:13" ht="11.25" customHeight="1">
      <c r="A952" s="172" t="s">
        <v>1111</v>
      </c>
      <c r="B952" s="172" t="s">
        <v>1775</v>
      </c>
      <c r="C952" s="173">
        <v>5.6</v>
      </c>
      <c r="D952" s="174">
        <v>1.44977</v>
      </c>
      <c r="E952" s="174">
        <v>1.44977</v>
      </c>
      <c r="F952" s="175">
        <v>1</v>
      </c>
      <c r="G952" s="174">
        <f t="shared" si="28"/>
        <v>1.44977</v>
      </c>
      <c r="H952" s="173">
        <v>1</v>
      </c>
      <c r="I952" s="176">
        <f t="shared" si="29"/>
        <v>1.44977</v>
      </c>
      <c r="J952" s="177" t="s">
        <v>61</v>
      </c>
      <c r="K952" s="178" t="s">
        <v>61</v>
      </c>
      <c r="L952" s="148"/>
      <c r="M952" s="189"/>
    </row>
    <row r="953" spans="1:13" ht="11.25" customHeight="1">
      <c r="A953" s="159" t="s">
        <v>1112</v>
      </c>
      <c r="B953" s="159" t="s">
        <v>1776</v>
      </c>
      <c r="C953" s="160">
        <v>1.86</v>
      </c>
      <c r="D953" s="161">
        <v>0.23225999999999999</v>
      </c>
      <c r="E953" s="161">
        <v>0.23225999999999999</v>
      </c>
      <c r="F953" s="162">
        <v>1</v>
      </c>
      <c r="G953" s="161">
        <f t="shared" si="28"/>
        <v>0.23225999999999999</v>
      </c>
      <c r="H953" s="160">
        <v>1</v>
      </c>
      <c r="I953" s="163">
        <f t="shared" si="29"/>
        <v>0.23225999999999999</v>
      </c>
      <c r="J953" s="164" t="s">
        <v>61</v>
      </c>
      <c r="K953" s="165" t="s">
        <v>61</v>
      </c>
      <c r="L953" s="148"/>
      <c r="M953" s="189"/>
    </row>
    <row r="954" spans="1:13" ht="11.25" customHeight="1">
      <c r="A954" s="148" t="s">
        <v>1113</v>
      </c>
      <c r="B954" s="148" t="s">
        <v>1776</v>
      </c>
      <c r="C954" s="166">
        <v>2.46</v>
      </c>
      <c r="D954" s="167">
        <v>0.31256</v>
      </c>
      <c r="E954" s="167">
        <v>0.31256</v>
      </c>
      <c r="F954" s="168">
        <v>1</v>
      </c>
      <c r="G954" s="167">
        <f t="shared" si="28"/>
        <v>0.31256</v>
      </c>
      <c r="H954" s="166">
        <v>1</v>
      </c>
      <c r="I954" s="169">
        <f t="shared" si="29"/>
        <v>0.31256</v>
      </c>
      <c r="J954" s="170" t="s">
        <v>61</v>
      </c>
      <c r="K954" s="171" t="s">
        <v>61</v>
      </c>
      <c r="L954" s="148"/>
      <c r="M954" s="189"/>
    </row>
    <row r="955" spans="1:13" ht="11.25" customHeight="1">
      <c r="A955" s="148" t="s">
        <v>1114</v>
      </c>
      <c r="B955" s="148" t="s">
        <v>1776</v>
      </c>
      <c r="C955" s="166">
        <v>4.07</v>
      </c>
      <c r="D955" s="167">
        <v>0.45482</v>
      </c>
      <c r="E955" s="167">
        <v>0.45482</v>
      </c>
      <c r="F955" s="168">
        <v>1</v>
      </c>
      <c r="G955" s="167">
        <f t="shared" si="28"/>
        <v>0.45482</v>
      </c>
      <c r="H955" s="166">
        <v>1</v>
      </c>
      <c r="I955" s="169">
        <f t="shared" si="29"/>
        <v>0.45482</v>
      </c>
      <c r="J955" s="170" t="s">
        <v>61</v>
      </c>
      <c r="K955" s="171" t="s">
        <v>61</v>
      </c>
      <c r="L955" s="148"/>
      <c r="M955" s="189"/>
    </row>
    <row r="956" spans="1:13" ht="11.25" customHeight="1">
      <c r="A956" s="172" t="s">
        <v>1115</v>
      </c>
      <c r="B956" s="172" t="s">
        <v>1776</v>
      </c>
      <c r="C956" s="173">
        <v>5.61</v>
      </c>
      <c r="D956" s="174">
        <v>1.00901</v>
      </c>
      <c r="E956" s="174">
        <v>1.00901</v>
      </c>
      <c r="F956" s="175">
        <v>1</v>
      </c>
      <c r="G956" s="174">
        <f t="shared" si="28"/>
        <v>1.00901</v>
      </c>
      <c r="H956" s="173">
        <v>1</v>
      </c>
      <c r="I956" s="176">
        <f t="shared" si="29"/>
        <v>1.00901</v>
      </c>
      <c r="J956" s="177" t="s">
        <v>61</v>
      </c>
      <c r="K956" s="178" t="s">
        <v>61</v>
      </c>
      <c r="L956" s="148"/>
      <c r="M956" s="189"/>
    </row>
    <row r="957" spans="1:13" ht="11.25" customHeight="1">
      <c r="A957" s="159" t="s">
        <v>1116</v>
      </c>
      <c r="B957" s="159" t="s">
        <v>1584</v>
      </c>
      <c r="C957" s="160">
        <v>1.55</v>
      </c>
      <c r="D957" s="161">
        <v>0.29236000000000001</v>
      </c>
      <c r="E957" s="161">
        <v>0.29236000000000001</v>
      </c>
      <c r="F957" s="162">
        <v>1</v>
      </c>
      <c r="G957" s="161">
        <f t="shared" si="28"/>
        <v>0.29236000000000001</v>
      </c>
      <c r="H957" s="160">
        <v>1.3</v>
      </c>
      <c r="I957" s="163">
        <f t="shared" si="29"/>
        <v>0.38007000000000002</v>
      </c>
      <c r="J957" s="164" t="s">
        <v>60</v>
      </c>
      <c r="K957" s="165" t="s">
        <v>60</v>
      </c>
      <c r="L957" s="148"/>
      <c r="M957" s="189"/>
    </row>
    <row r="958" spans="1:13" ht="11.25" customHeight="1">
      <c r="A958" s="148" t="s">
        <v>1117</v>
      </c>
      <c r="B958" s="148" t="s">
        <v>1584</v>
      </c>
      <c r="C958" s="166">
        <v>1.72</v>
      </c>
      <c r="D958" s="167">
        <v>0.37389</v>
      </c>
      <c r="E958" s="167">
        <v>0.37389</v>
      </c>
      <c r="F958" s="168">
        <v>1</v>
      </c>
      <c r="G958" s="167">
        <f t="shared" si="28"/>
        <v>0.37389</v>
      </c>
      <c r="H958" s="166">
        <v>1.3</v>
      </c>
      <c r="I958" s="169">
        <f t="shared" si="29"/>
        <v>0.48605999999999999</v>
      </c>
      <c r="J958" s="170" t="s">
        <v>60</v>
      </c>
      <c r="K958" s="171" t="s">
        <v>60</v>
      </c>
      <c r="L958" s="148"/>
      <c r="M958" s="189"/>
    </row>
    <row r="959" spans="1:13" ht="11.25" customHeight="1">
      <c r="A959" s="148" t="s">
        <v>1118</v>
      </c>
      <c r="B959" s="148" t="s">
        <v>1584</v>
      </c>
      <c r="C959" s="166">
        <v>1.76</v>
      </c>
      <c r="D959" s="167">
        <v>0.61338000000000004</v>
      </c>
      <c r="E959" s="167">
        <v>0.61338000000000004</v>
      </c>
      <c r="F959" s="168">
        <v>1</v>
      </c>
      <c r="G959" s="167">
        <f t="shared" si="28"/>
        <v>0.61338000000000004</v>
      </c>
      <c r="H959" s="166">
        <v>1.3</v>
      </c>
      <c r="I959" s="169">
        <f t="shared" si="29"/>
        <v>0.79739000000000004</v>
      </c>
      <c r="J959" s="170" t="s">
        <v>60</v>
      </c>
      <c r="K959" s="171" t="s">
        <v>60</v>
      </c>
      <c r="L959" s="148"/>
      <c r="M959" s="189"/>
    </row>
    <row r="960" spans="1:13" ht="11.25" customHeight="1">
      <c r="A960" s="172" t="s">
        <v>1119</v>
      </c>
      <c r="B960" s="172" t="s">
        <v>1584</v>
      </c>
      <c r="C960" s="173">
        <v>2.8966247345205036</v>
      </c>
      <c r="D960" s="174">
        <v>1.0057700000000001</v>
      </c>
      <c r="E960" s="174">
        <v>1.0057700000000001</v>
      </c>
      <c r="F960" s="175">
        <v>1</v>
      </c>
      <c r="G960" s="174">
        <f t="shared" si="28"/>
        <v>1.0057700000000001</v>
      </c>
      <c r="H960" s="173">
        <v>1.3</v>
      </c>
      <c r="I960" s="176">
        <f t="shared" si="29"/>
        <v>1.3075000000000001</v>
      </c>
      <c r="J960" s="177" t="s">
        <v>60</v>
      </c>
      <c r="K960" s="178" t="s">
        <v>60</v>
      </c>
      <c r="L960" s="148"/>
      <c r="M960" s="189"/>
    </row>
    <row r="961" spans="1:13" ht="11.25" customHeight="1">
      <c r="A961" s="159" t="s">
        <v>1120</v>
      </c>
      <c r="B961" s="159" t="s">
        <v>1585</v>
      </c>
      <c r="C961" s="160">
        <v>1.18</v>
      </c>
      <c r="D961" s="161">
        <v>0.10184</v>
      </c>
      <c r="E961" s="161">
        <v>0.10184</v>
      </c>
      <c r="F961" s="162">
        <v>1</v>
      </c>
      <c r="G961" s="161">
        <f t="shared" si="28"/>
        <v>0.10184</v>
      </c>
      <c r="H961" s="160">
        <v>1.3</v>
      </c>
      <c r="I961" s="163">
        <f t="shared" si="29"/>
        <v>0.13239000000000001</v>
      </c>
      <c r="J961" s="164" t="s">
        <v>60</v>
      </c>
      <c r="K961" s="165" t="s">
        <v>60</v>
      </c>
      <c r="L961" s="148"/>
      <c r="M961" s="189"/>
    </row>
    <row r="962" spans="1:13" ht="11.25" customHeight="1">
      <c r="A962" s="148" t="s">
        <v>1121</v>
      </c>
      <c r="B962" s="148" t="s">
        <v>1585</v>
      </c>
      <c r="C962" s="166">
        <v>1.24</v>
      </c>
      <c r="D962" s="167">
        <v>0.15248</v>
      </c>
      <c r="E962" s="167">
        <v>0.15248</v>
      </c>
      <c r="F962" s="168">
        <v>1</v>
      </c>
      <c r="G962" s="167">
        <f t="shared" si="28"/>
        <v>0.15248</v>
      </c>
      <c r="H962" s="166">
        <v>1.3</v>
      </c>
      <c r="I962" s="169">
        <f t="shared" si="29"/>
        <v>0.19822000000000001</v>
      </c>
      <c r="J962" s="170" t="s">
        <v>60</v>
      </c>
      <c r="K962" s="171" t="s">
        <v>60</v>
      </c>
      <c r="L962" s="148"/>
      <c r="M962" s="189"/>
    </row>
    <row r="963" spans="1:13" ht="11.25" customHeight="1">
      <c r="A963" s="148" t="s">
        <v>1122</v>
      </c>
      <c r="B963" s="148" t="s">
        <v>1585</v>
      </c>
      <c r="C963" s="166">
        <v>1.25</v>
      </c>
      <c r="D963" s="167">
        <v>0.23385</v>
      </c>
      <c r="E963" s="167">
        <v>0.23385</v>
      </c>
      <c r="F963" s="168">
        <v>1</v>
      </c>
      <c r="G963" s="167">
        <f t="shared" si="28"/>
        <v>0.23385</v>
      </c>
      <c r="H963" s="166">
        <v>1.3</v>
      </c>
      <c r="I963" s="169">
        <f t="shared" si="29"/>
        <v>0.30401</v>
      </c>
      <c r="J963" s="170" t="s">
        <v>60</v>
      </c>
      <c r="K963" s="171" t="s">
        <v>60</v>
      </c>
      <c r="L963" s="148"/>
      <c r="M963" s="189"/>
    </row>
    <row r="964" spans="1:13" ht="11.25" customHeight="1">
      <c r="A964" s="172" t="s">
        <v>1123</v>
      </c>
      <c r="B964" s="172" t="s">
        <v>1585</v>
      </c>
      <c r="C964" s="173">
        <v>1.31</v>
      </c>
      <c r="D964" s="174">
        <v>0.39123000000000002</v>
      </c>
      <c r="E964" s="174">
        <v>0.39123000000000002</v>
      </c>
      <c r="F964" s="175">
        <v>1</v>
      </c>
      <c r="G964" s="174">
        <f t="shared" si="28"/>
        <v>0.39123000000000002</v>
      </c>
      <c r="H964" s="173">
        <v>1.3</v>
      </c>
      <c r="I964" s="176">
        <f t="shared" si="29"/>
        <v>0.50860000000000005</v>
      </c>
      <c r="J964" s="177" t="s">
        <v>60</v>
      </c>
      <c r="K964" s="178" t="s">
        <v>60</v>
      </c>
      <c r="L964" s="148"/>
      <c r="M964" s="189"/>
    </row>
    <row r="965" spans="1:13" ht="11.25" customHeight="1">
      <c r="A965" s="159" t="s">
        <v>1124</v>
      </c>
      <c r="B965" s="159" t="s">
        <v>1777</v>
      </c>
      <c r="C965" s="160">
        <v>42.17</v>
      </c>
      <c r="D965" s="161">
        <v>14.973929999999999</v>
      </c>
      <c r="E965" s="161">
        <v>14.973929999999999</v>
      </c>
      <c r="F965" s="162">
        <v>1</v>
      </c>
      <c r="G965" s="161">
        <f t="shared" si="28"/>
        <v>14.973929999999999</v>
      </c>
      <c r="H965" s="160">
        <v>1.3</v>
      </c>
      <c r="I965" s="163">
        <f t="shared" si="29"/>
        <v>19.46611</v>
      </c>
      <c r="J965" s="164" t="s">
        <v>60</v>
      </c>
      <c r="K965" s="165" t="s">
        <v>60</v>
      </c>
      <c r="L965" s="148"/>
      <c r="M965" s="189"/>
    </row>
    <row r="966" spans="1:13" ht="11.25" customHeight="1">
      <c r="A966" s="148" t="s">
        <v>1125</v>
      </c>
      <c r="B966" s="148" t="s">
        <v>1777</v>
      </c>
      <c r="C966" s="166">
        <v>45.69</v>
      </c>
      <c r="D966" s="167">
        <v>17.32732</v>
      </c>
      <c r="E966" s="167">
        <v>17.32732</v>
      </c>
      <c r="F966" s="168">
        <v>1</v>
      </c>
      <c r="G966" s="167">
        <f t="shared" si="28"/>
        <v>17.32732</v>
      </c>
      <c r="H966" s="166">
        <v>1.3</v>
      </c>
      <c r="I966" s="169">
        <f t="shared" si="29"/>
        <v>22.52552</v>
      </c>
      <c r="J966" s="170" t="s">
        <v>60</v>
      </c>
      <c r="K966" s="171" t="s">
        <v>60</v>
      </c>
      <c r="L966" s="148"/>
      <c r="M966" s="189"/>
    </row>
    <row r="967" spans="1:13" ht="11.25" customHeight="1">
      <c r="A967" s="148" t="s">
        <v>1126</v>
      </c>
      <c r="B967" s="148" t="s">
        <v>1777</v>
      </c>
      <c r="C967" s="166">
        <v>63.73</v>
      </c>
      <c r="D967" s="167">
        <v>23.497699999999998</v>
      </c>
      <c r="E967" s="167">
        <v>23.497699999999998</v>
      </c>
      <c r="F967" s="168">
        <v>1</v>
      </c>
      <c r="G967" s="167">
        <f t="shared" si="28"/>
        <v>23.497699999999998</v>
      </c>
      <c r="H967" s="166">
        <v>1.3</v>
      </c>
      <c r="I967" s="169">
        <f t="shared" si="29"/>
        <v>30.54701</v>
      </c>
      <c r="J967" s="170" t="s">
        <v>60</v>
      </c>
      <c r="K967" s="171" t="s">
        <v>60</v>
      </c>
      <c r="L967" s="148"/>
      <c r="M967" s="189"/>
    </row>
    <row r="968" spans="1:13" ht="11.25" customHeight="1">
      <c r="A968" s="172" t="s">
        <v>1127</v>
      </c>
      <c r="B968" s="172" t="s">
        <v>1777</v>
      </c>
      <c r="C968" s="173">
        <v>72.290000000000006</v>
      </c>
      <c r="D968" s="174">
        <v>29.66807</v>
      </c>
      <c r="E968" s="174">
        <v>29.66807</v>
      </c>
      <c r="F968" s="175">
        <v>1</v>
      </c>
      <c r="G968" s="174">
        <f t="shared" si="28"/>
        <v>29.66807</v>
      </c>
      <c r="H968" s="173">
        <v>1.3</v>
      </c>
      <c r="I968" s="176">
        <f t="shared" si="29"/>
        <v>38.568489999999997</v>
      </c>
      <c r="J968" s="177" t="s">
        <v>60</v>
      </c>
      <c r="K968" s="178" t="s">
        <v>60</v>
      </c>
      <c r="L968" s="148"/>
      <c r="M968" s="189"/>
    </row>
    <row r="969" spans="1:13" ht="11.25" customHeight="1">
      <c r="A969" s="159" t="s">
        <v>1128</v>
      </c>
      <c r="B969" s="159" t="s">
        <v>1778</v>
      </c>
      <c r="C969" s="160">
        <v>84.4</v>
      </c>
      <c r="D969" s="161">
        <v>10.105219999999999</v>
      </c>
      <c r="E969" s="161">
        <v>10.105219999999999</v>
      </c>
      <c r="F969" s="162">
        <v>1</v>
      </c>
      <c r="G969" s="161">
        <f t="shared" si="28"/>
        <v>10.105219999999999</v>
      </c>
      <c r="H969" s="160">
        <v>1.3</v>
      </c>
      <c r="I969" s="163">
        <f t="shared" si="29"/>
        <v>13.13679</v>
      </c>
      <c r="J969" s="164" t="s">
        <v>60</v>
      </c>
      <c r="K969" s="165" t="s">
        <v>60</v>
      </c>
      <c r="L969" s="148"/>
      <c r="M969" s="189"/>
    </row>
    <row r="970" spans="1:13" ht="11.25" customHeight="1">
      <c r="A970" s="148" t="s">
        <v>1129</v>
      </c>
      <c r="B970" s="148" t="s">
        <v>1778</v>
      </c>
      <c r="C970" s="166">
        <v>84.4</v>
      </c>
      <c r="D970" s="167">
        <v>15.351850000000001</v>
      </c>
      <c r="E970" s="167">
        <v>15.351850000000001</v>
      </c>
      <c r="F970" s="168">
        <v>1</v>
      </c>
      <c r="G970" s="167">
        <f t="shared" si="28"/>
        <v>15.351850000000001</v>
      </c>
      <c r="H970" s="166">
        <v>1.3</v>
      </c>
      <c r="I970" s="169">
        <f t="shared" si="29"/>
        <v>19.957409999999999</v>
      </c>
      <c r="J970" s="170" t="s">
        <v>60</v>
      </c>
      <c r="K970" s="171" t="s">
        <v>60</v>
      </c>
      <c r="L970" s="148"/>
      <c r="M970" s="189"/>
    </row>
    <row r="971" spans="1:13" ht="11.25" customHeight="1">
      <c r="A971" s="148" t="s">
        <v>1130</v>
      </c>
      <c r="B971" s="148" t="s">
        <v>1778</v>
      </c>
      <c r="C971" s="166">
        <v>92.07</v>
      </c>
      <c r="D971" s="167">
        <v>15.678100000000001</v>
      </c>
      <c r="E971" s="167">
        <v>15.678100000000001</v>
      </c>
      <c r="F971" s="168">
        <v>1</v>
      </c>
      <c r="G971" s="167">
        <f t="shared" si="28"/>
        <v>15.678100000000001</v>
      </c>
      <c r="H971" s="166">
        <v>1.3</v>
      </c>
      <c r="I971" s="169">
        <f t="shared" si="29"/>
        <v>20.381530000000001</v>
      </c>
      <c r="J971" s="170" t="s">
        <v>60</v>
      </c>
      <c r="K971" s="171" t="s">
        <v>60</v>
      </c>
      <c r="L971" s="148"/>
      <c r="M971" s="189"/>
    </row>
    <row r="972" spans="1:13" ht="11.25" customHeight="1">
      <c r="A972" s="172" t="s">
        <v>1131</v>
      </c>
      <c r="B972" s="172" t="s">
        <v>1778</v>
      </c>
      <c r="C972" s="173">
        <v>121.09</v>
      </c>
      <c r="D972" s="174">
        <v>24.33586</v>
      </c>
      <c r="E972" s="174">
        <v>24.33586</v>
      </c>
      <c r="F972" s="175">
        <v>1</v>
      </c>
      <c r="G972" s="174">
        <f t="shared" si="28"/>
        <v>24.33586</v>
      </c>
      <c r="H972" s="173">
        <v>1.3</v>
      </c>
      <c r="I972" s="176">
        <f t="shared" si="29"/>
        <v>31.636620000000001</v>
      </c>
      <c r="J972" s="177" t="s">
        <v>60</v>
      </c>
      <c r="K972" s="178" t="s">
        <v>60</v>
      </c>
      <c r="L972" s="148"/>
      <c r="M972" s="189"/>
    </row>
    <row r="973" spans="1:13" ht="11.25" customHeight="1">
      <c r="A973" s="159" t="s">
        <v>1132</v>
      </c>
      <c r="B973" s="159" t="s">
        <v>1779</v>
      </c>
      <c r="C973" s="160">
        <v>58.22</v>
      </c>
      <c r="D973" s="161">
        <v>4.7546799999999996</v>
      </c>
      <c r="E973" s="161">
        <v>4.7546799999999996</v>
      </c>
      <c r="F973" s="162">
        <v>1</v>
      </c>
      <c r="G973" s="161">
        <f t="shared" ref="G973:G1036" si="30">ROUND(F973*D973,5)</f>
        <v>4.7546799999999996</v>
      </c>
      <c r="H973" s="160">
        <v>1.3</v>
      </c>
      <c r="I973" s="163">
        <f t="shared" ref="I973:I1036" si="31">ROUND(H973*G973,5)</f>
        <v>6.1810799999999997</v>
      </c>
      <c r="J973" s="164" t="s">
        <v>60</v>
      </c>
      <c r="K973" s="165" t="s">
        <v>60</v>
      </c>
      <c r="L973" s="148"/>
      <c r="M973" s="189"/>
    </row>
    <row r="974" spans="1:13" ht="11.25" customHeight="1">
      <c r="A974" s="148" t="s">
        <v>1133</v>
      </c>
      <c r="B974" s="148" t="s">
        <v>1779</v>
      </c>
      <c r="C974" s="166">
        <v>54.346788322570731</v>
      </c>
      <c r="D974" s="167">
        <v>3.94713</v>
      </c>
      <c r="E974" s="167">
        <v>3.94713</v>
      </c>
      <c r="F974" s="168">
        <v>1</v>
      </c>
      <c r="G974" s="167">
        <f t="shared" si="30"/>
        <v>3.94713</v>
      </c>
      <c r="H974" s="166">
        <v>1.3</v>
      </c>
      <c r="I974" s="169">
        <f t="shared" si="31"/>
        <v>5.1312699999999998</v>
      </c>
      <c r="J974" s="170" t="s">
        <v>60</v>
      </c>
      <c r="K974" s="171" t="s">
        <v>60</v>
      </c>
      <c r="L974" s="148"/>
      <c r="M974" s="189"/>
    </row>
    <row r="975" spans="1:13" ht="11.25" customHeight="1">
      <c r="A975" s="148" t="s">
        <v>1134</v>
      </c>
      <c r="B975" s="148" t="s">
        <v>1779</v>
      </c>
      <c r="C975" s="166">
        <v>51.74</v>
      </c>
      <c r="D975" s="167">
        <v>3.1395900000000001</v>
      </c>
      <c r="E975" s="167">
        <v>3.1395900000000001</v>
      </c>
      <c r="F975" s="168">
        <v>1</v>
      </c>
      <c r="G975" s="167">
        <f t="shared" si="30"/>
        <v>3.1395900000000001</v>
      </c>
      <c r="H975" s="166">
        <v>1.3</v>
      </c>
      <c r="I975" s="169">
        <f t="shared" si="31"/>
        <v>4.0814700000000004</v>
      </c>
      <c r="J975" s="170" t="s">
        <v>60</v>
      </c>
      <c r="K975" s="171" t="s">
        <v>60</v>
      </c>
      <c r="L975" s="148"/>
      <c r="M975" s="189"/>
    </row>
    <row r="976" spans="1:13" ht="11.25" customHeight="1">
      <c r="A976" s="172" t="s">
        <v>1135</v>
      </c>
      <c r="B976" s="172" t="s">
        <v>1779</v>
      </c>
      <c r="C976" s="173">
        <v>1.55</v>
      </c>
      <c r="D976" s="174">
        <v>6.6589999999999996E-2</v>
      </c>
      <c r="E976" s="174">
        <v>6.6589999999999996E-2</v>
      </c>
      <c r="F976" s="175">
        <v>1</v>
      </c>
      <c r="G976" s="174">
        <f t="shared" si="30"/>
        <v>6.6589999999999996E-2</v>
      </c>
      <c r="H976" s="173">
        <v>1.3</v>
      </c>
      <c r="I976" s="176">
        <f t="shared" si="31"/>
        <v>8.6569999999999994E-2</v>
      </c>
      <c r="J976" s="177" t="s">
        <v>60</v>
      </c>
      <c r="K976" s="178" t="s">
        <v>60</v>
      </c>
      <c r="L976" s="148"/>
      <c r="M976" s="189"/>
    </row>
    <row r="977" spans="1:13" ht="11.25" customHeight="1">
      <c r="A977" s="159" t="s">
        <v>1136</v>
      </c>
      <c r="B977" s="159" t="s">
        <v>1780</v>
      </c>
      <c r="C977" s="160">
        <v>1.36</v>
      </c>
      <c r="D977" s="161">
        <v>0.12984000000000001</v>
      </c>
      <c r="E977" s="161">
        <v>0.12984000000000001</v>
      </c>
      <c r="F977" s="162">
        <v>1</v>
      </c>
      <c r="G977" s="161">
        <f t="shared" si="30"/>
        <v>0.12984000000000001</v>
      </c>
      <c r="H977" s="160">
        <v>1.3</v>
      </c>
      <c r="I977" s="163">
        <f t="shared" si="31"/>
        <v>0.16879</v>
      </c>
      <c r="J977" s="164" t="s">
        <v>60</v>
      </c>
      <c r="K977" s="165" t="s">
        <v>60</v>
      </c>
      <c r="L977" s="148"/>
      <c r="M977" s="189"/>
    </row>
    <row r="978" spans="1:13" ht="11.25" customHeight="1">
      <c r="A978" s="148" t="s">
        <v>1137</v>
      </c>
      <c r="B978" s="148" t="s">
        <v>1780</v>
      </c>
      <c r="C978" s="166">
        <v>51.99</v>
      </c>
      <c r="D978" s="167">
        <v>4.7779699999999998</v>
      </c>
      <c r="E978" s="167">
        <v>4.7779699999999998</v>
      </c>
      <c r="F978" s="168">
        <v>1</v>
      </c>
      <c r="G978" s="167">
        <f t="shared" si="30"/>
        <v>4.7779699999999998</v>
      </c>
      <c r="H978" s="166">
        <v>1.3</v>
      </c>
      <c r="I978" s="169">
        <f t="shared" si="31"/>
        <v>6.21136</v>
      </c>
      <c r="J978" s="170" t="s">
        <v>60</v>
      </c>
      <c r="K978" s="171" t="s">
        <v>60</v>
      </c>
      <c r="L978" s="148"/>
      <c r="M978" s="189"/>
    </row>
    <row r="979" spans="1:13" ht="11.25" customHeight="1">
      <c r="A979" s="148" t="s">
        <v>1138</v>
      </c>
      <c r="B979" s="148" t="s">
        <v>1780</v>
      </c>
      <c r="C979" s="166">
        <v>68.23</v>
      </c>
      <c r="D979" s="167">
        <v>8.9791299999999996</v>
      </c>
      <c r="E979" s="167">
        <v>8.9791299999999996</v>
      </c>
      <c r="F979" s="168">
        <v>1</v>
      </c>
      <c r="G979" s="167">
        <f t="shared" si="30"/>
        <v>8.9791299999999996</v>
      </c>
      <c r="H979" s="166">
        <v>1.3</v>
      </c>
      <c r="I979" s="169">
        <f t="shared" si="31"/>
        <v>11.67287</v>
      </c>
      <c r="J979" s="170" t="s">
        <v>60</v>
      </c>
      <c r="K979" s="171" t="s">
        <v>60</v>
      </c>
      <c r="L979" s="148"/>
      <c r="M979" s="189"/>
    </row>
    <row r="980" spans="1:13" ht="11.25" customHeight="1">
      <c r="A980" s="172" t="s">
        <v>1139</v>
      </c>
      <c r="B980" s="172" t="s">
        <v>1780</v>
      </c>
      <c r="C980" s="173">
        <v>89.31</v>
      </c>
      <c r="D980" s="174">
        <v>15.32668</v>
      </c>
      <c r="E980" s="174">
        <v>15.32668</v>
      </c>
      <c r="F980" s="175">
        <v>1</v>
      </c>
      <c r="G980" s="174">
        <f t="shared" si="30"/>
        <v>15.32668</v>
      </c>
      <c r="H980" s="173">
        <v>1.3</v>
      </c>
      <c r="I980" s="176">
        <f t="shared" si="31"/>
        <v>19.924679999999999</v>
      </c>
      <c r="J980" s="177" t="s">
        <v>60</v>
      </c>
      <c r="K980" s="178" t="s">
        <v>60</v>
      </c>
      <c r="L980" s="148"/>
      <c r="M980" s="189"/>
    </row>
    <row r="981" spans="1:13" ht="11.25" customHeight="1">
      <c r="A981" s="159" t="s">
        <v>1140</v>
      </c>
      <c r="B981" s="159" t="s">
        <v>1781</v>
      </c>
      <c r="C981" s="160">
        <v>3.98</v>
      </c>
      <c r="D981" s="161">
        <v>0.14985000000000001</v>
      </c>
      <c r="E981" s="161">
        <v>0.14985000000000001</v>
      </c>
      <c r="F981" s="162">
        <v>1</v>
      </c>
      <c r="G981" s="161">
        <f t="shared" si="30"/>
        <v>0.14985000000000001</v>
      </c>
      <c r="H981" s="160">
        <v>1.3</v>
      </c>
      <c r="I981" s="163">
        <f t="shared" si="31"/>
        <v>0.19481000000000001</v>
      </c>
      <c r="J981" s="164" t="s">
        <v>60</v>
      </c>
      <c r="K981" s="165" t="s">
        <v>60</v>
      </c>
      <c r="L981" s="148"/>
      <c r="M981" s="189"/>
    </row>
    <row r="982" spans="1:13" ht="11.25" customHeight="1">
      <c r="A982" s="148" t="s">
        <v>1141</v>
      </c>
      <c r="B982" s="148" t="s">
        <v>1781</v>
      </c>
      <c r="C982" s="166">
        <v>61.42</v>
      </c>
      <c r="D982" s="167">
        <v>8.0895899999999994</v>
      </c>
      <c r="E982" s="167">
        <v>8.0895899999999994</v>
      </c>
      <c r="F982" s="168">
        <v>1</v>
      </c>
      <c r="G982" s="167">
        <f t="shared" si="30"/>
        <v>8.0895899999999994</v>
      </c>
      <c r="H982" s="166">
        <v>1.3</v>
      </c>
      <c r="I982" s="169">
        <f t="shared" si="31"/>
        <v>10.51647</v>
      </c>
      <c r="J982" s="170" t="s">
        <v>60</v>
      </c>
      <c r="K982" s="171" t="s">
        <v>60</v>
      </c>
      <c r="L982" s="148"/>
      <c r="M982" s="189"/>
    </row>
    <row r="983" spans="1:13" ht="11.25" customHeight="1">
      <c r="A983" s="148" t="s">
        <v>1142</v>
      </c>
      <c r="B983" s="148" t="s">
        <v>1781</v>
      </c>
      <c r="C983" s="166">
        <v>69.97</v>
      </c>
      <c r="D983" s="167">
        <v>10.206519999999999</v>
      </c>
      <c r="E983" s="167">
        <v>10.206519999999999</v>
      </c>
      <c r="F983" s="168">
        <v>1</v>
      </c>
      <c r="G983" s="167">
        <f t="shared" si="30"/>
        <v>10.206519999999999</v>
      </c>
      <c r="H983" s="166">
        <v>1.3</v>
      </c>
      <c r="I983" s="169">
        <f t="shared" si="31"/>
        <v>13.26848</v>
      </c>
      <c r="J983" s="170" t="s">
        <v>60</v>
      </c>
      <c r="K983" s="171" t="s">
        <v>60</v>
      </c>
      <c r="L983" s="148"/>
      <c r="M983" s="189"/>
    </row>
    <row r="984" spans="1:13" ht="11.25" customHeight="1">
      <c r="A984" s="172" t="s">
        <v>1143</v>
      </c>
      <c r="B984" s="172" t="s">
        <v>1781</v>
      </c>
      <c r="C984" s="173">
        <v>88.89</v>
      </c>
      <c r="D984" s="174">
        <v>15.871639999999999</v>
      </c>
      <c r="E984" s="174">
        <v>15.871639999999999</v>
      </c>
      <c r="F984" s="175">
        <v>1</v>
      </c>
      <c r="G984" s="174">
        <f t="shared" si="30"/>
        <v>15.871639999999999</v>
      </c>
      <c r="H984" s="173">
        <v>1.3</v>
      </c>
      <c r="I984" s="176">
        <f t="shared" si="31"/>
        <v>20.633130000000001</v>
      </c>
      <c r="J984" s="177" t="s">
        <v>60</v>
      </c>
      <c r="K984" s="178" t="s">
        <v>60</v>
      </c>
      <c r="L984" s="148"/>
      <c r="M984" s="189"/>
    </row>
    <row r="985" spans="1:13" ht="11.25" customHeight="1">
      <c r="A985" s="159" t="s">
        <v>1144</v>
      </c>
      <c r="B985" s="159" t="s">
        <v>1782</v>
      </c>
      <c r="C985" s="160">
        <v>21.71</v>
      </c>
      <c r="D985" s="161">
        <v>1.3460399999999999</v>
      </c>
      <c r="E985" s="161">
        <v>1.3460399999999999</v>
      </c>
      <c r="F985" s="162">
        <v>1</v>
      </c>
      <c r="G985" s="161">
        <f t="shared" si="30"/>
        <v>1.3460399999999999</v>
      </c>
      <c r="H985" s="160">
        <v>1.3</v>
      </c>
      <c r="I985" s="163">
        <f t="shared" si="31"/>
        <v>1.7498499999999999</v>
      </c>
      <c r="J985" s="164" t="s">
        <v>60</v>
      </c>
      <c r="K985" s="165" t="s">
        <v>60</v>
      </c>
      <c r="L985" s="148"/>
      <c r="M985" s="189"/>
    </row>
    <row r="986" spans="1:13" ht="11.25" customHeight="1">
      <c r="A986" s="148" t="s">
        <v>1145</v>
      </c>
      <c r="B986" s="148" t="s">
        <v>1782</v>
      </c>
      <c r="C986" s="166">
        <v>51.36</v>
      </c>
      <c r="D986" s="167">
        <v>6.8450600000000001</v>
      </c>
      <c r="E986" s="167">
        <v>6.8450600000000001</v>
      </c>
      <c r="F986" s="168">
        <v>1</v>
      </c>
      <c r="G986" s="167">
        <f t="shared" si="30"/>
        <v>6.8450600000000001</v>
      </c>
      <c r="H986" s="166">
        <v>1.3</v>
      </c>
      <c r="I986" s="169">
        <f t="shared" si="31"/>
        <v>8.8985800000000008</v>
      </c>
      <c r="J986" s="170" t="s">
        <v>60</v>
      </c>
      <c r="K986" s="171" t="s">
        <v>60</v>
      </c>
      <c r="L986" s="148"/>
      <c r="M986" s="189"/>
    </row>
    <row r="987" spans="1:13" ht="11.25" customHeight="1">
      <c r="A987" s="148" t="s">
        <v>1146</v>
      </c>
      <c r="B987" s="148" t="s">
        <v>1782</v>
      </c>
      <c r="C987" s="166">
        <v>61.61</v>
      </c>
      <c r="D987" s="167">
        <v>8.9709400000000006</v>
      </c>
      <c r="E987" s="167">
        <v>8.9709400000000006</v>
      </c>
      <c r="F987" s="168">
        <v>1</v>
      </c>
      <c r="G987" s="167">
        <f t="shared" si="30"/>
        <v>8.9709400000000006</v>
      </c>
      <c r="H987" s="166">
        <v>1.3</v>
      </c>
      <c r="I987" s="169">
        <f t="shared" si="31"/>
        <v>11.66222</v>
      </c>
      <c r="J987" s="170" t="s">
        <v>60</v>
      </c>
      <c r="K987" s="171" t="s">
        <v>60</v>
      </c>
      <c r="L987" s="148"/>
      <c r="M987" s="189"/>
    </row>
    <row r="988" spans="1:13" ht="11.25" customHeight="1">
      <c r="A988" s="172" t="s">
        <v>1147</v>
      </c>
      <c r="B988" s="172" t="s">
        <v>1782</v>
      </c>
      <c r="C988" s="173">
        <v>75.489999999999995</v>
      </c>
      <c r="D988" s="174">
        <v>11.37679</v>
      </c>
      <c r="E988" s="174">
        <v>11.37679</v>
      </c>
      <c r="F988" s="175">
        <v>1</v>
      </c>
      <c r="G988" s="174">
        <f t="shared" si="30"/>
        <v>11.37679</v>
      </c>
      <c r="H988" s="173">
        <v>1.3</v>
      </c>
      <c r="I988" s="176">
        <f t="shared" si="31"/>
        <v>14.78983</v>
      </c>
      <c r="J988" s="177" t="s">
        <v>60</v>
      </c>
      <c r="K988" s="178" t="s">
        <v>60</v>
      </c>
      <c r="L988" s="148"/>
      <c r="M988" s="189"/>
    </row>
    <row r="989" spans="1:13" ht="11.25" customHeight="1">
      <c r="A989" s="159" t="s">
        <v>1148</v>
      </c>
      <c r="B989" s="159" t="s">
        <v>1783</v>
      </c>
      <c r="C989" s="160">
        <v>2.4900000000000002</v>
      </c>
      <c r="D989" s="161">
        <v>0.14871999999999999</v>
      </c>
      <c r="E989" s="161">
        <v>0.14871999999999999</v>
      </c>
      <c r="F989" s="162">
        <v>1</v>
      </c>
      <c r="G989" s="161">
        <f t="shared" si="30"/>
        <v>0.14871999999999999</v>
      </c>
      <c r="H989" s="160">
        <v>1.3</v>
      </c>
      <c r="I989" s="163">
        <f t="shared" si="31"/>
        <v>0.19334000000000001</v>
      </c>
      <c r="J989" s="164" t="s">
        <v>60</v>
      </c>
      <c r="K989" s="165" t="s">
        <v>60</v>
      </c>
      <c r="L989" s="148"/>
      <c r="M989" s="189"/>
    </row>
    <row r="990" spans="1:13" ht="11.25" customHeight="1">
      <c r="A990" s="148" t="s">
        <v>1149</v>
      </c>
      <c r="B990" s="148" t="s">
        <v>1783</v>
      </c>
      <c r="C990" s="166">
        <v>33.880000000000003</v>
      </c>
      <c r="D990" s="167">
        <v>3.0632000000000001</v>
      </c>
      <c r="E990" s="167">
        <v>3.0632000000000001</v>
      </c>
      <c r="F990" s="168">
        <v>1</v>
      </c>
      <c r="G990" s="167">
        <f t="shared" si="30"/>
        <v>3.0632000000000001</v>
      </c>
      <c r="H990" s="166">
        <v>1.3</v>
      </c>
      <c r="I990" s="169">
        <f t="shared" si="31"/>
        <v>3.9821599999999999</v>
      </c>
      <c r="J990" s="170" t="s">
        <v>60</v>
      </c>
      <c r="K990" s="171" t="s">
        <v>60</v>
      </c>
      <c r="L990" s="148"/>
      <c r="M990" s="189"/>
    </row>
    <row r="991" spans="1:13" ht="11.25" customHeight="1">
      <c r="A991" s="148" t="s">
        <v>1150</v>
      </c>
      <c r="B991" s="148" t="s">
        <v>1783</v>
      </c>
      <c r="C991" s="166">
        <v>53.41</v>
      </c>
      <c r="D991" s="167">
        <v>6.2084700000000002</v>
      </c>
      <c r="E991" s="167">
        <v>6.2084700000000002</v>
      </c>
      <c r="F991" s="168">
        <v>1</v>
      </c>
      <c r="G991" s="167">
        <f t="shared" si="30"/>
        <v>6.2084700000000002</v>
      </c>
      <c r="H991" s="166">
        <v>1.3</v>
      </c>
      <c r="I991" s="169">
        <f t="shared" si="31"/>
        <v>8.0710099999999994</v>
      </c>
      <c r="J991" s="170" t="s">
        <v>60</v>
      </c>
      <c r="K991" s="171" t="s">
        <v>60</v>
      </c>
      <c r="L991" s="148"/>
      <c r="M991" s="189"/>
    </row>
    <row r="992" spans="1:13" ht="11.25" customHeight="1">
      <c r="A992" s="172" t="s">
        <v>1151</v>
      </c>
      <c r="B992" s="172" t="s">
        <v>1783</v>
      </c>
      <c r="C992" s="173">
        <v>75.78</v>
      </c>
      <c r="D992" s="174">
        <v>12.758089999999999</v>
      </c>
      <c r="E992" s="174">
        <v>12.758089999999999</v>
      </c>
      <c r="F992" s="175">
        <v>1</v>
      </c>
      <c r="G992" s="174">
        <f t="shared" si="30"/>
        <v>12.758089999999999</v>
      </c>
      <c r="H992" s="173">
        <v>1.3</v>
      </c>
      <c r="I992" s="176">
        <f t="shared" si="31"/>
        <v>16.585519999999999</v>
      </c>
      <c r="J992" s="177" t="s">
        <v>60</v>
      </c>
      <c r="K992" s="178" t="s">
        <v>60</v>
      </c>
      <c r="L992" s="148"/>
      <c r="M992" s="189"/>
    </row>
    <row r="993" spans="1:13" ht="11.25" customHeight="1">
      <c r="A993" s="159" t="s">
        <v>1152</v>
      </c>
      <c r="B993" s="159" t="s">
        <v>1784</v>
      </c>
      <c r="C993" s="160">
        <v>26.14</v>
      </c>
      <c r="D993" s="161">
        <v>2.17882</v>
      </c>
      <c r="E993" s="161">
        <v>2.17882</v>
      </c>
      <c r="F993" s="162">
        <v>1</v>
      </c>
      <c r="G993" s="161">
        <f t="shared" si="30"/>
        <v>2.17882</v>
      </c>
      <c r="H993" s="160">
        <v>1.3</v>
      </c>
      <c r="I993" s="163">
        <f t="shared" si="31"/>
        <v>2.8324699999999998</v>
      </c>
      <c r="J993" s="164" t="s">
        <v>60</v>
      </c>
      <c r="K993" s="165" t="s">
        <v>60</v>
      </c>
      <c r="L993" s="148"/>
      <c r="M993" s="189"/>
    </row>
    <row r="994" spans="1:13" ht="11.25" customHeight="1">
      <c r="A994" s="148" t="s">
        <v>1153</v>
      </c>
      <c r="B994" s="148" t="s">
        <v>1784</v>
      </c>
      <c r="C994" s="166">
        <v>38.840000000000003</v>
      </c>
      <c r="D994" s="167">
        <v>5.2638699999999998</v>
      </c>
      <c r="E994" s="167">
        <v>5.2638699999999998</v>
      </c>
      <c r="F994" s="168">
        <v>1</v>
      </c>
      <c r="G994" s="167">
        <f t="shared" si="30"/>
        <v>5.2638699999999998</v>
      </c>
      <c r="H994" s="166">
        <v>1.3</v>
      </c>
      <c r="I994" s="169">
        <f t="shared" si="31"/>
        <v>6.8430299999999997</v>
      </c>
      <c r="J994" s="170" t="s">
        <v>60</v>
      </c>
      <c r="K994" s="171" t="s">
        <v>60</v>
      </c>
      <c r="L994" s="148"/>
      <c r="M994" s="189"/>
    </row>
    <row r="995" spans="1:13" ht="11.25" customHeight="1">
      <c r="A995" s="148" t="s">
        <v>1154</v>
      </c>
      <c r="B995" s="148" t="s">
        <v>1784</v>
      </c>
      <c r="C995" s="166">
        <v>48.55</v>
      </c>
      <c r="D995" s="167">
        <v>6.7980299999999998</v>
      </c>
      <c r="E995" s="167">
        <v>6.7980299999999998</v>
      </c>
      <c r="F995" s="168">
        <v>1</v>
      </c>
      <c r="G995" s="167">
        <f t="shared" si="30"/>
        <v>6.7980299999999998</v>
      </c>
      <c r="H995" s="166">
        <v>1.3</v>
      </c>
      <c r="I995" s="169">
        <f t="shared" si="31"/>
        <v>8.8374400000000009</v>
      </c>
      <c r="J995" s="170" t="s">
        <v>60</v>
      </c>
      <c r="K995" s="171" t="s">
        <v>60</v>
      </c>
      <c r="L995" s="148"/>
      <c r="M995" s="189"/>
    </row>
    <row r="996" spans="1:13" ht="11.25" customHeight="1">
      <c r="A996" s="172" t="s">
        <v>1155</v>
      </c>
      <c r="B996" s="172" t="s">
        <v>1784</v>
      </c>
      <c r="C996" s="173">
        <v>60.68</v>
      </c>
      <c r="D996" s="174">
        <v>8.7383799999999994</v>
      </c>
      <c r="E996" s="174">
        <v>8.7383799999999994</v>
      </c>
      <c r="F996" s="175">
        <v>1</v>
      </c>
      <c r="G996" s="174">
        <f t="shared" si="30"/>
        <v>8.7383799999999994</v>
      </c>
      <c r="H996" s="173">
        <v>1.3</v>
      </c>
      <c r="I996" s="176">
        <f t="shared" si="31"/>
        <v>11.35989</v>
      </c>
      <c r="J996" s="177" t="s">
        <v>60</v>
      </c>
      <c r="K996" s="178" t="s">
        <v>60</v>
      </c>
      <c r="L996" s="148"/>
      <c r="M996" s="189"/>
    </row>
    <row r="997" spans="1:13" ht="11.25" customHeight="1">
      <c r="A997" s="159" t="s">
        <v>1156</v>
      </c>
      <c r="B997" s="159" t="s">
        <v>1785</v>
      </c>
      <c r="C997" s="160">
        <v>11.9</v>
      </c>
      <c r="D997" s="161">
        <v>0.52697000000000005</v>
      </c>
      <c r="E997" s="161">
        <v>0.52697000000000005</v>
      </c>
      <c r="F997" s="162">
        <v>1</v>
      </c>
      <c r="G997" s="161">
        <f t="shared" si="30"/>
        <v>0.52697000000000005</v>
      </c>
      <c r="H997" s="160">
        <v>1.3</v>
      </c>
      <c r="I997" s="163">
        <f t="shared" si="31"/>
        <v>0.68506</v>
      </c>
      <c r="J997" s="164" t="s">
        <v>60</v>
      </c>
      <c r="K997" s="165" t="s">
        <v>60</v>
      </c>
      <c r="L997" s="148"/>
      <c r="M997" s="189"/>
    </row>
    <row r="998" spans="1:13" ht="11.25" customHeight="1">
      <c r="A998" s="148" t="s">
        <v>1157</v>
      </c>
      <c r="B998" s="148" t="s">
        <v>1785</v>
      </c>
      <c r="C998" s="166">
        <v>31.03</v>
      </c>
      <c r="D998" s="167">
        <v>3.8899300000000001</v>
      </c>
      <c r="E998" s="167">
        <v>3.8899300000000001</v>
      </c>
      <c r="F998" s="168">
        <v>1</v>
      </c>
      <c r="G998" s="167">
        <f t="shared" si="30"/>
        <v>3.8899300000000001</v>
      </c>
      <c r="H998" s="166">
        <v>1.3</v>
      </c>
      <c r="I998" s="169">
        <f t="shared" si="31"/>
        <v>5.0569100000000002</v>
      </c>
      <c r="J998" s="170" t="s">
        <v>60</v>
      </c>
      <c r="K998" s="171" t="s">
        <v>60</v>
      </c>
      <c r="L998" s="148"/>
      <c r="M998" s="189"/>
    </row>
    <row r="999" spans="1:13" ht="11.25" customHeight="1">
      <c r="A999" s="148" t="s">
        <v>1158</v>
      </c>
      <c r="B999" s="148" t="s">
        <v>1785</v>
      </c>
      <c r="C999" s="166">
        <v>41.46</v>
      </c>
      <c r="D999" s="167">
        <v>5.2693399999999997</v>
      </c>
      <c r="E999" s="167">
        <v>5.2693399999999997</v>
      </c>
      <c r="F999" s="168">
        <v>1</v>
      </c>
      <c r="G999" s="167">
        <f t="shared" si="30"/>
        <v>5.2693399999999997</v>
      </c>
      <c r="H999" s="166">
        <v>1.3</v>
      </c>
      <c r="I999" s="169">
        <f t="shared" si="31"/>
        <v>6.8501399999999997</v>
      </c>
      <c r="J999" s="170" t="s">
        <v>60</v>
      </c>
      <c r="K999" s="171" t="s">
        <v>60</v>
      </c>
      <c r="L999" s="148"/>
      <c r="M999" s="189"/>
    </row>
    <row r="1000" spans="1:13" ht="11.25" customHeight="1">
      <c r="A1000" s="172" t="s">
        <v>1159</v>
      </c>
      <c r="B1000" s="172" t="s">
        <v>1785</v>
      </c>
      <c r="C1000" s="173">
        <v>54.22</v>
      </c>
      <c r="D1000" s="174">
        <v>5.5327999999999999</v>
      </c>
      <c r="E1000" s="174">
        <v>5.5327999999999999</v>
      </c>
      <c r="F1000" s="175">
        <v>1</v>
      </c>
      <c r="G1000" s="174">
        <f t="shared" si="30"/>
        <v>5.5327999999999999</v>
      </c>
      <c r="H1000" s="173">
        <v>1.3</v>
      </c>
      <c r="I1000" s="176">
        <f t="shared" si="31"/>
        <v>7.1926399999999999</v>
      </c>
      <c r="J1000" s="177" t="s">
        <v>60</v>
      </c>
      <c r="K1000" s="178" t="s">
        <v>60</v>
      </c>
      <c r="L1000" s="148"/>
      <c r="M1000" s="189"/>
    </row>
    <row r="1001" spans="1:13" ht="11.25" customHeight="1">
      <c r="A1001" s="159" t="s">
        <v>1160</v>
      </c>
      <c r="B1001" s="159" t="s">
        <v>1786</v>
      </c>
      <c r="C1001" s="160">
        <v>20.69</v>
      </c>
      <c r="D1001" s="161">
        <v>3.4236200000000001</v>
      </c>
      <c r="E1001" s="161">
        <v>3.4236200000000001</v>
      </c>
      <c r="F1001" s="162">
        <v>1</v>
      </c>
      <c r="G1001" s="161">
        <f t="shared" si="30"/>
        <v>3.4236200000000001</v>
      </c>
      <c r="H1001" s="160">
        <v>1.3</v>
      </c>
      <c r="I1001" s="163">
        <f t="shared" si="31"/>
        <v>4.4507099999999999</v>
      </c>
      <c r="J1001" s="164" t="s">
        <v>60</v>
      </c>
      <c r="K1001" s="165" t="s">
        <v>60</v>
      </c>
      <c r="L1001" s="148"/>
      <c r="M1001" s="189"/>
    </row>
    <row r="1002" spans="1:13" ht="11.25" customHeight="1">
      <c r="A1002" s="148" t="s">
        <v>1161</v>
      </c>
      <c r="B1002" s="148" t="s">
        <v>1786</v>
      </c>
      <c r="C1002" s="166">
        <v>20.69</v>
      </c>
      <c r="D1002" s="167">
        <v>3.6038100000000002</v>
      </c>
      <c r="E1002" s="167">
        <v>3.6038100000000002</v>
      </c>
      <c r="F1002" s="168">
        <v>1</v>
      </c>
      <c r="G1002" s="167">
        <f t="shared" si="30"/>
        <v>3.6038100000000002</v>
      </c>
      <c r="H1002" s="166">
        <v>1.3</v>
      </c>
      <c r="I1002" s="169">
        <f t="shared" si="31"/>
        <v>4.6849499999999997</v>
      </c>
      <c r="J1002" s="170" t="s">
        <v>60</v>
      </c>
      <c r="K1002" s="171" t="s">
        <v>60</v>
      </c>
      <c r="L1002" s="148"/>
      <c r="M1002" s="189"/>
    </row>
    <row r="1003" spans="1:13" ht="11.25" customHeight="1">
      <c r="A1003" s="148" t="s">
        <v>1162</v>
      </c>
      <c r="B1003" s="148" t="s">
        <v>1786</v>
      </c>
      <c r="C1003" s="166">
        <v>39.03</v>
      </c>
      <c r="D1003" s="167">
        <v>7.5871000000000004</v>
      </c>
      <c r="E1003" s="167">
        <v>7.5871000000000004</v>
      </c>
      <c r="F1003" s="168">
        <v>1</v>
      </c>
      <c r="G1003" s="167">
        <f t="shared" si="30"/>
        <v>7.5871000000000004</v>
      </c>
      <c r="H1003" s="166">
        <v>1.3</v>
      </c>
      <c r="I1003" s="169">
        <f t="shared" si="31"/>
        <v>9.8632299999999997</v>
      </c>
      <c r="J1003" s="170" t="s">
        <v>60</v>
      </c>
      <c r="K1003" s="171" t="s">
        <v>60</v>
      </c>
      <c r="L1003" s="148"/>
      <c r="M1003" s="189"/>
    </row>
    <row r="1004" spans="1:13" ht="11.25" customHeight="1">
      <c r="A1004" s="172" t="s">
        <v>1163</v>
      </c>
      <c r="B1004" s="172" t="s">
        <v>1786</v>
      </c>
      <c r="C1004" s="173">
        <v>79.17</v>
      </c>
      <c r="D1004" s="174">
        <v>15.22893</v>
      </c>
      <c r="E1004" s="174">
        <v>15.22893</v>
      </c>
      <c r="F1004" s="175">
        <v>1</v>
      </c>
      <c r="G1004" s="174">
        <f t="shared" si="30"/>
        <v>15.22893</v>
      </c>
      <c r="H1004" s="173">
        <v>1.3</v>
      </c>
      <c r="I1004" s="176">
        <f t="shared" si="31"/>
        <v>19.797609999999999</v>
      </c>
      <c r="J1004" s="177" t="s">
        <v>60</v>
      </c>
      <c r="K1004" s="178" t="s">
        <v>60</v>
      </c>
      <c r="L1004" s="148"/>
      <c r="M1004" s="189"/>
    </row>
    <row r="1005" spans="1:13" ht="11.25" customHeight="1">
      <c r="A1005" s="159" t="s">
        <v>1164</v>
      </c>
      <c r="B1005" s="159" t="s">
        <v>1586</v>
      </c>
      <c r="C1005" s="160">
        <v>13.14</v>
      </c>
      <c r="D1005" s="161">
        <v>1.11473</v>
      </c>
      <c r="E1005" s="161">
        <v>1.11473</v>
      </c>
      <c r="F1005" s="162">
        <v>1</v>
      </c>
      <c r="G1005" s="161">
        <f t="shared" si="30"/>
        <v>1.11473</v>
      </c>
      <c r="H1005" s="160">
        <v>1.3</v>
      </c>
      <c r="I1005" s="163">
        <f t="shared" si="31"/>
        <v>1.4491499999999999</v>
      </c>
      <c r="J1005" s="164" t="s">
        <v>60</v>
      </c>
      <c r="K1005" s="165" t="s">
        <v>60</v>
      </c>
      <c r="L1005" s="148"/>
      <c r="M1005" s="189"/>
    </row>
    <row r="1006" spans="1:13" ht="11.25" customHeight="1">
      <c r="A1006" s="148" t="s">
        <v>1165</v>
      </c>
      <c r="B1006" s="148" t="s">
        <v>1586</v>
      </c>
      <c r="C1006" s="166">
        <v>22.46</v>
      </c>
      <c r="D1006" s="167">
        <v>2.47742</v>
      </c>
      <c r="E1006" s="167">
        <v>2.47742</v>
      </c>
      <c r="F1006" s="168">
        <v>1</v>
      </c>
      <c r="G1006" s="167">
        <f t="shared" si="30"/>
        <v>2.47742</v>
      </c>
      <c r="H1006" s="166">
        <v>1.3</v>
      </c>
      <c r="I1006" s="169">
        <f t="shared" si="31"/>
        <v>3.22065</v>
      </c>
      <c r="J1006" s="170" t="s">
        <v>60</v>
      </c>
      <c r="K1006" s="171" t="s">
        <v>60</v>
      </c>
      <c r="L1006" s="148"/>
      <c r="M1006" s="189"/>
    </row>
    <row r="1007" spans="1:13" ht="11.25" customHeight="1">
      <c r="A1007" s="148" t="s">
        <v>1166</v>
      </c>
      <c r="B1007" s="148" t="s">
        <v>1586</v>
      </c>
      <c r="C1007" s="166">
        <v>34.94</v>
      </c>
      <c r="D1007" s="167">
        <v>4.3252100000000002</v>
      </c>
      <c r="E1007" s="167">
        <v>4.3252100000000002</v>
      </c>
      <c r="F1007" s="168">
        <v>1</v>
      </c>
      <c r="G1007" s="167">
        <f t="shared" si="30"/>
        <v>4.3252100000000002</v>
      </c>
      <c r="H1007" s="166">
        <v>1.3</v>
      </c>
      <c r="I1007" s="169">
        <f t="shared" si="31"/>
        <v>5.62277</v>
      </c>
      <c r="J1007" s="170" t="s">
        <v>60</v>
      </c>
      <c r="K1007" s="171" t="s">
        <v>60</v>
      </c>
      <c r="L1007" s="148"/>
      <c r="M1007" s="189"/>
    </row>
    <row r="1008" spans="1:13" ht="11.25" customHeight="1">
      <c r="A1008" s="172" t="s">
        <v>1167</v>
      </c>
      <c r="B1008" s="172" t="s">
        <v>1586</v>
      </c>
      <c r="C1008" s="173">
        <v>44.2</v>
      </c>
      <c r="D1008" s="174">
        <v>6.6404800000000002</v>
      </c>
      <c r="E1008" s="174">
        <v>6.6404800000000002</v>
      </c>
      <c r="F1008" s="175">
        <v>1</v>
      </c>
      <c r="G1008" s="174">
        <f t="shared" si="30"/>
        <v>6.6404800000000002</v>
      </c>
      <c r="H1008" s="173">
        <v>1.3</v>
      </c>
      <c r="I1008" s="176">
        <f t="shared" si="31"/>
        <v>8.6326199999999993</v>
      </c>
      <c r="J1008" s="177" t="s">
        <v>60</v>
      </c>
      <c r="K1008" s="178" t="s">
        <v>60</v>
      </c>
      <c r="L1008" s="148"/>
      <c r="M1008" s="189"/>
    </row>
    <row r="1009" spans="1:13" ht="11.25" customHeight="1">
      <c r="A1009" s="159" t="s">
        <v>1168</v>
      </c>
      <c r="B1009" s="159" t="s">
        <v>1787</v>
      </c>
      <c r="C1009" s="160">
        <v>18.97</v>
      </c>
      <c r="D1009" s="161">
        <v>2.2604500000000001</v>
      </c>
      <c r="E1009" s="161">
        <v>2.2604500000000001</v>
      </c>
      <c r="F1009" s="162">
        <v>1</v>
      </c>
      <c r="G1009" s="161">
        <f t="shared" si="30"/>
        <v>2.2604500000000001</v>
      </c>
      <c r="H1009" s="160">
        <v>1.3</v>
      </c>
      <c r="I1009" s="163">
        <f t="shared" si="31"/>
        <v>2.93859</v>
      </c>
      <c r="J1009" s="164" t="s">
        <v>60</v>
      </c>
      <c r="K1009" s="165" t="s">
        <v>60</v>
      </c>
      <c r="L1009" s="148"/>
      <c r="M1009" s="189"/>
    </row>
    <row r="1010" spans="1:13" ht="11.25" customHeight="1">
      <c r="A1010" s="148" t="s">
        <v>1169</v>
      </c>
      <c r="B1010" s="148" t="s">
        <v>1787</v>
      </c>
      <c r="C1010" s="166">
        <v>26.6</v>
      </c>
      <c r="D1010" s="167">
        <v>3.45831</v>
      </c>
      <c r="E1010" s="167">
        <v>3.45831</v>
      </c>
      <c r="F1010" s="168">
        <v>1</v>
      </c>
      <c r="G1010" s="167">
        <f t="shared" si="30"/>
        <v>3.45831</v>
      </c>
      <c r="H1010" s="166">
        <v>1.3</v>
      </c>
      <c r="I1010" s="169">
        <f t="shared" si="31"/>
        <v>4.4958</v>
      </c>
      <c r="J1010" s="170" t="s">
        <v>60</v>
      </c>
      <c r="K1010" s="171" t="s">
        <v>60</v>
      </c>
      <c r="L1010" s="148"/>
      <c r="M1010" s="189"/>
    </row>
    <row r="1011" spans="1:13" ht="11.25" customHeight="1">
      <c r="A1011" s="148" t="s">
        <v>1170</v>
      </c>
      <c r="B1011" s="148" t="s">
        <v>1787</v>
      </c>
      <c r="C1011" s="166">
        <v>33.64</v>
      </c>
      <c r="D1011" s="167">
        <v>4.4657600000000004</v>
      </c>
      <c r="E1011" s="167">
        <v>4.4657600000000004</v>
      </c>
      <c r="F1011" s="168">
        <v>1</v>
      </c>
      <c r="G1011" s="167">
        <f t="shared" si="30"/>
        <v>4.4657600000000004</v>
      </c>
      <c r="H1011" s="166">
        <v>1.3</v>
      </c>
      <c r="I1011" s="169">
        <f t="shared" si="31"/>
        <v>5.8054899999999998</v>
      </c>
      <c r="J1011" s="170" t="s">
        <v>60</v>
      </c>
      <c r="K1011" s="171" t="s">
        <v>60</v>
      </c>
      <c r="L1011" s="148"/>
      <c r="M1011" s="189"/>
    </row>
    <row r="1012" spans="1:13" ht="11.25" customHeight="1">
      <c r="A1012" s="172" t="s">
        <v>1171</v>
      </c>
      <c r="B1012" s="172" t="s">
        <v>1787</v>
      </c>
      <c r="C1012" s="173">
        <v>44.42</v>
      </c>
      <c r="D1012" s="174">
        <v>6.3500100000000002</v>
      </c>
      <c r="E1012" s="174">
        <v>6.3500100000000002</v>
      </c>
      <c r="F1012" s="175">
        <v>1</v>
      </c>
      <c r="G1012" s="174">
        <f t="shared" si="30"/>
        <v>6.3500100000000002</v>
      </c>
      <c r="H1012" s="173">
        <v>1.3</v>
      </c>
      <c r="I1012" s="176">
        <f t="shared" si="31"/>
        <v>8.2550100000000004</v>
      </c>
      <c r="J1012" s="177" t="s">
        <v>60</v>
      </c>
      <c r="K1012" s="178" t="s">
        <v>60</v>
      </c>
      <c r="L1012" s="148"/>
      <c r="M1012" s="189"/>
    </row>
    <row r="1013" spans="1:13" ht="11.25" customHeight="1">
      <c r="A1013" s="159" t="s">
        <v>1172</v>
      </c>
      <c r="B1013" s="159" t="s">
        <v>1587</v>
      </c>
      <c r="C1013" s="160">
        <v>13.65</v>
      </c>
      <c r="D1013" s="161">
        <v>1.39073</v>
      </c>
      <c r="E1013" s="161">
        <v>1.39073</v>
      </c>
      <c r="F1013" s="162">
        <v>1</v>
      </c>
      <c r="G1013" s="161">
        <f t="shared" si="30"/>
        <v>1.39073</v>
      </c>
      <c r="H1013" s="160">
        <v>1.3</v>
      </c>
      <c r="I1013" s="163">
        <f t="shared" si="31"/>
        <v>1.8079499999999999</v>
      </c>
      <c r="J1013" s="164" t="s">
        <v>60</v>
      </c>
      <c r="K1013" s="165" t="s">
        <v>60</v>
      </c>
      <c r="L1013" s="148"/>
      <c r="M1013" s="189"/>
    </row>
    <row r="1014" spans="1:13" ht="11.25" customHeight="1">
      <c r="A1014" s="148" t="s">
        <v>1173</v>
      </c>
      <c r="B1014" s="148" t="s">
        <v>1587</v>
      </c>
      <c r="C1014" s="166">
        <v>22.23</v>
      </c>
      <c r="D1014" s="167">
        <v>2.5240200000000002</v>
      </c>
      <c r="E1014" s="167">
        <v>2.5240200000000002</v>
      </c>
      <c r="F1014" s="168">
        <v>1</v>
      </c>
      <c r="G1014" s="167">
        <f t="shared" si="30"/>
        <v>2.5240200000000002</v>
      </c>
      <c r="H1014" s="166">
        <v>1.3</v>
      </c>
      <c r="I1014" s="169">
        <f t="shared" si="31"/>
        <v>3.2812299999999999</v>
      </c>
      <c r="J1014" s="170" t="s">
        <v>60</v>
      </c>
      <c r="K1014" s="171" t="s">
        <v>60</v>
      </c>
      <c r="L1014" s="148"/>
      <c r="M1014" s="189"/>
    </row>
    <row r="1015" spans="1:13" ht="11.25" customHeight="1">
      <c r="A1015" s="148" t="s">
        <v>1174</v>
      </c>
      <c r="B1015" s="148" t="s">
        <v>1587</v>
      </c>
      <c r="C1015" s="166">
        <v>31.49</v>
      </c>
      <c r="D1015" s="167">
        <v>4.0625600000000004</v>
      </c>
      <c r="E1015" s="167">
        <v>4.0625600000000004</v>
      </c>
      <c r="F1015" s="168">
        <v>1</v>
      </c>
      <c r="G1015" s="167">
        <f t="shared" si="30"/>
        <v>4.0625600000000004</v>
      </c>
      <c r="H1015" s="166">
        <v>1.3</v>
      </c>
      <c r="I1015" s="169">
        <f t="shared" si="31"/>
        <v>5.2813299999999996</v>
      </c>
      <c r="J1015" s="170" t="s">
        <v>60</v>
      </c>
      <c r="K1015" s="171" t="s">
        <v>60</v>
      </c>
      <c r="L1015" s="148"/>
      <c r="M1015" s="189"/>
    </row>
    <row r="1016" spans="1:13" ht="11.25" customHeight="1">
      <c r="A1016" s="172" t="s">
        <v>1175</v>
      </c>
      <c r="B1016" s="172" t="s">
        <v>1587</v>
      </c>
      <c r="C1016" s="173">
        <v>31.49</v>
      </c>
      <c r="D1016" s="174">
        <v>6.2300599999999999</v>
      </c>
      <c r="E1016" s="174">
        <v>6.2300599999999999</v>
      </c>
      <c r="F1016" s="175">
        <v>1</v>
      </c>
      <c r="G1016" s="174">
        <f t="shared" si="30"/>
        <v>6.2300599999999999</v>
      </c>
      <c r="H1016" s="173">
        <v>1.3</v>
      </c>
      <c r="I1016" s="176">
        <f t="shared" si="31"/>
        <v>8.0990800000000007</v>
      </c>
      <c r="J1016" s="177" t="s">
        <v>60</v>
      </c>
      <c r="K1016" s="178" t="s">
        <v>60</v>
      </c>
      <c r="L1016" s="148"/>
      <c r="M1016" s="189"/>
    </row>
    <row r="1017" spans="1:13" ht="11.25" customHeight="1">
      <c r="A1017" s="159" t="s">
        <v>1176</v>
      </c>
      <c r="B1017" s="159" t="s">
        <v>1788</v>
      </c>
      <c r="C1017" s="160">
        <v>10.81</v>
      </c>
      <c r="D1017" s="161">
        <v>0.86868999999999996</v>
      </c>
      <c r="E1017" s="161">
        <v>0.86868999999999996</v>
      </c>
      <c r="F1017" s="162">
        <v>1</v>
      </c>
      <c r="G1017" s="161">
        <f t="shared" si="30"/>
        <v>0.86868999999999996</v>
      </c>
      <c r="H1017" s="160">
        <v>1.3</v>
      </c>
      <c r="I1017" s="163">
        <f t="shared" si="31"/>
        <v>1.1293</v>
      </c>
      <c r="J1017" s="164" t="s">
        <v>60</v>
      </c>
      <c r="K1017" s="165" t="s">
        <v>60</v>
      </c>
      <c r="L1017" s="148"/>
      <c r="M1017" s="189"/>
    </row>
    <row r="1018" spans="1:13" ht="11.25" customHeight="1">
      <c r="A1018" s="148" t="s">
        <v>1177</v>
      </c>
      <c r="B1018" s="148" t="s">
        <v>1788</v>
      </c>
      <c r="C1018" s="166">
        <v>19.079999999999998</v>
      </c>
      <c r="D1018" s="167">
        <v>2.1102099999999999</v>
      </c>
      <c r="E1018" s="167">
        <v>2.1102099999999999</v>
      </c>
      <c r="F1018" s="168">
        <v>1</v>
      </c>
      <c r="G1018" s="167">
        <f t="shared" si="30"/>
        <v>2.1102099999999999</v>
      </c>
      <c r="H1018" s="166">
        <v>1.3</v>
      </c>
      <c r="I1018" s="169">
        <f t="shared" si="31"/>
        <v>2.7432699999999999</v>
      </c>
      <c r="J1018" s="170" t="s">
        <v>60</v>
      </c>
      <c r="K1018" s="171" t="s">
        <v>60</v>
      </c>
      <c r="L1018" s="148"/>
      <c r="M1018" s="189"/>
    </row>
    <row r="1019" spans="1:13" ht="11.25" customHeight="1">
      <c r="A1019" s="148" t="s">
        <v>1178</v>
      </c>
      <c r="B1019" s="148" t="s">
        <v>1788</v>
      </c>
      <c r="C1019" s="166">
        <v>30.93</v>
      </c>
      <c r="D1019" s="167">
        <v>3.8408099999999998</v>
      </c>
      <c r="E1019" s="167">
        <v>3.8408099999999998</v>
      </c>
      <c r="F1019" s="168">
        <v>1</v>
      </c>
      <c r="G1019" s="167">
        <f t="shared" si="30"/>
        <v>3.8408099999999998</v>
      </c>
      <c r="H1019" s="166">
        <v>1.3</v>
      </c>
      <c r="I1019" s="169">
        <f t="shared" si="31"/>
        <v>4.9930500000000002</v>
      </c>
      <c r="J1019" s="170" t="s">
        <v>60</v>
      </c>
      <c r="K1019" s="171" t="s">
        <v>60</v>
      </c>
      <c r="L1019" s="148"/>
      <c r="M1019" s="189"/>
    </row>
    <row r="1020" spans="1:13" ht="11.25" customHeight="1">
      <c r="A1020" s="172" t="s">
        <v>1179</v>
      </c>
      <c r="B1020" s="172" t="s">
        <v>1788</v>
      </c>
      <c r="C1020" s="173">
        <v>39.630000000000003</v>
      </c>
      <c r="D1020" s="174">
        <v>5.0065900000000001</v>
      </c>
      <c r="E1020" s="174">
        <v>5.0065900000000001</v>
      </c>
      <c r="F1020" s="175">
        <v>1</v>
      </c>
      <c r="G1020" s="174">
        <f t="shared" si="30"/>
        <v>5.0065900000000001</v>
      </c>
      <c r="H1020" s="173">
        <v>1.3</v>
      </c>
      <c r="I1020" s="176">
        <f t="shared" si="31"/>
        <v>6.5085699999999997</v>
      </c>
      <c r="J1020" s="177" t="s">
        <v>60</v>
      </c>
      <c r="K1020" s="178" t="s">
        <v>60</v>
      </c>
      <c r="L1020" s="148"/>
      <c r="M1020" s="189"/>
    </row>
    <row r="1021" spans="1:13" ht="11.25" customHeight="1">
      <c r="A1021" s="159" t="s">
        <v>1180</v>
      </c>
      <c r="B1021" s="159" t="s">
        <v>1588</v>
      </c>
      <c r="C1021" s="160">
        <v>5.77</v>
      </c>
      <c r="D1021" s="161">
        <v>0.39702999999999999</v>
      </c>
      <c r="E1021" s="161">
        <v>0.39702999999999999</v>
      </c>
      <c r="F1021" s="162">
        <v>1</v>
      </c>
      <c r="G1021" s="161">
        <f t="shared" si="30"/>
        <v>0.39702999999999999</v>
      </c>
      <c r="H1021" s="160">
        <v>1.3</v>
      </c>
      <c r="I1021" s="163">
        <f t="shared" si="31"/>
        <v>0.51614000000000004</v>
      </c>
      <c r="J1021" s="164" t="s">
        <v>60</v>
      </c>
      <c r="K1021" s="165" t="s">
        <v>60</v>
      </c>
      <c r="L1021" s="148"/>
      <c r="M1021" s="189"/>
    </row>
    <row r="1022" spans="1:13" ht="11.25" customHeight="1">
      <c r="A1022" s="148" t="s">
        <v>1181</v>
      </c>
      <c r="B1022" s="148" t="s">
        <v>1588</v>
      </c>
      <c r="C1022" s="166">
        <v>13.42</v>
      </c>
      <c r="D1022" s="167">
        <v>1.2858499999999999</v>
      </c>
      <c r="E1022" s="167">
        <v>1.2858499999999999</v>
      </c>
      <c r="F1022" s="168">
        <v>1</v>
      </c>
      <c r="G1022" s="167">
        <f t="shared" si="30"/>
        <v>1.2858499999999999</v>
      </c>
      <c r="H1022" s="166">
        <v>1.3</v>
      </c>
      <c r="I1022" s="169">
        <f t="shared" si="31"/>
        <v>1.67161</v>
      </c>
      <c r="J1022" s="170" t="s">
        <v>60</v>
      </c>
      <c r="K1022" s="171" t="s">
        <v>60</v>
      </c>
      <c r="L1022" s="148"/>
      <c r="M1022" s="189"/>
    </row>
    <row r="1023" spans="1:13" ht="11.25" customHeight="1">
      <c r="A1023" s="148" t="s">
        <v>1182</v>
      </c>
      <c r="B1023" s="148" t="s">
        <v>1588</v>
      </c>
      <c r="C1023" s="166">
        <v>23.76</v>
      </c>
      <c r="D1023" s="167">
        <v>3.05802</v>
      </c>
      <c r="E1023" s="167">
        <v>3.05802</v>
      </c>
      <c r="F1023" s="168">
        <v>1</v>
      </c>
      <c r="G1023" s="167">
        <f t="shared" si="30"/>
        <v>3.05802</v>
      </c>
      <c r="H1023" s="166">
        <v>1.3</v>
      </c>
      <c r="I1023" s="169">
        <f t="shared" si="31"/>
        <v>3.9754299999999998</v>
      </c>
      <c r="J1023" s="170" t="s">
        <v>60</v>
      </c>
      <c r="K1023" s="171" t="s">
        <v>60</v>
      </c>
      <c r="L1023" s="148"/>
      <c r="M1023" s="189"/>
    </row>
    <row r="1024" spans="1:13" ht="11.25" customHeight="1">
      <c r="A1024" s="172" t="s">
        <v>1183</v>
      </c>
      <c r="B1024" s="172" t="s">
        <v>1588</v>
      </c>
      <c r="C1024" s="173">
        <v>31.61</v>
      </c>
      <c r="D1024" s="174">
        <v>5.2095799999999999</v>
      </c>
      <c r="E1024" s="174">
        <v>5.2095799999999999</v>
      </c>
      <c r="F1024" s="175">
        <v>1</v>
      </c>
      <c r="G1024" s="174">
        <f t="shared" si="30"/>
        <v>5.2095799999999999</v>
      </c>
      <c r="H1024" s="173">
        <v>1.3</v>
      </c>
      <c r="I1024" s="176">
        <f t="shared" si="31"/>
        <v>6.7724500000000001</v>
      </c>
      <c r="J1024" s="177" t="s">
        <v>60</v>
      </c>
      <c r="K1024" s="178" t="s">
        <v>60</v>
      </c>
      <c r="L1024" s="148"/>
      <c r="M1024" s="189"/>
    </row>
    <row r="1025" spans="1:13" ht="11.25" customHeight="1">
      <c r="A1025" s="159" t="s">
        <v>1184</v>
      </c>
      <c r="B1025" s="159" t="s">
        <v>1789</v>
      </c>
      <c r="C1025" s="160">
        <v>11.75</v>
      </c>
      <c r="D1025" s="161">
        <v>1.41177</v>
      </c>
      <c r="E1025" s="161">
        <v>1.41177</v>
      </c>
      <c r="F1025" s="162">
        <v>1</v>
      </c>
      <c r="G1025" s="161">
        <f t="shared" si="30"/>
        <v>1.41177</v>
      </c>
      <c r="H1025" s="160">
        <v>1.3</v>
      </c>
      <c r="I1025" s="163">
        <f t="shared" si="31"/>
        <v>1.8352999999999999</v>
      </c>
      <c r="J1025" s="164" t="s">
        <v>60</v>
      </c>
      <c r="K1025" s="165" t="s">
        <v>60</v>
      </c>
      <c r="L1025" s="148"/>
      <c r="M1025" s="189"/>
    </row>
    <row r="1026" spans="1:13" ht="11.25" customHeight="1">
      <c r="A1026" s="148" t="s">
        <v>1185</v>
      </c>
      <c r="B1026" s="148" t="s">
        <v>1789</v>
      </c>
      <c r="C1026" s="166">
        <v>16.78</v>
      </c>
      <c r="D1026" s="167">
        <v>2.1115900000000001</v>
      </c>
      <c r="E1026" s="167">
        <v>2.1115900000000001</v>
      </c>
      <c r="F1026" s="168">
        <v>1</v>
      </c>
      <c r="G1026" s="167">
        <f t="shared" si="30"/>
        <v>2.1115900000000001</v>
      </c>
      <c r="H1026" s="166">
        <v>1.3</v>
      </c>
      <c r="I1026" s="169">
        <f t="shared" si="31"/>
        <v>2.7450700000000001</v>
      </c>
      <c r="J1026" s="170" t="s">
        <v>60</v>
      </c>
      <c r="K1026" s="171" t="s">
        <v>60</v>
      </c>
      <c r="L1026" s="148"/>
      <c r="M1026" s="189"/>
    </row>
    <row r="1027" spans="1:13" ht="11.25" customHeight="1">
      <c r="A1027" s="148" t="s">
        <v>1186</v>
      </c>
      <c r="B1027" s="148" t="s">
        <v>1789</v>
      </c>
      <c r="C1027" s="166">
        <v>19.329999999999998</v>
      </c>
      <c r="D1027" s="167">
        <v>2.39466</v>
      </c>
      <c r="E1027" s="167">
        <v>2.39466</v>
      </c>
      <c r="F1027" s="168">
        <v>1</v>
      </c>
      <c r="G1027" s="167">
        <f t="shared" si="30"/>
        <v>2.39466</v>
      </c>
      <c r="H1027" s="166">
        <v>1.3</v>
      </c>
      <c r="I1027" s="169">
        <f t="shared" si="31"/>
        <v>3.1130599999999999</v>
      </c>
      <c r="J1027" s="170" t="s">
        <v>60</v>
      </c>
      <c r="K1027" s="171" t="s">
        <v>60</v>
      </c>
      <c r="L1027" s="148"/>
      <c r="M1027" s="189"/>
    </row>
    <row r="1028" spans="1:13" ht="11.25" customHeight="1">
      <c r="A1028" s="172" t="s">
        <v>1187</v>
      </c>
      <c r="B1028" s="172" t="s">
        <v>1789</v>
      </c>
      <c r="C1028" s="173">
        <v>25.7</v>
      </c>
      <c r="D1028" s="174">
        <v>4.1119399999999997</v>
      </c>
      <c r="E1028" s="174">
        <v>4.1119399999999997</v>
      </c>
      <c r="F1028" s="175">
        <v>1</v>
      </c>
      <c r="G1028" s="174">
        <f t="shared" si="30"/>
        <v>4.1119399999999997</v>
      </c>
      <c r="H1028" s="173">
        <v>1.3</v>
      </c>
      <c r="I1028" s="176">
        <f t="shared" si="31"/>
        <v>5.3455199999999996</v>
      </c>
      <c r="J1028" s="177" t="s">
        <v>60</v>
      </c>
      <c r="K1028" s="178" t="s">
        <v>60</v>
      </c>
      <c r="L1028" s="148"/>
      <c r="M1028" s="189"/>
    </row>
    <row r="1029" spans="1:13" ht="11.25" customHeight="1">
      <c r="A1029" s="159" t="s">
        <v>1188</v>
      </c>
      <c r="B1029" s="159" t="s">
        <v>1589</v>
      </c>
      <c r="C1029" s="160">
        <v>9.5500000000000007</v>
      </c>
      <c r="D1029" s="161">
        <v>0.87192000000000003</v>
      </c>
      <c r="E1029" s="161">
        <v>0.87192000000000003</v>
      </c>
      <c r="F1029" s="162">
        <v>1</v>
      </c>
      <c r="G1029" s="161">
        <f t="shared" si="30"/>
        <v>0.87192000000000003</v>
      </c>
      <c r="H1029" s="160">
        <v>1.3</v>
      </c>
      <c r="I1029" s="163">
        <f t="shared" si="31"/>
        <v>1.1335</v>
      </c>
      <c r="J1029" s="164" t="s">
        <v>60</v>
      </c>
      <c r="K1029" s="165" t="s">
        <v>60</v>
      </c>
      <c r="L1029" s="148"/>
      <c r="M1029" s="189"/>
    </row>
    <row r="1030" spans="1:13" ht="11.25" customHeight="1">
      <c r="A1030" s="148" t="s">
        <v>1189</v>
      </c>
      <c r="B1030" s="148" t="s">
        <v>1589</v>
      </c>
      <c r="C1030" s="166">
        <v>13.29</v>
      </c>
      <c r="D1030" s="167">
        <v>1.4143300000000001</v>
      </c>
      <c r="E1030" s="167">
        <v>1.4143300000000001</v>
      </c>
      <c r="F1030" s="168">
        <v>1</v>
      </c>
      <c r="G1030" s="167">
        <f t="shared" si="30"/>
        <v>1.4143300000000001</v>
      </c>
      <c r="H1030" s="166">
        <v>1.3</v>
      </c>
      <c r="I1030" s="169">
        <f t="shared" si="31"/>
        <v>1.83863</v>
      </c>
      <c r="J1030" s="170" t="s">
        <v>60</v>
      </c>
      <c r="K1030" s="171" t="s">
        <v>60</v>
      </c>
      <c r="L1030" s="148"/>
      <c r="M1030" s="189"/>
    </row>
    <row r="1031" spans="1:13" ht="11.25" customHeight="1">
      <c r="A1031" s="148" t="s">
        <v>1190</v>
      </c>
      <c r="B1031" s="148" t="s">
        <v>1589</v>
      </c>
      <c r="C1031" s="166">
        <v>23.61</v>
      </c>
      <c r="D1031" s="167">
        <v>3.1119300000000001</v>
      </c>
      <c r="E1031" s="167">
        <v>3.1119300000000001</v>
      </c>
      <c r="F1031" s="168">
        <v>1</v>
      </c>
      <c r="G1031" s="167">
        <f t="shared" si="30"/>
        <v>3.1119300000000001</v>
      </c>
      <c r="H1031" s="166">
        <v>1.3</v>
      </c>
      <c r="I1031" s="169">
        <f t="shared" si="31"/>
        <v>4.0455100000000002</v>
      </c>
      <c r="J1031" s="170" t="s">
        <v>60</v>
      </c>
      <c r="K1031" s="171" t="s">
        <v>60</v>
      </c>
      <c r="L1031" s="148"/>
      <c r="M1031" s="189"/>
    </row>
    <row r="1032" spans="1:13" ht="11.25" customHeight="1">
      <c r="A1032" s="172" t="s">
        <v>1191</v>
      </c>
      <c r="B1032" s="172" t="s">
        <v>1589</v>
      </c>
      <c r="C1032" s="173">
        <v>23.61</v>
      </c>
      <c r="D1032" s="174">
        <v>3.7737400000000001</v>
      </c>
      <c r="E1032" s="174">
        <v>3.7737400000000001</v>
      </c>
      <c r="F1032" s="175">
        <v>1</v>
      </c>
      <c r="G1032" s="174">
        <f t="shared" si="30"/>
        <v>3.7737400000000001</v>
      </c>
      <c r="H1032" s="173">
        <v>1.3</v>
      </c>
      <c r="I1032" s="176">
        <f t="shared" si="31"/>
        <v>4.9058599999999997</v>
      </c>
      <c r="J1032" s="177" t="s">
        <v>60</v>
      </c>
      <c r="K1032" s="178" t="s">
        <v>60</v>
      </c>
      <c r="L1032" s="148"/>
      <c r="M1032" s="189"/>
    </row>
    <row r="1033" spans="1:13" ht="11.25" customHeight="1">
      <c r="A1033" s="159" t="s">
        <v>1192</v>
      </c>
      <c r="B1033" s="159" t="s">
        <v>1790</v>
      </c>
      <c r="C1033" s="160">
        <v>10.83</v>
      </c>
      <c r="D1033" s="161">
        <v>1.00753</v>
      </c>
      <c r="E1033" s="161">
        <v>1.00753</v>
      </c>
      <c r="F1033" s="162">
        <v>1</v>
      </c>
      <c r="G1033" s="161">
        <f t="shared" si="30"/>
        <v>1.00753</v>
      </c>
      <c r="H1033" s="160">
        <v>1.3</v>
      </c>
      <c r="I1033" s="163">
        <f t="shared" si="31"/>
        <v>1.30979</v>
      </c>
      <c r="J1033" s="164" t="s">
        <v>60</v>
      </c>
      <c r="K1033" s="165" t="s">
        <v>60</v>
      </c>
      <c r="L1033" s="148"/>
      <c r="M1033" s="189"/>
    </row>
    <row r="1034" spans="1:13" ht="11.25" customHeight="1">
      <c r="A1034" s="148" t="s">
        <v>0</v>
      </c>
      <c r="B1034" s="148" t="s">
        <v>1790</v>
      </c>
      <c r="C1034" s="166">
        <v>14.09</v>
      </c>
      <c r="D1034" s="167">
        <v>1.37001</v>
      </c>
      <c r="E1034" s="167">
        <v>1.37001</v>
      </c>
      <c r="F1034" s="168">
        <v>1</v>
      </c>
      <c r="G1034" s="167">
        <f t="shared" si="30"/>
        <v>1.37001</v>
      </c>
      <c r="H1034" s="166">
        <v>1.3</v>
      </c>
      <c r="I1034" s="169">
        <f t="shared" si="31"/>
        <v>1.78101</v>
      </c>
      <c r="J1034" s="170" t="s">
        <v>60</v>
      </c>
      <c r="K1034" s="171" t="s">
        <v>60</v>
      </c>
      <c r="L1034" s="148"/>
      <c r="M1034" s="189"/>
    </row>
    <row r="1035" spans="1:13" ht="11.25" customHeight="1">
      <c r="A1035" s="148" t="s">
        <v>1</v>
      </c>
      <c r="B1035" s="148" t="s">
        <v>1790</v>
      </c>
      <c r="C1035" s="166">
        <v>21.17</v>
      </c>
      <c r="D1035" s="167">
        <v>2.4776600000000002</v>
      </c>
      <c r="E1035" s="167">
        <v>2.4776600000000002</v>
      </c>
      <c r="F1035" s="168">
        <v>1</v>
      </c>
      <c r="G1035" s="167">
        <f t="shared" si="30"/>
        <v>2.4776600000000002</v>
      </c>
      <c r="H1035" s="166">
        <v>1.3</v>
      </c>
      <c r="I1035" s="169">
        <f t="shared" si="31"/>
        <v>3.2209599999999998</v>
      </c>
      <c r="J1035" s="170" t="s">
        <v>60</v>
      </c>
      <c r="K1035" s="171" t="s">
        <v>60</v>
      </c>
      <c r="L1035" s="148"/>
      <c r="M1035" s="189"/>
    </row>
    <row r="1036" spans="1:13" ht="11.25" customHeight="1">
      <c r="A1036" s="172" t="s">
        <v>2</v>
      </c>
      <c r="B1036" s="172" t="s">
        <v>1790</v>
      </c>
      <c r="C1036" s="173">
        <v>27.18</v>
      </c>
      <c r="D1036" s="174">
        <v>3.4765199999999998</v>
      </c>
      <c r="E1036" s="174">
        <v>3.4765199999999998</v>
      </c>
      <c r="F1036" s="175">
        <v>1</v>
      </c>
      <c r="G1036" s="174">
        <f t="shared" si="30"/>
        <v>3.4765199999999998</v>
      </c>
      <c r="H1036" s="173">
        <v>1.3</v>
      </c>
      <c r="I1036" s="176">
        <f t="shared" si="31"/>
        <v>4.5194799999999997</v>
      </c>
      <c r="J1036" s="177" t="s">
        <v>60</v>
      </c>
      <c r="K1036" s="178" t="s">
        <v>60</v>
      </c>
      <c r="L1036" s="148"/>
      <c r="M1036" s="189"/>
    </row>
    <row r="1037" spans="1:13" ht="11.25" customHeight="1">
      <c r="A1037" s="159" t="s">
        <v>3</v>
      </c>
      <c r="B1037" s="159" t="s">
        <v>1791</v>
      </c>
      <c r="C1037" s="160">
        <v>2.6</v>
      </c>
      <c r="D1037" s="161">
        <v>0.15246999999999999</v>
      </c>
      <c r="E1037" s="161">
        <v>0.15246999999999999</v>
      </c>
      <c r="F1037" s="162">
        <v>1</v>
      </c>
      <c r="G1037" s="161">
        <f t="shared" ref="G1037:G1100" si="32">ROUND(F1037*D1037,5)</f>
        <v>0.15246999999999999</v>
      </c>
      <c r="H1037" s="160">
        <v>1.2</v>
      </c>
      <c r="I1037" s="163">
        <f t="shared" ref="I1037:I1100" si="33">ROUND(H1037*G1037,5)</f>
        <v>0.18296000000000001</v>
      </c>
      <c r="J1037" s="164" t="s">
        <v>1193</v>
      </c>
      <c r="K1037" s="165" t="s">
        <v>1193</v>
      </c>
      <c r="L1037" s="148"/>
      <c r="M1037" s="189"/>
    </row>
    <row r="1038" spans="1:13" ht="11.25" customHeight="1">
      <c r="A1038" s="148" t="s">
        <v>4</v>
      </c>
      <c r="B1038" s="148" t="s">
        <v>1791</v>
      </c>
      <c r="C1038" s="166">
        <v>3.03</v>
      </c>
      <c r="D1038" s="167">
        <v>0.17793</v>
      </c>
      <c r="E1038" s="167">
        <v>0.17793</v>
      </c>
      <c r="F1038" s="168">
        <v>1</v>
      </c>
      <c r="G1038" s="167">
        <f t="shared" si="32"/>
        <v>0.17793</v>
      </c>
      <c r="H1038" s="166">
        <v>1.2</v>
      </c>
      <c r="I1038" s="169">
        <f t="shared" si="33"/>
        <v>0.21351999999999999</v>
      </c>
      <c r="J1038" s="170" t="s">
        <v>1193</v>
      </c>
      <c r="K1038" s="171" t="s">
        <v>1193</v>
      </c>
      <c r="L1038" s="148"/>
      <c r="M1038" s="189"/>
    </row>
    <row r="1039" spans="1:13" ht="11.25" customHeight="1">
      <c r="A1039" s="148" t="s">
        <v>5</v>
      </c>
      <c r="B1039" s="148" t="s">
        <v>1791</v>
      </c>
      <c r="C1039" s="166">
        <v>5.93</v>
      </c>
      <c r="D1039" s="167">
        <v>0.42121999999999998</v>
      </c>
      <c r="E1039" s="167">
        <v>0.42121999999999998</v>
      </c>
      <c r="F1039" s="168">
        <v>1</v>
      </c>
      <c r="G1039" s="167">
        <f t="shared" si="32"/>
        <v>0.42121999999999998</v>
      </c>
      <c r="H1039" s="166">
        <v>1.3</v>
      </c>
      <c r="I1039" s="169">
        <f t="shared" si="33"/>
        <v>0.54759000000000002</v>
      </c>
      <c r="J1039" s="170" t="s">
        <v>60</v>
      </c>
      <c r="K1039" s="171" t="s">
        <v>60</v>
      </c>
      <c r="L1039" s="148"/>
      <c r="M1039" s="189"/>
    </row>
    <row r="1040" spans="1:13" ht="11.25" customHeight="1">
      <c r="A1040" s="172" t="s">
        <v>6</v>
      </c>
      <c r="B1040" s="172" t="s">
        <v>1791</v>
      </c>
      <c r="C1040" s="173">
        <v>5.93</v>
      </c>
      <c r="D1040" s="174">
        <v>2.3205300000000002</v>
      </c>
      <c r="E1040" s="174">
        <v>2.3205300000000002</v>
      </c>
      <c r="F1040" s="175">
        <v>1</v>
      </c>
      <c r="G1040" s="174">
        <f t="shared" si="32"/>
        <v>2.3205300000000002</v>
      </c>
      <c r="H1040" s="173">
        <v>1.3</v>
      </c>
      <c r="I1040" s="176">
        <f t="shared" si="33"/>
        <v>3.0166900000000001</v>
      </c>
      <c r="J1040" s="177" t="s">
        <v>60</v>
      </c>
      <c r="K1040" s="178" t="s">
        <v>60</v>
      </c>
      <c r="L1040" s="148"/>
      <c r="M1040" s="189"/>
    </row>
    <row r="1041" spans="1:13" ht="11.25" customHeight="1">
      <c r="A1041" s="159" t="s">
        <v>7</v>
      </c>
      <c r="B1041" s="159" t="s">
        <v>1792</v>
      </c>
      <c r="C1041" s="160">
        <v>15.36</v>
      </c>
      <c r="D1041" s="161">
        <v>2.1480899999999998</v>
      </c>
      <c r="E1041" s="161">
        <v>2.1480899999999998</v>
      </c>
      <c r="F1041" s="162">
        <v>1</v>
      </c>
      <c r="G1041" s="161">
        <f t="shared" si="32"/>
        <v>2.1480899999999998</v>
      </c>
      <c r="H1041" s="160">
        <v>1.3</v>
      </c>
      <c r="I1041" s="163">
        <f t="shared" si="33"/>
        <v>2.7925200000000001</v>
      </c>
      <c r="J1041" s="164" t="s">
        <v>60</v>
      </c>
      <c r="K1041" s="165" t="s">
        <v>60</v>
      </c>
      <c r="L1041" s="148"/>
      <c r="M1041" s="189"/>
    </row>
    <row r="1042" spans="1:13" ht="11.25" customHeight="1">
      <c r="A1042" s="148" t="s">
        <v>8</v>
      </c>
      <c r="B1042" s="148" t="s">
        <v>1792</v>
      </c>
      <c r="C1042" s="166">
        <v>15.36</v>
      </c>
      <c r="D1042" s="167">
        <v>5.4150200000000002</v>
      </c>
      <c r="E1042" s="167">
        <v>5.4150200000000002</v>
      </c>
      <c r="F1042" s="168">
        <v>1</v>
      </c>
      <c r="G1042" s="167">
        <f t="shared" si="32"/>
        <v>5.4150200000000002</v>
      </c>
      <c r="H1042" s="166">
        <v>1.3</v>
      </c>
      <c r="I1042" s="169">
        <f t="shared" si="33"/>
        <v>7.0395300000000001</v>
      </c>
      <c r="J1042" s="170" t="s">
        <v>60</v>
      </c>
      <c r="K1042" s="171" t="s">
        <v>60</v>
      </c>
      <c r="L1042" s="148"/>
      <c r="M1042" s="189"/>
    </row>
    <row r="1043" spans="1:13" ht="11.25" customHeight="1">
      <c r="A1043" s="148" t="s">
        <v>9</v>
      </c>
      <c r="B1043" s="148" t="s">
        <v>1792</v>
      </c>
      <c r="C1043" s="166">
        <v>19.95</v>
      </c>
      <c r="D1043" s="167">
        <v>8.5348000000000006</v>
      </c>
      <c r="E1043" s="167">
        <v>8.5348000000000006</v>
      </c>
      <c r="F1043" s="168">
        <v>1</v>
      </c>
      <c r="G1043" s="167">
        <f t="shared" si="32"/>
        <v>8.5348000000000006</v>
      </c>
      <c r="H1043" s="166">
        <v>1.3</v>
      </c>
      <c r="I1043" s="169">
        <f t="shared" si="33"/>
        <v>11.09524</v>
      </c>
      <c r="J1043" s="170" t="s">
        <v>60</v>
      </c>
      <c r="K1043" s="171" t="s">
        <v>60</v>
      </c>
      <c r="L1043" s="148"/>
      <c r="M1043" s="189"/>
    </row>
    <row r="1044" spans="1:13" ht="11.25" customHeight="1">
      <c r="A1044" s="172" t="s">
        <v>10</v>
      </c>
      <c r="B1044" s="172" t="s">
        <v>1792</v>
      </c>
      <c r="C1044" s="173">
        <v>50.66</v>
      </c>
      <c r="D1044" s="174">
        <v>17.663869999999999</v>
      </c>
      <c r="E1044" s="174">
        <v>17.663869999999999</v>
      </c>
      <c r="F1044" s="175">
        <v>1</v>
      </c>
      <c r="G1044" s="174">
        <f t="shared" si="32"/>
        <v>17.663869999999999</v>
      </c>
      <c r="H1044" s="173">
        <v>1.3</v>
      </c>
      <c r="I1044" s="176">
        <f t="shared" si="33"/>
        <v>22.96303</v>
      </c>
      <c r="J1044" s="177" t="s">
        <v>60</v>
      </c>
      <c r="K1044" s="178" t="s">
        <v>60</v>
      </c>
      <c r="L1044" s="148"/>
      <c r="M1044" s="189"/>
    </row>
    <row r="1045" spans="1:13" ht="11.25" customHeight="1">
      <c r="A1045" s="159" t="s">
        <v>11</v>
      </c>
      <c r="B1045" s="159" t="s">
        <v>1793</v>
      </c>
      <c r="C1045" s="160">
        <v>5.32</v>
      </c>
      <c r="D1045" s="161">
        <v>0.44466</v>
      </c>
      <c r="E1045" s="161">
        <v>0.44466</v>
      </c>
      <c r="F1045" s="162">
        <v>1</v>
      </c>
      <c r="G1045" s="161">
        <f t="shared" si="32"/>
        <v>0.44466</v>
      </c>
      <c r="H1045" s="160">
        <v>1.3</v>
      </c>
      <c r="I1045" s="163">
        <f t="shared" si="33"/>
        <v>0.57806000000000002</v>
      </c>
      <c r="J1045" s="164" t="s">
        <v>60</v>
      </c>
      <c r="K1045" s="165" t="s">
        <v>60</v>
      </c>
      <c r="L1045" s="148"/>
      <c r="M1045" s="189"/>
    </row>
    <row r="1046" spans="1:13" ht="11.25" customHeight="1">
      <c r="A1046" s="148" t="s">
        <v>12</v>
      </c>
      <c r="B1046" s="148" t="s">
        <v>1793</v>
      </c>
      <c r="C1046" s="166">
        <v>15.99</v>
      </c>
      <c r="D1046" s="167">
        <v>3.4434499999999999</v>
      </c>
      <c r="E1046" s="167">
        <v>3.4434499999999999</v>
      </c>
      <c r="F1046" s="168">
        <v>1</v>
      </c>
      <c r="G1046" s="167">
        <f t="shared" si="32"/>
        <v>3.4434499999999999</v>
      </c>
      <c r="H1046" s="166">
        <v>1.3</v>
      </c>
      <c r="I1046" s="169">
        <f t="shared" si="33"/>
        <v>4.4764900000000001</v>
      </c>
      <c r="J1046" s="170" t="s">
        <v>60</v>
      </c>
      <c r="K1046" s="171" t="s">
        <v>60</v>
      </c>
      <c r="L1046" s="148"/>
      <c r="M1046" s="189"/>
    </row>
    <row r="1047" spans="1:13" ht="11.25" customHeight="1">
      <c r="A1047" s="148" t="s">
        <v>13</v>
      </c>
      <c r="B1047" s="148" t="s">
        <v>1793</v>
      </c>
      <c r="C1047" s="166">
        <v>27.48</v>
      </c>
      <c r="D1047" s="167">
        <v>5.6146200000000004</v>
      </c>
      <c r="E1047" s="167">
        <v>5.6146200000000004</v>
      </c>
      <c r="F1047" s="168">
        <v>1</v>
      </c>
      <c r="G1047" s="167">
        <f t="shared" si="32"/>
        <v>5.6146200000000004</v>
      </c>
      <c r="H1047" s="166">
        <v>1.3</v>
      </c>
      <c r="I1047" s="169">
        <f t="shared" si="33"/>
        <v>7.29901</v>
      </c>
      <c r="J1047" s="170" t="s">
        <v>60</v>
      </c>
      <c r="K1047" s="171" t="s">
        <v>60</v>
      </c>
      <c r="L1047" s="148"/>
      <c r="M1047" s="189"/>
    </row>
    <row r="1048" spans="1:13" ht="11.25" customHeight="1">
      <c r="A1048" s="172" t="s">
        <v>14</v>
      </c>
      <c r="B1048" s="172" t="s">
        <v>1793</v>
      </c>
      <c r="C1048" s="173">
        <v>69.63</v>
      </c>
      <c r="D1048" s="174">
        <v>14.620369999999999</v>
      </c>
      <c r="E1048" s="174">
        <v>14.620369999999999</v>
      </c>
      <c r="F1048" s="175">
        <v>1</v>
      </c>
      <c r="G1048" s="174">
        <f t="shared" si="32"/>
        <v>14.620369999999999</v>
      </c>
      <c r="H1048" s="173">
        <v>1.3</v>
      </c>
      <c r="I1048" s="176">
        <f t="shared" si="33"/>
        <v>19.00648</v>
      </c>
      <c r="J1048" s="177" t="s">
        <v>60</v>
      </c>
      <c r="K1048" s="178" t="s">
        <v>60</v>
      </c>
      <c r="L1048" s="148"/>
      <c r="M1048" s="189"/>
    </row>
    <row r="1049" spans="1:13" ht="11.25" customHeight="1">
      <c r="A1049" s="159" t="s">
        <v>15</v>
      </c>
      <c r="B1049" s="159" t="s">
        <v>1590</v>
      </c>
      <c r="C1049" s="160">
        <v>2.5299999999999998</v>
      </c>
      <c r="D1049" s="161">
        <v>0.18151999999999999</v>
      </c>
      <c r="E1049" s="161">
        <v>0.18151999999999999</v>
      </c>
      <c r="F1049" s="162">
        <v>1</v>
      </c>
      <c r="G1049" s="161">
        <f t="shared" si="32"/>
        <v>0.18151999999999999</v>
      </c>
      <c r="H1049" s="160">
        <v>1.3</v>
      </c>
      <c r="I1049" s="163">
        <f t="shared" si="33"/>
        <v>0.23598</v>
      </c>
      <c r="J1049" s="164" t="s">
        <v>60</v>
      </c>
      <c r="K1049" s="165" t="s">
        <v>60</v>
      </c>
      <c r="L1049" s="148"/>
      <c r="M1049" s="189"/>
    </row>
    <row r="1050" spans="1:13" ht="11.25" customHeight="1">
      <c r="A1050" s="148" t="s">
        <v>16</v>
      </c>
      <c r="B1050" s="148" t="s">
        <v>1590</v>
      </c>
      <c r="C1050" s="166">
        <v>5.83</v>
      </c>
      <c r="D1050" s="167">
        <v>0.51588000000000001</v>
      </c>
      <c r="E1050" s="167">
        <v>0.51588000000000001</v>
      </c>
      <c r="F1050" s="168">
        <v>1</v>
      </c>
      <c r="G1050" s="167">
        <f t="shared" si="32"/>
        <v>0.51588000000000001</v>
      </c>
      <c r="H1050" s="166">
        <v>1.3</v>
      </c>
      <c r="I1050" s="169">
        <f t="shared" si="33"/>
        <v>0.67064000000000001</v>
      </c>
      <c r="J1050" s="170" t="s">
        <v>60</v>
      </c>
      <c r="K1050" s="171" t="s">
        <v>60</v>
      </c>
      <c r="L1050" s="148"/>
      <c r="M1050" s="189"/>
    </row>
    <row r="1051" spans="1:13" ht="11.25" customHeight="1">
      <c r="A1051" s="148" t="s">
        <v>17</v>
      </c>
      <c r="B1051" s="148" t="s">
        <v>1590</v>
      </c>
      <c r="C1051" s="166">
        <v>15.04</v>
      </c>
      <c r="D1051" s="167">
        <v>1.831</v>
      </c>
      <c r="E1051" s="167">
        <v>1.831</v>
      </c>
      <c r="F1051" s="168">
        <v>1</v>
      </c>
      <c r="G1051" s="167">
        <f t="shared" si="32"/>
        <v>1.831</v>
      </c>
      <c r="H1051" s="166">
        <v>1.3</v>
      </c>
      <c r="I1051" s="169">
        <f t="shared" si="33"/>
        <v>2.3803000000000001</v>
      </c>
      <c r="J1051" s="170" t="s">
        <v>60</v>
      </c>
      <c r="K1051" s="171" t="s">
        <v>60</v>
      </c>
      <c r="L1051" s="148"/>
      <c r="M1051" s="189"/>
    </row>
    <row r="1052" spans="1:13" ht="11.25" customHeight="1">
      <c r="A1052" s="172" t="s">
        <v>18</v>
      </c>
      <c r="B1052" s="172" t="s">
        <v>1590</v>
      </c>
      <c r="C1052" s="173">
        <v>25.53</v>
      </c>
      <c r="D1052" s="174">
        <v>4.7349800000000002</v>
      </c>
      <c r="E1052" s="174">
        <v>4.7349800000000002</v>
      </c>
      <c r="F1052" s="175">
        <v>1</v>
      </c>
      <c r="G1052" s="174">
        <f t="shared" si="32"/>
        <v>4.7349800000000002</v>
      </c>
      <c r="H1052" s="173">
        <v>1.3</v>
      </c>
      <c r="I1052" s="176">
        <f t="shared" si="33"/>
        <v>6.1554700000000002</v>
      </c>
      <c r="J1052" s="177" t="s">
        <v>60</v>
      </c>
      <c r="K1052" s="178" t="s">
        <v>60</v>
      </c>
      <c r="L1052" s="148"/>
      <c r="M1052" s="189"/>
    </row>
    <row r="1053" spans="1:13" ht="11.25" customHeight="1">
      <c r="A1053" s="159" t="s">
        <v>19</v>
      </c>
      <c r="B1053" s="159" t="s">
        <v>1794</v>
      </c>
      <c r="C1053" s="160">
        <v>4.62</v>
      </c>
      <c r="D1053" s="161">
        <v>0.53886000000000001</v>
      </c>
      <c r="E1053" s="161">
        <v>0.53886000000000001</v>
      </c>
      <c r="F1053" s="162">
        <v>1</v>
      </c>
      <c r="G1053" s="161">
        <f t="shared" si="32"/>
        <v>0.53886000000000001</v>
      </c>
      <c r="H1053" s="160">
        <v>1.3</v>
      </c>
      <c r="I1053" s="163">
        <f t="shared" si="33"/>
        <v>0.70052000000000003</v>
      </c>
      <c r="J1053" s="164" t="s">
        <v>60</v>
      </c>
      <c r="K1053" s="165" t="s">
        <v>60</v>
      </c>
      <c r="L1053" s="148"/>
      <c r="M1053" s="189"/>
    </row>
    <row r="1054" spans="1:13" ht="11.25" customHeight="1">
      <c r="A1054" s="148" t="s">
        <v>20</v>
      </c>
      <c r="B1054" s="148" t="s">
        <v>1794</v>
      </c>
      <c r="C1054" s="166">
        <v>8.52</v>
      </c>
      <c r="D1054" s="167">
        <v>1.10544</v>
      </c>
      <c r="E1054" s="167">
        <v>1.10544</v>
      </c>
      <c r="F1054" s="168">
        <v>1</v>
      </c>
      <c r="G1054" s="167">
        <f t="shared" si="32"/>
        <v>1.10544</v>
      </c>
      <c r="H1054" s="166">
        <v>1.3</v>
      </c>
      <c r="I1054" s="169">
        <f t="shared" si="33"/>
        <v>1.4370700000000001</v>
      </c>
      <c r="J1054" s="170" t="s">
        <v>60</v>
      </c>
      <c r="K1054" s="171" t="s">
        <v>60</v>
      </c>
      <c r="L1054" s="148"/>
      <c r="M1054" s="189"/>
    </row>
    <row r="1055" spans="1:13" ht="11.25" customHeight="1">
      <c r="A1055" s="148" t="s">
        <v>21</v>
      </c>
      <c r="B1055" s="148" t="s">
        <v>1794</v>
      </c>
      <c r="C1055" s="166">
        <v>9.6</v>
      </c>
      <c r="D1055" s="167">
        <v>1.2481899999999999</v>
      </c>
      <c r="E1055" s="167">
        <v>1.2481899999999999</v>
      </c>
      <c r="F1055" s="168">
        <v>1</v>
      </c>
      <c r="G1055" s="167">
        <f t="shared" si="32"/>
        <v>1.2481899999999999</v>
      </c>
      <c r="H1055" s="166">
        <v>1.3</v>
      </c>
      <c r="I1055" s="169">
        <f t="shared" si="33"/>
        <v>1.6226499999999999</v>
      </c>
      <c r="J1055" s="170" t="s">
        <v>60</v>
      </c>
      <c r="K1055" s="171" t="s">
        <v>60</v>
      </c>
      <c r="L1055" s="148"/>
      <c r="M1055" s="189"/>
    </row>
    <row r="1056" spans="1:13" ht="11.25" customHeight="1">
      <c r="A1056" s="172" t="s">
        <v>22</v>
      </c>
      <c r="B1056" s="172" t="s">
        <v>1794</v>
      </c>
      <c r="C1056" s="173">
        <v>17.63</v>
      </c>
      <c r="D1056" s="174">
        <v>3.6290300000000002</v>
      </c>
      <c r="E1056" s="174">
        <v>3.6290300000000002</v>
      </c>
      <c r="F1056" s="175">
        <v>1</v>
      </c>
      <c r="G1056" s="174">
        <f t="shared" si="32"/>
        <v>3.6290300000000002</v>
      </c>
      <c r="H1056" s="173">
        <v>1.3</v>
      </c>
      <c r="I1056" s="176">
        <f t="shared" si="33"/>
        <v>4.71774</v>
      </c>
      <c r="J1056" s="177" t="s">
        <v>60</v>
      </c>
      <c r="K1056" s="178" t="s">
        <v>60</v>
      </c>
      <c r="L1056" s="148"/>
      <c r="M1056" s="189"/>
    </row>
    <row r="1057" spans="1:13" ht="11.25" customHeight="1">
      <c r="A1057" s="159" t="s">
        <v>23</v>
      </c>
      <c r="B1057" s="159" t="s">
        <v>1591</v>
      </c>
      <c r="C1057" s="160">
        <v>5.15</v>
      </c>
      <c r="D1057" s="161">
        <v>0.48021999999999998</v>
      </c>
      <c r="E1057" s="161">
        <v>0.48021999999999998</v>
      </c>
      <c r="F1057" s="162">
        <v>1</v>
      </c>
      <c r="G1057" s="161">
        <f t="shared" si="32"/>
        <v>0.48021999999999998</v>
      </c>
      <c r="H1057" s="160">
        <v>1.3</v>
      </c>
      <c r="I1057" s="163">
        <f t="shared" si="33"/>
        <v>0.62429000000000001</v>
      </c>
      <c r="J1057" s="164" t="s">
        <v>60</v>
      </c>
      <c r="K1057" s="165" t="s">
        <v>60</v>
      </c>
      <c r="L1057" s="148"/>
      <c r="M1057" s="189"/>
    </row>
    <row r="1058" spans="1:13" ht="11.25" customHeight="1">
      <c r="A1058" s="148" t="s">
        <v>24</v>
      </c>
      <c r="B1058" s="148" t="s">
        <v>1591</v>
      </c>
      <c r="C1058" s="166">
        <v>8.24</v>
      </c>
      <c r="D1058" s="167">
        <v>0.89937</v>
      </c>
      <c r="E1058" s="167">
        <v>0.89937</v>
      </c>
      <c r="F1058" s="168">
        <v>1</v>
      </c>
      <c r="G1058" s="167">
        <f t="shared" si="32"/>
        <v>0.89937</v>
      </c>
      <c r="H1058" s="166">
        <v>1.3</v>
      </c>
      <c r="I1058" s="169">
        <f t="shared" si="33"/>
        <v>1.1691800000000001</v>
      </c>
      <c r="J1058" s="170" t="s">
        <v>60</v>
      </c>
      <c r="K1058" s="171" t="s">
        <v>60</v>
      </c>
      <c r="L1058" s="148"/>
      <c r="M1058" s="189"/>
    </row>
    <row r="1059" spans="1:13" ht="11.25" customHeight="1">
      <c r="A1059" s="148" t="s">
        <v>25</v>
      </c>
      <c r="B1059" s="148" t="s">
        <v>1591</v>
      </c>
      <c r="C1059" s="166">
        <v>14.05</v>
      </c>
      <c r="D1059" s="167">
        <v>1.8592500000000001</v>
      </c>
      <c r="E1059" s="167">
        <v>1.8592500000000001</v>
      </c>
      <c r="F1059" s="168">
        <v>1</v>
      </c>
      <c r="G1059" s="167">
        <f t="shared" si="32"/>
        <v>1.8592500000000001</v>
      </c>
      <c r="H1059" s="166">
        <v>1.3</v>
      </c>
      <c r="I1059" s="169">
        <f t="shared" si="33"/>
        <v>2.41703</v>
      </c>
      <c r="J1059" s="170" t="s">
        <v>60</v>
      </c>
      <c r="K1059" s="171" t="s">
        <v>60</v>
      </c>
      <c r="L1059" s="148"/>
      <c r="M1059" s="189"/>
    </row>
    <row r="1060" spans="1:13" ht="11.25" customHeight="1">
      <c r="A1060" s="172" t="s">
        <v>26</v>
      </c>
      <c r="B1060" s="172" t="s">
        <v>1591</v>
      </c>
      <c r="C1060" s="173">
        <v>17.350000000000001</v>
      </c>
      <c r="D1060" s="174">
        <v>3.0043299999999999</v>
      </c>
      <c r="E1060" s="174">
        <v>3.0043299999999999</v>
      </c>
      <c r="F1060" s="175">
        <v>1</v>
      </c>
      <c r="G1060" s="174">
        <f t="shared" si="32"/>
        <v>3.0043299999999999</v>
      </c>
      <c r="H1060" s="173">
        <v>1.3</v>
      </c>
      <c r="I1060" s="176">
        <f t="shared" si="33"/>
        <v>3.9056299999999999</v>
      </c>
      <c r="J1060" s="177" t="s">
        <v>60</v>
      </c>
      <c r="K1060" s="178" t="s">
        <v>60</v>
      </c>
      <c r="L1060" s="148"/>
      <c r="M1060" s="189"/>
    </row>
    <row r="1061" spans="1:13" ht="11.25" customHeight="1">
      <c r="A1061" s="159" t="s">
        <v>27</v>
      </c>
      <c r="B1061" s="159" t="s">
        <v>1795</v>
      </c>
      <c r="C1061" s="160">
        <v>4.74</v>
      </c>
      <c r="D1061" s="161">
        <v>0.33584000000000003</v>
      </c>
      <c r="E1061" s="161">
        <v>0.33584000000000003</v>
      </c>
      <c r="F1061" s="162">
        <v>1</v>
      </c>
      <c r="G1061" s="161">
        <f t="shared" si="32"/>
        <v>0.33584000000000003</v>
      </c>
      <c r="H1061" s="160">
        <v>1.3</v>
      </c>
      <c r="I1061" s="163">
        <f t="shared" si="33"/>
        <v>0.43658999999999998</v>
      </c>
      <c r="J1061" s="164" t="s">
        <v>60</v>
      </c>
      <c r="K1061" s="165" t="s">
        <v>60</v>
      </c>
      <c r="L1061" s="148"/>
      <c r="M1061" s="189"/>
    </row>
    <row r="1062" spans="1:13" ht="11.25" customHeight="1">
      <c r="A1062" s="148" t="s">
        <v>28</v>
      </c>
      <c r="B1062" s="148" t="s">
        <v>1795</v>
      </c>
      <c r="C1062" s="166">
        <v>5.89</v>
      </c>
      <c r="D1062" s="167">
        <v>0.45929999999999999</v>
      </c>
      <c r="E1062" s="167">
        <v>0.45929999999999999</v>
      </c>
      <c r="F1062" s="168">
        <v>1</v>
      </c>
      <c r="G1062" s="167">
        <f t="shared" si="32"/>
        <v>0.45929999999999999</v>
      </c>
      <c r="H1062" s="166">
        <v>1.3</v>
      </c>
      <c r="I1062" s="169">
        <f t="shared" si="33"/>
        <v>0.59709000000000001</v>
      </c>
      <c r="J1062" s="170" t="s">
        <v>60</v>
      </c>
      <c r="K1062" s="171" t="s">
        <v>60</v>
      </c>
      <c r="L1062" s="148"/>
      <c r="M1062" s="189"/>
    </row>
    <row r="1063" spans="1:13" ht="11.25" customHeight="1">
      <c r="A1063" s="148" t="s">
        <v>29</v>
      </c>
      <c r="B1063" s="148" t="s">
        <v>1795</v>
      </c>
      <c r="C1063" s="166">
        <v>13.73</v>
      </c>
      <c r="D1063" s="167">
        <v>1.5041</v>
      </c>
      <c r="E1063" s="167">
        <v>1.5041</v>
      </c>
      <c r="F1063" s="168">
        <v>1</v>
      </c>
      <c r="G1063" s="167">
        <f t="shared" si="32"/>
        <v>1.5041</v>
      </c>
      <c r="H1063" s="166">
        <v>1.3</v>
      </c>
      <c r="I1063" s="169">
        <f t="shared" si="33"/>
        <v>1.95533</v>
      </c>
      <c r="J1063" s="170" t="s">
        <v>60</v>
      </c>
      <c r="K1063" s="171" t="s">
        <v>60</v>
      </c>
      <c r="L1063" s="148"/>
      <c r="M1063" s="189"/>
    </row>
    <row r="1064" spans="1:13" ht="11.25" customHeight="1">
      <c r="A1064" s="172" t="s">
        <v>30</v>
      </c>
      <c r="B1064" s="172" t="s">
        <v>1795</v>
      </c>
      <c r="C1064" s="173">
        <v>16.27</v>
      </c>
      <c r="D1064" s="174">
        <v>2.22113</v>
      </c>
      <c r="E1064" s="174">
        <v>2.22113</v>
      </c>
      <c r="F1064" s="175">
        <v>1</v>
      </c>
      <c r="G1064" s="174">
        <f t="shared" si="32"/>
        <v>2.22113</v>
      </c>
      <c r="H1064" s="173">
        <v>1.3</v>
      </c>
      <c r="I1064" s="176">
        <f t="shared" si="33"/>
        <v>2.88747</v>
      </c>
      <c r="J1064" s="177" t="s">
        <v>60</v>
      </c>
      <c r="K1064" s="178" t="s">
        <v>60</v>
      </c>
      <c r="L1064" s="148"/>
      <c r="M1064" s="189"/>
    </row>
    <row r="1065" spans="1:13" ht="11.25" customHeight="1">
      <c r="A1065" s="159" t="s">
        <v>31</v>
      </c>
      <c r="B1065" s="159" t="s">
        <v>1796</v>
      </c>
      <c r="C1065" s="160">
        <v>1.96</v>
      </c>
      <c r="D1065" s="161">
        <v>0.10607999999999999</v>
      </c>
      <c r="E1065" s="161">
        <v>0.10607999999999999</v>
      </c>
      <c r="F1065" s="162">
        <v>1</v>
      </c>
      <c r="G1065" s="161">
        <f t="shared" si="32"/>
        <v>0.10607999999999999</v>
      </c>
      <c r="H1065" s="160">
        <v>1.2</v>
      </c>
      <c r="I1065" s="163">
        <f t="shared" si="33"/>
        <v>0.1273</v>
      </c>
      <c r="J1065" s="164" t="s">
        <v>1193</v>
      </c>
      <c r="K1065" s="165" t="s">
        <v>1193</v>
      </c>
      <c r="L1065" s="148"/>
      <c r="M1065" s="189"/>
    </row>
    <row r="1066" spans="1:13" ht="11.25" customHeight="1">
      <c r="A1066" s="148" t="s">
        <v>32</v>
      </c>
      <c r="B1066" s="148" t="s">
        <v>1796</v>
      </c>
      <c r="C1066" s="166">
        <v>2.2799999999999998</v>
      </c>
      <c r="D1066" s="167">
        <v>0.14041000000000001</v>
      </c>
      <c r="E1066" s="167">
        <v>0.14041000000000001</v>
      </c>
      <c r="F1066" s="168">
        <v>1</v>
      </c>
      <c r="G1066" s="167">
        <f t="shared" si="32"/>
        <v>0.14041000000000001</v>
      </c>
      <c r="H1066" s="166">
        <v>1.2</v>
      </c>
      <c r="I1066" s="169">
        <f t="shared" si="33"/>
        <v>0.16849</v>
      </c>
      <c r="J1066" s="170" t="s">
        <v>1193</v>
      </c>
      <c r="K1066" s="171" t="s">
        <v>1193</v>
      </c>
      <c r="L1066" s="148"/>
      <c r="M1066" s="189"/>
    </row>
    <row r="1067" spans="1:13" ht="11.25" customHeight="1">
      <c r="A1067" s="148" t="s">
        <v>33</v>
      </c>
      <c r="B1067" s="148" t="s">
        <v>1796</v>
      </c>
      <c r="C1067" s="166">
        <v>3.27</v>
      </c>
      <c r="D1067" s="167">
        <v>0.25369999999999998</v>
      </c>
      <c r="E1067" s="167">
        <v>0.25369999999999998</v>
      </c>
      <c r="F1067" s="168">
        <v>1</v>
      </c>
      <c r="G1067" s="167">
        <f t="shared" si="32"/>
        <v>0.25369999999999998</v>
      </c>
      <c r="H1067" s="166">
        <v>1.2</v>
      </c>
      <c r="I1067" s="169">
        <f t="shared" si="33"/>
        <v>0.30443999999999999</v>
      </c>
      <c r="J1067" s="170" t="s">
        <v>1193</v>
      </c>
      <c r="K1067" s="171" t="s">
        <v>1193</v>
      </c>
      <c r="L1067" s="148"/>
      <c r="M1067" s="189"/>
    </row>
    <row r="1068" spans="1:13" ht="11.25" customHeight="1">
      <c r="A1068" s="172" t="s">
        <v>34</v>
      </c>
      <c r="B1068" s="172" t="s">
        <v>1796</v>
      </c>
      <c r="C1068" s="173">
        <v>11.92</v>
      </c>
      <c r="D1068" s="174">
        <v>1.9147700000000001</v>
      </c>
      <c r="E1068" s="174">
        <v>1.9147700000000001</v>
      </c>
      <c r="F1068" s="175">
        <v>1</v>
      </c>
      <c r="G1068" s="174">
        <f t="shared" si="32"/>
        <v>1.9147700000000001</v>
      </c>
      <c r="H1068" s="173">
        <v>1.3</v>
      </c>
      <c r="I1068" s="176">
        <f t="shared" si="33"/>
        <v>2.4891999999999999</v>
      </c>
      <c r="J1068" s="177" t="s">
        <v>60</v>
      </c>
      <c r="K1068" s="178" t="s">
        <v>60</v>
      </c>
      <c r="L1068" s="148"/>
      <c r="M1068" s="189"/>
    </row>
    <row r="1069" spans="1:13" ht="11.25" customHeight="1">
      <c r="A1069" s="159" t="s">
        <v>35</v>
      </c>
      <c r="B1069" s="159" t="s">
        <v>1305</v>
      </c>
      <c r="C1069" s="160">
        <v>2.87</v>
      </c>
      <c r="D1069" s="161">
        <v>1.3367800000000001</v>
      </c>
      <c r="E1069" s="161">
        <v>1.3367800000000001</v>
      </c>
      <c r="F1069" s="162">
        <v>1</v>
      </c>
      <c r="G1069" s="161">
        <f t="shared" si="32"/>
        <v>1.3367800000000001</v>
      </c>
      <c r="H1069" s="160">
        <v>1.2</v>
      </c>
      <c r="I1069" s="163">
        <f t="shared" si="33"/>
        <v>1.6041399999999999</v>
      </c>
      <c r="J1069" s="164" t="s">
        <v>1239</v>
      </c>
      <c r="K1069" s="165" t="s">
        <v>1241</v>
      </c>
      <c r="L1069" s="148"/>
      <c r="M1069" s="189"/>
    </row>
    <row r="1070" spans="1:13" ht="11.25" customHeight="1">
      <c r="A1070" s="148" t="s">
        <v>36</v>
      </c>
      <c r="B1070" s="148" t="s">
        <v>1305</v>
      </c>
      <c r="C1070" s="166">
        <v>4.58</v>
      </c>
      <c r="D1070" s="167">
        <v>1.76912</v>
      </c>
      <c r="E1070" s="167">
        <v>1.76912</v>
      </c>
      <c r="F1070" s="168">
        <v>1</v>
      </c>
      <c r="G1070" s="167">
        <f t="shared" si="32"/>
        <v>1.76912</v>
      </c>
      <c r="H1070" s="166">
        <v>1.2</v>
      </c>
      <c r="I1070" s="169">
        <f t="shared" si="33"/>
        <v>2.1229399999999998</v>
      </c>
      <c r="J1070" s="170" t="s">
        <v>1239</v>
      </c>
      <c r="K1070" s="171" t="s">
        <v>1241</v>
      </c>
      <c r="L1070" s="148"/>
      <c r="M1070" s="189"/>
    </row>
    <row r="1071" spans="1:13" ht="11.25" customHeight="1">
      <c r="A1071" s="148" t="s">
        <v>37</v>
      </c>
      <c r="B1071" s="148" t="s">
        <v>1305</v>
      </c>
      <c r="C1071" s="166">
        <v>7.26</v>
      </c>
      <c r="D1071" s="167">
        <v>2.6070000000000002</v>
      </c>
      <c r="E1071" s="167">
        <v>2.6070000000000002</v>
      </c>
      <c r="F1071" s="168">
        <v>1</v>
      </c>
      <c r="G1071" s="167">
        <f t="shared" si="32"/>
        <v>2.6070000000000002</v>
      </c>
      <c r="H1071" s="166">
        <v>1.2</v>
      </c>
      <c r="I1071" s="169">
        <f t="shared" si="33"/>
        <v>3.1284000000000001</v>
      </c>
      <c r="J1071" s="170" t="s">
        <v>1239</v>
      </c>
      <c r="K1071" s="171" t="s">
        <v>1241</v>
      </c>
      <c r="L1071" s="148"/>
      <c r="M1071" s="189"/>
    </row>
    <row r="1072" spans="1:13" ht="11.25" customHeight="1">
      <c r="A1072" s="172" t="s">
        <v>38</v>
      </c>
      <c r="B1072" s="172" t="s">
        <v>1305</v>
      </c>
      <c r="C1072" s="173">
        <v>11.77</v>
      </c>
      <c r="D1072" s="174">
        <v>4.2625900000000003</v>
      </c>
      <c r="E1072" s="174">
        <v>4.2625900000000003</v>
      </c>
      <c r="F1072" s="175">
        <v>1</v>
      </c>
      <c r="G1072" s="174">
        <f t="shared" si="32"/>
        <v>4.2625900000000003</v>
      </c>
      <c r="H1072" s="173">
        <v>1.2</v>
      </c>
      <c r="I1072" s="176">
        <f t="shared" si="33"/>
        <v>5.1151099999999996</v>
      </c>
      <c r="J1072" s="177" t="s">
        <v>1239</v>
      </c>
      <c r="K1072" s="178" t="s">
        <v>1241</v>
      </c>
      <c r="L1072" s="148"/>
      <c r="M1072" s="189"/>
    </row>
    <row r="1073" spans="1:13" ht="11.25" customHeight="1">
      <c r="A1073" s="159" t="s">
        <v>39</v>
      </c>
      <c r="B1073" s="159" t="s">
        <v>1797</v>
      </c>
      <c r="C1073" s="160">
        <v>2.85</v>
      </c>
      <c r="D1073" s="161">
        <v>1.0328200000000001</v>
      </c>
      <c r="E1073" s="161">
        <v>1.0328200000000001</v>
      </c>
      <c r="F1073" s="162">
        <v>1</v>
      </c>
      <c r="G1073" s="161">
        <f t="shared" si="32"/>
        <v>1.0328200000000001</v>
      </c>
      <c r="H1073" s="160">
        <v>1.2</v>
      </c>
      <c r="I1073" s="163">
        <f t="shared" si="33"/>
        <v>1.2393799999999999</v>
      </c>
      <c r="J1073" s="164" t="s">
        <v>1239</v>
      </c>
      <c r="K1073" s="165" t="s">
        <v>1241</v>
      </c>
      <c r="L1073" s="148"/>
      <c r="M1073" s="189"/>
    </row>
    <row r="1074" spans="1:13" ht="11.25" customHeight="1">
      <c r="A1074" s="148" t="s">
        <v>40</v>
      </c>
      <c r="B1074" s="148" t="s">
        <v>1797</v>
      </c>
      <c r="C1074" s="166">
        <v>3.63</v>
      </c>
      <c r="D1074" s="167">
        <v>1.5118799999999999</v>
      </c>
      <c r="E1074" s="167">
        <v>1.5118799999999999</v>
      </c>
      <c r="F1074" s="168">
        <v>1</v>
      </c>
      <c r="G1074" s="167">
        <f t="shared" si="32"/>
        <v>1.5118799999999999</v>
      </c>
      <c r="H1074" s="166">
        <v>1.2</v>
      </c>
      <c r="I1074" s="169">
        <f t="shared" si="33"/>
        <v>1.81426</v>
      </c>
      <c r="J1074" s="170" t="s">
        <v>1239</v>
      </c>
      <c r="K1074" s="171" t="s">
        <v>1241</v>
      </c>
      <c r="L1074" s="148"/>
      <c r="M1074" s="189"/>
    </row>
    <row r="1075" spans="1:13" ht="11.25" customHeight="1">
      <c r="A1075" s="148" t="s">
        <v>41</v>
      </c>
      <c r="B1075" s="148" t="s">
        <v>1797</v>
      </c>
      <c r="C1075" s="166">
        <v>7.85</v>
      </c>
      <c r="D1075" s="167">
        <v>2.0442100000000001</v>
      </c>
      <c r="E1075" s="167">
        <v>2.0442100000000001</v>
      </c>
      <c r="F1075" s="168">
        <v>1</v>
      </c>
      <c r="G1075" s="167">
        <f t="shared" si="32"/>
        <v>2.0442100000000001</v>
      </c>
      <c r="H1075" s="166">
        <v>1.2</v>
      </c>
      <c r="I1075" s="169">
        <f t="shared" si="33"/>
        <v>2.4530500000000002</v>
      </c>
      <c r="J1075" s="170" t="s">
        <v>1239</v>
      </c>
      <c r="K1075" s="171" t="s">
        <v>1241</v>
      </c>
      <c r="L1075" s="148"/>
      <c r="M1075" s="189"/>
    </row>
    <row r="1076" spans="1:13" ht="11.25" customHeight="1">
      <c r="A1076" s="172" t="s">
        <v>42</v>
      </c>
      <c r="B1076" s="172" t="s">
        <v>1797</v>
      </c>
      <c r="C1076" s="173">
        <v>17.79</v>
      </c>
      <c r="D1076" s="174">
        <v>4.6970400000000003</v>
      </c>
      <c r="E1076" s="174">
        <v>4.6970400000000003</v>
      </c>
      <c r="F1076" s="175">
        <v>1</v>
      </c>
      <c r="G1076" s="174">
        <f t="shared" si="32"/>
        <v>4.6970400000000003</v>
      </c>
      <c r="H1076" s="173">
        <v>1.2</v>
      </c>
      <c r="I1076" s="176">
        <f t="shared" si="33"/>
        <v>5.63645</v>
      </c>
      <c r="J1076" s="177" t="s">
        <v>1239</v>
      </c>
      <c r="K1076" s="178" t="s">
        <v>1241</v>
      </c>
      <c r="L1076" s="148"/>
      <c r="M1076" s="189"/>
    </row>
    <row r="1077" spans="1:13" ht="11.25" customHeight="1">
      <c r="A1077" s="159" t="s">
        <v>43</v>
      </c>
      <c r="B1077" s="159" t="s">
        <v>1798</v>
      </c>
      <c r="C1077" s="160">
        <v>2.87</v>
      </c>
      <c r="D1077" s="161">
        <v>0.59014</v>
      </c>
      <c r="E1077" s="161">
        <v>0.59014</v>
      </c>
      <c r="F1077" s="162">
        <v>1</v>
      </c>
      <c r="G1077" s="161">
        <f t="shared" si="32"/>
        <v>0.59014</v>
      </c>
      <c r="H1077" s="160">
        <v>1.2</v>
      </c>
      <c r="I1077" s="163">
        <f t="shared" si="33"/>
        <v>0.70816999999999997</v>
      </c>
      <c r="J1077" s="164" t="s">
        <v>1239</v>
      </c>
      <c r="K1077" s="165" t="s">
        <v>1241</v>
      </c>
      <c r="L1077" s="148"/>
      <c r="M1077" s="189"/>
    </row>
    <row r="1078" spans="1:13" ht="11.25" customHeight="1">
      <c r="A1078" s="148" t="s">
        <v>44</v>
      </c>
      <c r="B1078" s="148" t="s">
        <v>1798</v>
      </c>
      <c r="C1078" s="166">
        <v>3.65</v>
      </c>
      <c r="D1078" s="167">
        <v>0.69352000000000003</v>
      </c>
      <c r="E1078" s="167">
        <v>0.69352000000000003</v>
      </c>
      <c r="F1078" s="168">
        <v>1</v>
      </c>
      <c r="G1078" s="167">
        <f t="shared" si="32"/>
        <v>0.69352000000000003</v>
      </c>
      <c r="H1078" s="166">
        <v>1.2</v>
      </c>
      <c r="I1078" s="169">
        <f t="shared" si="33"/>
        <v>0.83221999999999996</v>
      </c>
      <c r="J1078" s="170" t="s">
        <v>1239</v>
      </c>
      <c r="K1078" s="171" t="s">
        <v>1241</v>
      </c>
      <c r="L1078" s="148"/>
      <c r="M1078" s="189"/>
    </row>
    <row r="1079" spans="1:13" ht="11.25" customHeight="1">
      <c r="A1079" s="148" t="s">
        <v>45</v>
      </c>
      <c r="B1079" s="148" t="s">
        <v>1798</v>
      </c>
      <c r="C1079" s="166">
        <v>5.65</v>
      </c>
      <c r="D1079" s="167">
        <v>1.0811299999999999</v>
      </c>
      <c r="E1079" s="167">
        <v>1.0811299999999999</v>
      </c>
      <c r="F1079" s="168">
        <v>1</v>
      </c>
      <c r="G1079" s="167">
        <f t="shared" si="32"/>
        <v>1.0811299999999999</v>
      </c>
      <c r="H1079" s="166">
        <v>1.2</v>
      </c>
      <c r="I1079" s="169">
        <f t="shared" si="33"/>
        <v>1.2973600000000001</v>
      </c>
      <c r="J1079" s="170" t="s">
        <v>1239</v>
      </c>
      <c r="K1079" s="171" t="s">
        <v>1241</v>
      </c>
      <c r="L1079" s="148"/>
      <c r="M1079" s="189"/>
    </row>
    <row r="1080" spans="1:13" ht="11.25" customHeight="1">
      <c r="A1080" s="172" t="s">
        <v>46</v>
      </c>
      <c r="B1080" s="172" t="s">
        <v>1798</v>
      </c>
      <c r="C1080" s="173">
        <v>11.44</v>
      </c>
      <c r="D1080" s="174">
        <v>2.3588900000000002</v>
      </c>
      <c r="E1080" s="174">
        <v>2.3588900000000002</v>
      </c>
      <c r="F1080" s="175">
        <v>1</v>
      </c>
      <c r="G1080" s="174">
        <f t="shared" si="32"/>
        <v>2.3588900000000002</v>
      </c>
      <c r="H1080" s="173">
        <v>1.2</v>
      </c>
      <c r="I1080" s="176">
        <f t="shared" si="33"/>
        <v>2.83067</v>
      </c>
      <c r="J1080" s="177" t="s">
        <v>1239</v>
      </c>
      <c r="K1080" s="178" t="s">
        <v>1241</v>
      </c>
      <c r="L1080" s="148"/>
      <c r="M1080" s="189"/>
    </row>
    <row r="1081" spans="1:13" ht="11.25" customHeight="1">
      <c r="A1081" s="159" t="s">
        <v>47</v>
      </c>
      <c r="B1081" s="159" t="s">
        <v>1799</v>
      </c>
      <c r="C1081" s="160">
        <v>2.9</v>
      </c>
      <c r="D1081" s="161">
        <v>0.67988999999999999</v>
      </c>
      <c r="E1081" s="161">
        <v>0.67988999999999999</v>
      </c>
      <c r="F1081" s="162">
        <v>1</v>
      </c>
      <c r="G1081" s="161">
        <f t="shared" si="32"/>
        <v>0.67988999999999999</v>
      </c>
      <c r="H1081" s="160">
        <v>1.2</v>
      </c>
      <c r="I1081" s="163">
        <f t="shared" si="33"/>
        <v>0.81586999999999998</v>
      </c>
      <c r="J1081" s="164" t="s">
        <v>1239</v>
      </c>
      <c r="K1081" s="165" t="s">
        <v>1241</v>
      </c>
      <c r="L1081" s="148"/>
      <c r="M1081" s="189"/>
    </row>
    <row r="1082" spans="1:13" ht="11.25" customHeight="1">
      <c r="A1082" s="148" t="s">
        <v>48</v>
      </c>
      <c r="B1082" s="148" t="s">
        <v>1799</v>
      </c>
      <c r="C1082" s="166">
        <v>3.75</v>
      </c>
      <c r="D1082" s="167">
        <v>0.90554999999999997</v>
      </c>
      <c r="E1082" s="167">
        <v>0.90554999999999997</v>
      </c>
      <c r="F1082" s="168">
        <v>1</v>
      </c>
      <c r="G1082" s="167">
        <f t="shared" si="32"/>
        <v>0.90554999999999997</v>
      </c>
      <c r="H1082" s="166">
        <v>1.2</v>
      </c>
      <c r="I1082" s="169">
        <f t="shared" si="33"/>
        <v>1.08666</v>
      </c>
      <c r="J1082" s="170" t="s">
        <v>1239</v>
      </c>
      <c r="K1082" s="171" t="s">
        <v>1241</v>
      </c>
      <c r="L1082" s="148"/>
      <c r="M1082" s="189"/>
    </row>
    <row r="1083" spans="1:13" ht="11.25" customHeight="1">
      <c r="A1083" s="148" t="s">
        <v>49</v>
      </c>
      <c r="B1083" s="148" t="s">
        <v>1799</v>
      </c>
      <c r="C1083" s="166">
        <v>5.32</v>
      </c>
      <c r="D1083" s="167">
        <v>1.16984</v>
      </c>
      <c r="E1083" s="167">
        <v>1.16984</v>
      </c>
      <c r="F1083" s="168">
        <v>1</v>
      </c>
      <c r="G1083" s="167">
        <f t="shared" si="32"/>
        <v>1.16984</v>
      </c>
      <c r="H1083" s="166">
        <v>1.2</v>
      </c>
      <c r="I1083" s="169">
        <f t="shared" si="33"/>
        <v>1.40381</v>
      </c>
      <c r="J1083" s="170" t="s">
        <v>1239</v>
      </c>
      <c r="K1083" s="171" t="s">
        <v>1241</v>
      </c>
      <c r="L1083" s="148"/>
      <c r="M1083" s="189"/>
    </row>
    <row r="1084" spans="1:13" ht="11.25" customHeight="1">
      <c r="A1084" s="172" t="s">
        <v>50</v>
      </c>
      <c r="B1084" s="172" t="s">
        <v>1799</v>
      </c>
      <c r="C1084" s="173">
        <v>9.8699999999999992</v>
      </c>
      <c r="D1084" s="174">
        <v>2.2282999999999999</v>
      </c>
      <c r="E1084" s="174">
        <v>2.2282999999999999</v>
      </c>
      <c r="F1084" s="175">
        <v>1</v>
      </c>
      <c r="G1084" s="174">
        <f t="shared" si="32"/>
        <v>2.2282999999999999</v>
      </c>
      <c r="H1084" s="173">
        <v>1.2</v>
      </c>
      <c r="I1084" s="176">
        <f t="shared" si="33"/>
        <v>2.6739600000000001</v>
      </c>
      <c r="J1084" s="177" t="s">
        <v>1239</v>
      </c>
      <c r="K1084" s="178" t="s">
        <v>1241</v>
      </c>
      <c r="L1084" s="148"/>
      <c r="M1084" s="189"/>
    </row>
    <row r="1085" spans="1:13" ht="11.25" customHeight="1">
      <c r="A1085" s="159" t="s">
        <v>51</v>
      </c>
      <c r="B1085" s="159" t="s">
        <v>1592</v>
      </c>
      <c r="C1085" s="160">
        <v>3.7</v>
      </c>
      <c r="D1085" s="161">
        <v>0.48668</v>
      </c>
      <c r="E1085" s="161">
        <v>0.48668</v>
      </c>
      <c r="F1085" s="162">
        <v>1</v>
      </c>
      <c r="G1085" s="161">
        <f t="shared" si="32"/>
        <v>0.48668</v>
      </c>
      <c r="H1085" s="160">
        <v>1.2</v>
      </c>
      <c r="I1085" s="163">
        <f t="shared" si="33"/>
        <v>0.58401999999999998</v>
      </c>
      <c r="J1085" s="164" t="s">
        <v>1239</v>
      </c>
      <c r="K1085" s="165" t="s">
        <v>1241</v>
      </c>
      <c r="L1085" s="148"/>
      <c r="M1085" s="189"/>
    </row>
    <row r="1086" spans="1:13" ht="11.25" customHeight="1">
      <c r="A1086" s="148" t="s">
        <v>52</v>
      </c>
      <c r="B1086" s="148" t="s">
        <v>1592</v>
      </c>
      <c r="C1086" s="166">
        <v>4.7699999999999996</v>
      </c>
      <c r="D1086" s="167">
        <v>0.66739999999999999</v>
      </c>
      <c r="E1086" s="167">
        <v>0.66739999999999999</v>
      </c>
      <c r="F1086" s="168">
        <v>1</v>
      </c>
      <c r="G1086" s="167">
        <f t="shared" si="32"/>
        <v>0.66739999999999999</v>
      </c>
      <c r="H1086" s="166">
        <v>1.2</v>
      </c>
      <c r="I1086" s="169">
        <f t="shared" si="33"/>
        <v>0.80088000000000004</v>
      </c>
      <c r="J1086" s="170" t="s">
        <v>1239</v>
      </c>
      <c r="K1086" s="171" t="s">
        <v>1241</v>
      </c>
      <c r="L1086" s="148"/>
      <c r="M1086" s="189"/>
    </row>
    <row r="1087" spans="1:13" ht="11.25" customHeight="1">
      <c r="A1087" s="148" t="s">
        <v>53</v>
      </c>
      <c r="B1087" s="148" t="s">
        <v>1592</v>
      </c>
      <c r="C1087" s="166">
        <v>6.59</v>
      </c>
      <c r="D1087" s="167">
        <v>0.94630000000000003</v>
      </c>
      <c r="E1087" s="167">
        <v>0.94630000000000003</v>
      </c>
      <c r="F1087" s="168">
        <v>1</v>
      </c>
      <c r="G1087" s="167">
        <f t="shared" si="32"/>
        <v>0.94630000000000003</v>
      </c>
      <c r="H1087" s="166">
        <v>1.2</v>
      </c>
      <c r="I1087" s="169">
        <f t="shared" si="33"/>
        <v>1.1355599999999999</v>
      </c>
      <c r="J1087" s="170" t="s">
        <v>1239</v>
      </c>
      <c r="K1087" s="171" t="s">
        <v>1241</v>
      </c>
      <c r="L1087" s="148"/>
      <c r="M1087" s="189"/>
    </row>
    <row r="1088" spans="1:13" ht="11.25" customHeight="1">
      <c r="A1088" s="172" t="s">
        <v>54</v>
      </c>
      <c r="B1088" s="172" t="s">
        <v>1592</v>
      </c>
      <c r="C1088" s="173">
        <v>9.4700000000000006</v>
      </c>
      <c r="D1088" s="174">
        <v>1.77921</v>
      </c>
      <c r="E1088" s="174">
        <v>1.77921</v>
      </c>
      <c r="F1088" s="175">
        <v>1</v>
      </c>
      <c r="G1088" s="174">
        <f t="shared" si="32"/>
        <v>1.77921</v>
      </c>
      <c r="H1088" s="173">
        <v>1.2</v>
      </c>
      <c r="I1088" s="176">
        <f t="shared" si="33"/>
        <v>2.1350500000000001</v>
      </c>
      <c r="J1088" s="177" t="s">
        <v>1239</v>
      </c>
      <c r="K1088" s="178" t="s">
        <v>1241</v>
      </c>
      <c r="L1088" s="148"/>
      <c r="M1088" s="189"/>
    </row>
    <row r="1089" spans="1:13" ht="11.25" customHeight="1">
      <c r="A1089" s="159" t="s">
        <v>55</v>
      </c>
      <c r="B1089" s="159" t="s">
        <v>1800</v>
      </c>
      <c r="C1089" s="160">
        <v>2.1800000000000002</v>
      </c>
      <c r="D1089" s="161">
        <v>0.46594000000000002</v>
      </c>
      <c r="E1089" s="161">
        <v>0.46594000000000002</v>
      </c>
      <c r="F1089" s="162">
        <v>1</v>
      </c>
      <c r="G1089" s="161">
        <f t="shared" si="32"/>
        <v>0.46594000000000002</v>
      </c>
      <c r="H1089" s="160">
        <v>1.2</v>
      </c>
      <c r="I1089" s="163">
        <f t="shared" si="33"/>
        <v>0.55913000000000002</v>
      </c>
      <c r="J1089" s="164" t="s">
        <v>1239</v>
      </c>
      <c r="K1089" s="165" t="s">
        <v>1241</v>
      </c>
      <c r="L1089" s="148"/>
      <c r="M1089" s="189"/>
    </row>
    <row r="1090" spans="1:13" ht="11.25" customHeight="1">
      <c r="A1090" s="148" t="s">
        <v>56</v>
      </c>
      <c r="B1090" s="148" t="s">
        <v>1800</v>
      </c>
      <c r="C1090" s="166">
        <v>3.01</v>
      </c>
      <c r="D1090" s="167">
        <v>0.65902000000000005</v>
      </c>
      <c r="E1090" s="167">
        <v>0.65902000000000005</v>
      </c>
      <c r="F1090" s="168">
        <v>1</v>
      </c>
      <c r="G1090" s="167">
        <f t="shared" si="32"/>
        <v>0.65902000000000005</v>
      </c>
      <c r="H1090" s="166">
        <v>1.2</v>
      </c>
      <c r="I1090" s="169">
        <f t="shared" si="33"/>
        <v>0.79081999999999997</v>
      </c>
      <c r="J1090" s="170" t="s">
        <v>1239</v>
      </c>
      <c r="K1090" s="171" t="s">
        <v>1241</v>
      </c>
      <c r="L1090" s="148"/>
      <c r="M1090" s="189"/>
    </row>
    <row r="1091" spans="1:13" ht="11.25" customHeight="1">
      <c r="A1091" s="148" t="s">
        <v>57</v>
      </c>
      <c r="B1091" s="148" t="s">
        <v>1800</v>
      </c>
      <c r="C1091" s="166">
        <v>4.32</v>
      </c>
      <c r="D1091" s="167">
        <v>0.92025000000000001</v>
      </c>
      <c r="E1091" s="167">
        <v>0.92025000000000001</v>
      </c>
      <c r="F1091" s="168">
        <v>1</v>
      </c>
      <c r="G1091" s="167">
        <f t="shared" si="32"/>
        <v>0.92025000000000001</v>
      </c>
      <c r="H1091" s="166">
        <v>1.2</v>
      </c>
      <c r="I1091" s="169">
        <f t="shared" si="33"/>
        <v>1.1043000000000001</v>
      </c>
      <c r="J1091" s="170" t="s">
        <v>1239</v>
      </c>
      <c r="K1091" s="171" t="s">
        <v>1241</v>
      </c>
      <c r="L1091" s="148"/>
      <c r="M1091" s="189"/>
    </row>
    <row r="1092" spans="1:13" ht="11.25" customHeight="1">
      <c r="A1092" s="172" t="s">
        <v>58</v>
      </c>
      <c r="B1092" s="172" t="s">
        <v>1800</v>
      </c>
      <c r="C1092" s="173">
        <v>7.39</v>
      </c>
      <c r="D1092" s="174">
        <v>1.52138</v>
      </c>
      <c r="E1092" s="174">
        <v>1.52138</v>
      </c>
      <c r="F1092" s="175">
        <v>1</v>
      </c>
      <c r="G1092" s="174">
        <f t="shared" si="32"/>
        <v>1.52138</v>
      </c>
      <c r="H1092" s="173">
        <v>1.2</v>
      </c>
      <c r="I1092" s="176">
        <f t="shared" si="33"/>
        <v>1.8256600000000001</v>
      </c>
      <c r="J1092" s="177" t="s">
        <v>1239</v>
      </c>
      <c r="K1092" s="178" t="s">
        <v>1241</v>
      </c>
      <c r="L1092" s="148"/>
      <c r="M1092" s="189"/>
    </row>
    <row r="1093" spans="1:13" ht="11.25" customHeight="1">
      <c r="A1093" s="159" t="s">
        <v>59</v>
      </c>
      <c r="B1093" s="159" t="s">
        <v>1801</v>
      </c>
      <c r="C1093" s="160">
        <v>3.54</v>
      </c>
      <c r="D1093" s="161">
        <v>1.5307900000000001</v>
      </c>
      <c r="E1093" s="161">
        <v>1.5307900000000001</v>
      </c>
      <c r="F1093" s="162">
        <v>1</v>
      </c>
      <c r="G1093" s="161">
        <f t="shared" si="32"/>
        <v>1.5307900000000001</v>
      </c>
      <c r="H1093" s="160">
        <v>1.2</v>
      </c>
      <c r="I1093" s="163">
        <f t="shared" si="33"/>
        <v>1.8369500000000001</v>
      </c>
      <c r="J1093" s="164" t="s">
        <v>1239</v>
      </c>
      <c r="K1093" s="165" t="s">
        <v>1241</v>
      </c>
      <c r="L1093" s="148"/>
      <c r="M1093" s="189"/>
    </row>
    <row r="1094" spans="1:13" ht="11.25" customHeight="1">
      <c r="A1094" s="148" t="s">
        <v>62</v>
      </c>
      <c r="B1094" s="148" t="s">
        <v>1801</v>
      </c>
      <c r="C1094" s="166">
        <v>5.59</v>
      </c>
      <c r="D1094" s="167">
        <v>2.0198499999999999</v>
      </c>
      <c r="E1094" s="167">
        <v>2.0198499999999999</v>
      </c>
      <c r="F1094" s="168">
        <v>1</v>
      </c>
      <c r="G1094" s="167">
        <f t="shared" si="32"/>
        <v>2.0198499999999999</v>
      </c>
      <c r="H1094" s="166">
        <v>1.2</v>
      </c>
      <c r="I1094" s="169">
        <f t="shared" si="33"/>
        <v>2.4238200000000001</v>
      </c>
      <c r="J1094" s="170" t="s">
        <v>1239</v>
      </c>
      <c r="K1094" s="171" t="s">
        <v>1241</v>
      </c>
      <c r="L1094" s="148"/>
      <c r="M1094" s="189"/>
    </row>
    <row r="1095" spans="1:13" ht="11.25" customHeight="1">
      <c r="A1095" s="148" t="s">
        <v>63</v>
      </c>
      <c r="B1095" s="148" t="s">
        <v>1801</v>
      </c>
      <c r="C1095" s="166">
        <v>11.04</v>
      </c>
      <c r="D1095" s="167">
        <v>3.3218000000000001</v>
      </c>
      <c r="E1095" s="167">
        <v>3.3218000000000001</v>
      </c>
      <c r="F1095" s="168">
        <v>1</v>
      </c>
      <c r="G1095" s="167">
        <f t="shared" si="32"/>
        <v>3.3218000000000001</v>
      </c>
      <c r="H1095" s="166">
        <v>1.2</v>
      </c>
      <c r="I1095" s="169">
        <f t="shared" si="33"/>
        <v>3.9861599999999999</v>
      </c>
      <c r="J1095" s="170" t="s">
        <v>1239</v>
      </c>
      <c r="K1095" s="171" t="s">
        <v>1241</v>
      </c>
      <c r="L1095" s="148"/>
      <c r="M1095" s="189"/>
    </row>
    <row r="1096" spans="1:13" ht="11.25" customHeight="1">
      <c r="A1096" s="172" t="s">
        <v>64</v>
      </c>
      <c r="B1096" s="172" t="s">
        <v>1801</v>
      </c>
      <c r="C1096" s="173">
        <v>22.5</v>
      </c>
      <c r="D1096" s="174">
        <v>6.3638399999999997</v>
      </c>
      <c r="E1096" s="174">
        <v>6.3638399999999997</v>
      </c>
      <c r="F1096" s="175">
        <v>1</v>
      </c>
      <c r="G1096" s="174">
        <f t="shared" si="32"/>
        <v>6.3638399999999997</v>
      </c>
      <c r="H1096" s="173">
        <v>1.2</v>
      </c>
      <c r="I1096" s="176">
        <f t="shared" si="33"/>
        <v>7.6366100000000001</v>
      </c>
      <c r="J1096" s="177" t="s">
        <v>1239</v>
      </c>
      <c r="K1096" s="178" t="s">
        <v>1241</v>
      </c>
      <c r="L1096" s="148"/>
      <c r="M1096" s="189"/>
    </row>
    <row r="1097" spans="1:13" ht="11.25" customHeight="1">
      <c r="A1097" s="159" t="s">
        <v>65</v>
      </c>
      <c r="B1097" s="159" t="s">
        <v>1802</v>
      </c>
      <c r="C1097" s="160">
        <v>2.33</v>
      </c>
      <c r="D1097" s="161">
        <v>1.1321600000000001</v>
      </c>
      <c r="E1097" s="161">
        <v>1.1321600000000001</v>
      </c>
      <c r="F1097" s="162">
        <v>1</v>
      </c>
      <c r="G1097" s="161">
        <f t="shared" si="32"/>
        <v>1.1321600000000001</v>
      </c>
      <c r="H1097" s="160">
        <v>1.2</v>
      </c>
      <c r="I1097" s="163">
        <f t="shared" si="33"/>
        <v>1.35859</v>
      </c>
      <c r="J1097" s="164" t="s">
        <v>1239</v>
      </c>
      <c r="K1097" s="165" t="s">
        <v>1241</v>
      </c>
      <c r="L1097" s="148"/>
      <c r="M1097" s="189"/>
    </row>
    <row r="1098" spans="1:13" ht="11.25" customHeight="1">
      <c r="A1098" s="148" t="s">
        <v>66</v>
      </c>
      <c r="B1098" s="148" t="s">
        <v>1802</v>
      </c>
      <c r="C1098" s="166">
        <v>4.7300000000000004</v>
      </c>
      <c r="D1098" s="167">
        <v>1.4859100000000001</v>
      </c>
      <c r="E1098" s="167">
        <v>1.4859100000000001</v>
      </c>
      <c r="F1098" s="168">
        <v>1</v>
      </c>
      <c r="G1098" s="167">
        <f t="shared" si="32"/>
        <v>1.4859100000000001</v>
      </c>
      <c r="H1098" s="166">
        <v>1.2</v>
      </c>
      <c r="I1098" s="169">
        <f t="shared" si="33"/>
        <v>1.7830900000000001</v>
      </c>
      <c r="J1098" s="170" t="s">
        <v>1239</v>
      </c>
      <c r="K1098" s="171" t="s">
        <v>1241</v>
      </c>
      <c r="L1098" s="148"/>
      <c r="M1098" s="189"/>
    </row>
    <row r="1099" spans="1:13" ht="11.25" customHeight="1">
      <c r="A1099" s="148" t="s">
        <v>67</v>
      </c>
      <c r="B1099" s="148" t="s">
        <v>1802</v>
      </c>
      <c r="C1099" s="166">
        <v>10.72</v>
      </c>
      <c r="D1099" s="167">
        <v>2.5504600000000002</v>
      </c>
      <c r="E1099" s="167">
        <v>2.5504600000000002</v>
      </c>
      <c r="F1099" s="168">
        <v>1</v>
      </c>
      <c r="G1099" s="167">
        <f t="shared" si="32"/>
        <v>2.5504600000000002</v>
      </c>
      <c r="H1099" s="166">
        <v>1.2</v>
      </c>
      <c r="I1099" s="169">
        <f t="shared" si="33"/>
        <v>3.0605500000000001</v>
      </c>
      <c r="J1099" s="170" t="s">
        <v>1239</v>
      </c>
      <c r="K1099" s="171" t="s">
        <v>1241</v>
      </c>
      <c r="L1099" s="148"/>
      <c r="M1099" s="189"/>
    </row>
    <row r="1100" spans="1:13" ht="11.25" customHeight="1">
      <c r="A1100" s="172" t="s">
        <v>68</v>
      </c>
      <c r="B1100" s="172" t="s">
        <v>1802</v>
      </c>
      <c r="C1100" s="173">
        <v>22.64</v>
      </c>
      <c r="D1100" s="174">
        <v>5.4265100000000004</v>
      </c>
      <c r="E1100" s="174">
        <v>5.4265100000000004</v>
      </c>
      <c r="F1100" s="175">
        <v>1</v>
      </c>
      <c r="G1100" s="174">
        <f t="shared" si="32"/>
        <v>5.4265100000000004</v>
      </c>
      <c r="H1100" s="173">
        <v>1.2</v>
      </c>
      <c r="I1100" s="176">
        <f t="shared" si="33"/>
        <v>6.5118099999999997</v>
      </c>
      <c r="J1100" s="177" t="s">
        <v>1239</v>
      </c>
      <c r="K1100" s="178" t="s">
        <v>1241</v>
      </c>
      <c r="L1100" s="148"/>
      <c r="M1100" s="189"/>
    </row>
    <row r="1101" spans="1:13" ht="11.25" customHeight="1">
      <c r="A1101" s="159" t="s">
        <v>69</v>
      </c>
      <c r="B1101" s="159" t="s">
        <v>1593</v>
      </c>
      <c r="C1101" s="160">
        <v>3.98</v>
      </c>
      <c r="D1101" s="161">
        <v>0.82715000000000005</v>
      </c>
      <c r="E1101" s="161">
        <v>0.82715000000000005</v>
      </c>
      <c r="F1101" s="162">
        <v>1</v>
      </c>
      <c r="G1101" s="161">
        <f t="shared" ref="G1101:G1164" si="34">ROUND(F1101*D1101,5)</f>
        <v>0.82715000000000005</v>
      </c>
      <c r="H1101" s="160">
        <v>1.2</v>
      </c>
      <c r="I1101" s="163">
        <f t="shared" ref="I1101:I1164" si="35">ROUND(H1101*G1101,5)</f>
        <v>0.99258000000000002</v>
      </c>
      <c r="J1101" s="164" t="s">
        <v>1239</v>
      </c>
      <c r="K1101" s="165" t="s">
        <v>1241</v>
      </c>
      <c r="L1101" s="148"/>
      <c r="M1101" s="189"/>
    </row>
    <row r="1102" spans="1:13" ht="11.25" customHeight="1">
      <c r="A1102" s="148" t="s">
        <v>70</v>
      </c>
      <c r="B1102" s="148" t="s">
        <v>1593</v>
      </c>
      <c r="C1102" s="166">
        <v>8.41</v>
      </c>
      <c r="D1102" s="167">
        <v>1.60165</v>
      </c>
      <c r="E1102" s="167">
        <v>1.60165</v>
      </c>
      <c r="F1102" s="168">
        <v>1</v>
      </c>
      <c r="G1102" s="167">
        <f t="shared" si="34"/>
        <v>1.60165</v>
      </c>
      <c r="H1102" s="166">
        <v>1.2</v>
      </c>
      <c r="I1102" s="169">
        <f t="shared" si="35"/>
        <v>1.92198</v>
      </c>
      <c r="J1102" s="170" t="s">
        <v>1239</v>
      </c>
      <c r="K1102" s="171" t="s">
        <v>1241</v>
      </c>
      <c r="L1102" s="148"/>
      <c r="M1102" s="189"/>
    </row>
    <row r="1103" spans="1:13" ht="11.25" customHeight="1">
      <c r="A1103" s="148" t="s">
        <v>71</v>
      </c>
      <c r="B1103" s="148" t="s">
        <v>1593</v>
      </c>
      <c r="C1103" s="166">
        <v>16.3</v>
      </c>
      <c r="D1103" s="167">
        <v>2.9832800000000002</v>
      </c>
      <c r="E1103" s="167">
        <v>2.9832800000000002</v>
      </c>
      <c r="F1103" s="168">
        <v>1</v>
      </c>
      <c r="G1103" s="167">
        <f t="shared" si="34"/>
        <v>2.9832800000000002</v>
      </c>
      <c r="H1103" s="166">
        <v>1.2</v>
      </c>
      <c r="I1103" s="169">
        <f t="shared" si="35"/>
        <v>3.5799400000000001</v>
      </c>
      <c r="J1103" s="170" t="s">
        <v>1239</v>
      </c>
      <c r="K1103" s="171" t="s">
        <v>1241</v>
      </c>
      <c r="L1103" s="148"/>
      <c r="M1103" s="189"/>
    </row>
    <row r="1104" spans="1:13" ht="11.25" customHeight="1">
      <c r="A1104" s="172" t="s">
        <v>72</v>
      </c>
      <c r="B1104" s="172" t="s">
        <v>1593</v>
      </c>
      <c r="C1104" s="173">
        <v>23.52</v>
      </c>
      <c r="D1104" s="174">
        <v>5.19428</v>
      </c>
      <c r="E1104" s="174">
        <v>5.19428</v>
      </c>
      <c r="F1104" s="175">
        <v>1</v>
      </c>
      <c r="G1104" s="174">
        <f t="shared" si="34"/>
        <v>5.19428</v>
      </c>
      <c r="H1104" s="173">
        <v>1.2</v>
      </c>
      <c r="I1104" s="176">
        <f t="shared" si="35"/>
        <v>6.2331399999999997</v>
      </c>
      <c r="J1104" s="177" t="s">
        <v>1239</v>
      </c>
      <c r="K1104" s="178" t="s">
        <v>1241</v>
      </c>
      <c r="L1104" s="148"/>
      <c r="M1104" s="189"/>
    </row>
    <row r="1105" spans="1:13" ht="11.25" customHeight="1">
      <c r="A1105" s="159" t="s">
        <v>73</v>
      </c>
      <c r="B1105" s="159" t="s">
        <v>1803</v>
      </c>
      <c r="C1105" s="160">
        <v>3.69</v>
      </c>
      <c r="D1105" s="161">
        <v>0.84501000000000004</v>
      </c>
      <c r="E1105" s="161">
        <v>0.84501000000000004</v>
      </c>
      <c r="F1105" s="162">
        <v>1</v>
      </c>
      <c r="G1105" s="161">
        <f t="shared" si="34"/>
        <v>0.84501000000000004</v>
      </c>
      <c r="H1105" s="160">
        <v>1.2</v>
      </c>
      <c r="I1105" s="163">
        <f t="shared" si="35"/>
        <v>1.0140100000000001</v>
      </c>
      <c r="J1105" s="164" t="s">
        <v>1239</v>
      </c>
      <c r="K1105" s="165" t="s">
        <v>1241</v>
      </c>
      <c r="L1105" s="148"/>
      <c r="M1105" s="189"/>
    </row>
    <row r="1106" spans="1:13" ht="11.25" customHeight="1">
      <c r="A1106" s="148" t="s">
        <v>74</v>
      </c>
      <c r="B1106" s="148" t="s">
        <v>1803</v>
      </c>
      <c r="C1106" s="166">
        <v>5.08</v>
      </c>
      <c r="D1106" s="167">
        <v>1.0951900000000001</v>
      </c>
      <c r="E1106" s="167">
        <v>1.0951900000000001</v>
      </c>
      <c r="F1106" s="168">
        <v>1</v>
      </c>
      <c r="G1106" s="167">
        <f t="shared" si="34"/>
        <v>1.0951900000000001</v>
      </c>
      <c r="H1106" s="166">
        <v>1.2</v>
      </c>
      <c r="I1106" s="169">
        <f t="shared" si="35"/>
        <v>1.31423</v>
      </c>
      <c r="J1106" s="170" t="s">
        <v>1239</v>
      </c>
      <c r="K1106" s="171" t="s">
        <v>1241</v>
      </c>
      <c r="L1106" s="148"/>
      <c r="M1106" s="189"/>
    </row>
    <row r="1107" spans="1:13" ht="11.25" customHeight="1">
      <c r="A1107" s="148" t="s">
        <v>75</v>
      </c>
      <c r="B1107" s="148" t="s">
        <v>1803</v>
      </c>
      <c r="C1107" s="166">
        <v>8.15</v>
      </c>
      <c r="D1107" s="167">
        <v>1.6406400000000001</v>
      </c>
      <c r="E1107" s="167">
        <v>1.6406400000000001</v>
      </c>
      <c r="F1107" s="168">
        <v>1</v>
      </c>
      <c r="G1107" s="167">
        <f t="shared" si="34"/>
        <v>1.6406400000000001</v>
      </c>
      <c r="H1107" s="166">
        <v>1.2</v>
      </c>
      <c r="I1107" s="169">
        <f t="shared" si="35"/>
        <v>1.9687699999999999</v>
      </c>
      <c r="J1107" s="170" t="s">
        <v>1239</v>
      </c>
      <c r="K1107" s="171" t="s">
        <v>1241</v>
      </c>
      <c r="L1107" s="148"/>
      <c r="M1107" s="189"/>
    </row>
    <row r="1108" spans="1:13" ht="11.25" customHeight="1">
      <c r="A1108" s="172" t="s">
        <v>76</v>
      </c>
      <c r="B1108" s="172" t="s">
        <v>1803</v>
      </c>
      <c r="C1108" s="173">
        <v>14.16</v>
      </c>
      <c r="D1108" s="174">
        <v>3.0524399999999998</v>
      </c>
      <c r="E1108" s="174">
        <v>3.0524399999999998</v>
      </c>
      <c r="F1108" s="175">
        <v>1</v>
      </c>
      <c r="G1108" s="174">
        <f t="shared" si="34"/>
        <v>3.0524399999999998</v>
      </c>
      <c r="H1108" s="173">
        <v>1.2</v>
      </c>
      <c r="I1108" s="176">
        <f t="shared" si="35"/>
        <v>3.6629299999999998</v>
      </c>
      <c r="J1108" s="177" t="s">
        <v>1239</v>
      </c>
      <c r="K1108" s="178" t="s">
        <v>1241</v>
      </c>
      <c r="L1108" s="148"/>
      <c r="M1108" s="189"/>
    </row>
    <row r="1109" spans="1:13" ht="11.25" customHeight="1">
      <c r="A1109" s="159" t="s">
        <v>77</v>
      </c>
      <c r="B1109" s="159" t="s">
        <v>1594</v>
      </c>
      <c r="C1109" s="160">
        <v>3.56</v>
      </c>
      <c r="D1109" s="161">
        <v>0.59292999999999996</v>
      </c>
      <c r="E1109" s="161">
        <v>0.59292999999999996</v>
      </c>
      <c r="F1109" s="162">
        <v>1</v>
      </c>
      <c r="G1109" s="161">
        <f t="shared" si="34"/>
        <v>0.59292999999999996</v>
      </c>
      <c r="H1109" s="160">
        <v>1.2</v>
      </c>
      <c r="I1109" s="163">
        <f t="shared" si="35"/>
        <v>0.71152000000000004</v>
      </c>
      <c r="J1109" s="164" t="s">
        <v>1239</v>
      </c>
      <c r="K1109" s="165" t="s">
        <v>1241</v>
      </c>
      <c r="L1109" s="148"/>
      <c r="M1109" s="189"/>
    </row>
    <row r="1110" spans="1:13" ht="11.25" customHeight="1">
      <c r="A1110" s="148" t="s">
        <v>78</v>
      </c>
      <c r="B1110" s="148" t="s">
        <v>1594</v>
      </c>
      <c r="C1110" s="166">
        <v>5.45</v>
      </c>
      <c r="D1110" s="167">
        <v>1.00539</v>
      </c>
      <c r="E1110" s="167">
        <v>1.00539</v>
      </c>
      <c r="F1110" s="168">
        <v>1</v>
      </c>
      <c r="G1110" s="167">
        <f t="shared" si="34"/>
        <v>1.00539</v>
      </c>
      <c r="H1110" s="166">
        <v>1.2</v>
      </c>
      <c r="I1110" s="169">
        <f t="shared" si="35"/>
        <v>1.2064699999999999</v>
      </c>
      <c r="J1110" s="170" t="s">
        <v>1239</v>
      </c>
      <c r="K1110" s="171" t="s">
        <v>1241</v>
      </c>
      <c r="L1110" s="148"/>
      <c r="M1110" s="189"/>
    </row>
    <row r="1111" spans="1:13" ht="11.25" customHeight="1">
      <c r="A1111" s="148" t="s">
        <v>79</v>
      </c>
      <c r="B1111" s="148" t="s">
        <v>1594</v>
      </c>
      <c r="C1111" s="166">
        <v>8.91</v>
      </c>
      <c r="D1111" s="167">
        <v>1.8238399999999999</v>
      </c>
      <c r="E1111" s="167">
        <v>1.8238399999999999</v>
      </c>
      <c r="F1111" s="168">
        <v>1</v>
      </c>
      <c r="G1111" s="167">
        <f t="shared" si="34"/>
        <v>1.8238399999999999</v>
      </c>
      <c r="H1111" s="166">
        <v>1.2</v>
      </c>
      <c r="I1111" s="169">
        <f t="shared" si="35"/>
        <v>2.1886100000000002</v>
      </c>
      <c r="J1111" s="170" t="s">
        <v>1239</v>
      </c>
      <c r="K1111" s="171" t="s">
        <v>1241</v>
      </c>
      <c r="L1111" s="148"/>
      <c r="M1111" s="189"/>
    </row>
    <row r="1112" spans="1:13" ht="11.25" customHeight="1">
      <c r="A1112" s="172" t="s">
        <v>80</v>
      </c>
      <c r="B1112" s="172" t="s">
        <v>1594</v>
      </c>
      <c r="C1112" s="173">
        <v>13.56</v>
      </c>
      <c r="D1112" s="174">
        <v>3.2414299999999998</v>
      </c>
      <c r="E1112" s="174">
        <v>3.2414299999999998</v>
      </c>
      <c r="F1112" s="175">
        <v>1</v>
      </c>
      <c r="G1112" s="174">
        <f t="shared" si="34"/>
        <v>3.2414299999999998</v>
      </c>
      <c r="H1112" s="173">
        <v>1.2</v>
      </c>
      <c r="I1112" s="176">
        <f t="shared" si="35"/>
        <v>3.8897200000000001</v>
      </c>
      <c r="J1112" s="177" t="s">
        <v>1239</v>
      </c>
      <c r="K1112" s="178" t="s">
        <v>1241</v>
      </c>
      <c r="L1112" s="148"/>
      <c r="M1112" s="189"/>
    </row>
    <row r="1113" spans="1:13" ht="11.25" customHeight="1">
      <c r="A1113" s="159" t="s">
        <v>81</v>
      </c>
      <c r="B1113" s="159" t="s">
        <v>1804</v>
      </c>
      <c r="C1113" s="160">
        <v>2.63</v>
      </c>
      <c r="D1113" s="161">
        <v>0.59619999999999995</v>
      </c>
      <c r="E1113" s="161">
        <v>0.59619999999999995</v>
      </c>
      <c r="F1113" s="162">
        <v>1</v>
      </c>
      <c r="G1113" s="161">
        <f t="shared" si="34"/>
        <v>0.59619999999999995</v>
      </c>
      <c r="H1113" s="160">
        <v>1.2</v>
      </c>
      <c r="I1113" s="163">
        <f t="shared" si="35"/>
        <v>0.71543999999999996</v>
      </c>
      <c r="J1113" s="164" t="s">
        <v>1239</v>
      </c>
      <c r="K1113" s="165" t="s">
        <v>1241</v>
      </c>
      <c r="L1113" s="148"/>
      <c r="M1113" s="189"/>
    </row>
    <row r="1114" spans="1:13" ht="11.25" customHeight="1">
      <c r="A1114" s="148" t="s">
        <v>82</v>
      </c>
      <c r="B1114" s="148" t="s">
        <v>1804</v>
      </c>
      <c r="C1114" s="166">
        <v>3.76</v>
      </c>
      <c r="D1114" s="167">
        <v>0.74612000000000001</v>
      </c>
      <c r="E1114" s="167">
        <v>0.74612000000000001</v>
      </c>
      <c r="F1114" s="168">
        <v>1</v>
      </c>
      <c r="G1114" s="167">
        <f t="shared" si="34"/>
        <v>0.74612000000000001</v>
      </c>
      <c r="H1114" s="166">
        <v>1.2</v>
      </c>
      <c r="I1114" s="169">
        <f t="shared" si="35"/>
        <v>0.89534000000000002</v>
      </c>
      <c r="J1114" s="170" t="s">
        <v>1239</v>
      </c>
      <c r="K1114" s="171" t="s">
        <v>1241</v>
      </c>
      <c r="L1114" s="148"/>
      <c r="M1114" s="189"/>
    </row>
    <row r="1115" spans="1:13" ht="11.25" customHeight="1">
      <c r="A1115" s="148" t="s">
        <v>83</v>
      </c>
      <c r="B1115" s="148" t="s">
        <v>1804</v>
      </c>
      <c r="C1115" s="166">
        <v>6.13</v>
      </c>
      <c r="D1115" s="167">
        <v>1.09653</v>
      </c>
      <c r="E1115" s="167">
        <v>1.09653</v>
      </c>
      <c r="F1115" s="168">
        <v>1</v>
      </c>
      <c r="G1115" s="167">
        <f t="shared" si="34"/>
        <v>1.09653</v>
      </c>
      <c r="H1115" s="166">
        <v>1.2</v>
      </c>
      <c r="I1115" s="169">
        <f t="shared" si="35"/>
        <v>1.3158399999999999</v>
      </c>
      <c r="J1115" s="170" t="s">
        <v>1239</v>
      </c>
      <c r="K1115" s="171" t="s">
        <v>1241</v>
      </c>
      <c r="L1115" s="148"/>
      <c r="M1115" s="189"/>
    </row>
    <row r="1116" spans="1:13" ht="11.25" customHeight="1">
      <c r="A1116" s="172" t="s">
        <v>84</v>
      </c>
      <c r="B1116" s="172" t="s">
        <v>1804</v>
      </c>
      <c r="C1116" s="173">
        <v>10.130000000000001</v>
      </c>
      <c r="D1116" s="174">
        <v>1.8941399999999999</v>
      </c>
      <c r="E1116" s="174">
        <v>1.8941399999999999</v>
      </c>
      <c r="F1116" s="175">
        <v>1</v>
      </c>
      <c r="G1116" s="174">
        <f t="shared" si="34"/>
        <v>1.8941399999999999</v>
      </c>
      <c r="H1116" s="173">
        <v>1.2</v>
      </c>
      <c r="I1116" s="176">
        <f t="shared" si="35"/>
        <v>2.2729699999999999</v>
      </c>
      <c r="J1116" s="177" t="s">
        <v>1239</v>
      </c>
      <c r="K1116" s="178" t="s">
        <v>1241</v>
      </c>
      <c r="L1116" s="148"/>
      <c r="M1116" s="189"/>
    </row>
    <row r="1117" spans="1:13" ht="11.25" customHeight="1">
      <c r="A1117" s="159" t="s">
        <v>1378</v>
      </c>
      <c r="B1117" s="159" t="s">
        <v>1595</v>
      </c>
      <c r="C1117" s="160">
        <v>3.82</v>
      </c>
      <c r="D1117" s="161">
        <v>0.54401999999999995</v>
      </c>
      <c r="E1117" s="161">
        <v>0.54401999999999995</v>
      </c>
      <c r="F1117" s="162">
        <v>1</v>
      </c>
      <c r="G1117" s="161">
        <f t="shared" si="34"/>
        <v>0.54401999999999995</v>
      </c>
      <c r="H1117" s="160">
        <v>1.2</v>
      </c>
      <c r="I1117" s="163">
        <f t="shared" si="35"/>
        <v>0.65281999999999996</v>
      </c>
      <c r="J1117" s="164" t="s">
        <v>1239</v>
      </c>
      <c r="K1117" s="165" t="s">
        <v>1241</v>
      </c>
      <c r="L1117" s="148"/>
      <c r="M1117" s="189"/>
    </row>
    <row r="1118" spans="1:13" ht="11.25" customHeight="1">
      <c r="A1118" s="148" t="s">
        <v>1379</v>
      </c>
      <c r="B1118" s="148" t="s">
        <v>1595</v>
      </c>
      <c r="C1118" s="166">
        <v>4.04</v>
      </c>
      <c r="D1118" s="167">
        <v>0.75344999999999995</v>
      </c>
      <c r="E1118" s="167">
        <v>0.75344999999999995</v>
      </c>
      <c r="F1118" s="168">
        <v>1</v>
      </c>
      <c r="G1118" s="167">
        <f t="shared" si="34"/>
        <v>0.75344999999999995</v>
      </c>
      <c r="H1118" s="166">
        <v>1.2</v>
      </c>
      <c r="I1118" s="169">
        <f t="shared" si="35"/>
        <v>0.90414000000000005</v>
      </c>
      <c r="J1118" s="170" t="s">
        <v>1239</v>
      </c>
      <c r="K1118" s="171" t="s">
        <v>1241</v>
      </c>
      <c r="L1118" s="148"/>
      <c r="M1118" s="189"/>
    </row>
    <row r="1119" spans="1:13" ht="11.25" customHeight="1">
      <c r="A1119" s="148" t="s">
        <v>1380</v>
      </c>
      <c r="B1119" s="148" t="s">
        <v>1595</v>
      </c>
      <c r="C1119" s="166">
        <v>10.02</v>
      </c>
      <c r="D1119" s="167">
        <v>1.57551</v>
      </c>
      <c r="E1119" s="167">
        <v>1.57551</v>
      </c>
      <c r="F1119" s="168">
        <v>1</v>
      </c>
      <c r="G1119" s="167">
        <f t="shared" si="34"/>
        <v>1.57551</v>
      </c>
      <c r="H1119" s="166">
        <v>1.2</v>
      </c>
      <c r="I1119" s="169">
        <f t="shared" si="35"/>
        <v>1.8906099999999999</v>
      </c>
      <c r="J1119" s="170" t="s">
        <v>1239</v>
      </c>
      <c r="K1119" s="171" t="s">
        <v>1241</v>
      </c>
      <c r="L1119" s="148"/>
      <c r="M1119" s="189"/>
    </row>
    <row r="1120" spans="1:13" ht="11.25" customHeight="1">
      <c r="A1120" s="172" t="s">
        <v>1381</v>
      </c>
      <c r="B1120" s="172" t="s">
        <v>1595</v>
      </c>
      <c r="C1120" s="173">
        <v>24.39</v>
      </c>
      <c r="D1120" s="174">
        <v>4.8886000000000003</v>
      </c>
      <c r="E1120" s="174">
        <v>4.8886000000000003</v>
      </c>
      <c r="F1120" s="175">
        <v>1</v>
      </c>
      <c r="G1120" s="174">
        <f t="shared" si="34"/>
        <v>4.8886000000000003</v>
      </c>
      <c r="H1120" s="173">
        <v>1.2</v>
      </c>
      <c r="I1120" s="176">
        <f t="shared" si="35"/>
        <v>5.86632</v>
      </c>
      <c r="J1120" s="177" t="s">
        <v>1239</v>
      </c>
      <c r="K1120" s="178" t="s">
        <v>1241</v>
      </c>
      <c r="L1120" s="148"/>
      <c r="M1120" s="189"/>
    </row>
    <row r="1121" spans="1:13" ht="11.25" customHeight="1">
      <c r="A1121" s="159" t="s">
        <v>1382</v>
      </c>
      <c r="B1121" s="159" t="s">
        <v>1596</v>
      </c>
      <c r="C1121" s="160">
        <v>2.94</v>
      </c>
      <c r="D1121" s="161">
        <v>0.63153999999999999</v>
      </c>
      <c r="E1121" s="161">
        <v>0.63153999999999999</v>
      </c>
      <c r="F1121" s="162">
        <v>1</v>
      </c>
      <c r="G1121" s="161">
        <f t="shared" si="34"/>
        <v>0.63153999999999999</v>
      </c>
      <c r="H1121" s="160">
        <v>1.2</v>
      </c>
      <c r="I1121" s="163">
        <f t="shared" si="35"/>
        <v>0.75785000000000002</v>
      </c>
      <c r="J1121" s="164" t="s">
        <v>1239</v>
      </c>
      <c r="K1121" s="165" t="s">
        <v>1241</v>
      </c>
      <c r="L1121" s="148"/>
      <c r="M1121" s="189"/>
    </row>
    <row r="1122" spans="1:13" ht="11.25" customHeight="1">
      <c r="A1122" s="148" t="s">
        <v>1383</v>
      </c>
      <c r="B1122" s="148" t="s">
        <v>1596</v>
      </c>
      <c r="C1122" s="166">
        <v>3.64</v>
      </c>
      <c r="D1122" s="167">
        <v>0.80420999999999998</v>
      </c>
      <c r="E1122" s="167">
        <v>0.80420999999999998</v>
      </c>
      <c r="F1122" s="168">
        <v>1</v>
      </c>
      <c r="G1122" s="167">
        <f t="shared" si="34"/>
        <v>0.80420999999999998</v>
      </c>
      <c r="H1122" s="166">
        <v>1.2</v>
      </c>
      <c r="I1122" s="169">
        <f t="shared" si="35"/>
        <v>0.96504999999999996</v>
      </c>
      <c r="J1122" s="170" t="s">
        <v>1239</v>
      </c>
      <c r="K1122" s="171" t="s">
        <v>1241</v>
      </c>
      <c r="L1122" s="148"/>
      <c r="M1122" s="189"/>
    </row>
    <row r="1123" spans="1:13" ht="11.25" customHeight="1">
      <c r="A1123" s="148" t="s">
        <v>1384</v>
      </c>
      <c r="B1123" s="148" t="s">
        <v>1596</v>
      </c>
      <c r="C1123" s="166">
        <v>5.21</v>
      </c>
      <c r="D1123" s="167">
        <v>1.19716</v>
      </c>
      <c r="E1123" s="167">
        <v>1.19716</v>
      </c>
      <c r="F1123" s="168">
        <v>1</v>
      </c>
      <c r="G1123" s="167">
        <f t="shared" si="34"/>
        <v>1.19716</v>
      </c>
      <c r="H1123" s="166">
        <v>1.2</v>
      </c>
      <c r="I1123" s="169">
        <f t="shared" si="35"/>
        <v>1.43659</v>
      </c>
      <c r="J1123" s="170" t="s">
        <v>1239</v>
      </c>
      <c r="K1123" s="171" t="s">
        <v>1241</v>
      </c>
      <c r="L1123" s="148"/>
      <c r="M1123" s="189"/>
    </row>
    <row r="1124" spans="1:13" ht="11.25" customHeight="1">
      <c r="A1124" s="172" t="s">
        <v>1385</v>
      </c>
      <c r="B1124" s="172" t="s">
        <v>1596</v>
      </c>
      <c r="C1124" s="173">
        <v>11.69</v>
      </c>
      <c r="D1124" s="174">
        <v>2.3795799999999998</v>
      </c>
      <c r="E1124" s="174">
        <v>2.3795799999999998</v>
      </c>
      <c r="F1124" s="175">
        <v>1</v>
      </c>
      <c r="G1124" s="174">
        <f t="shared" si="34"/>
        <v>2.3795799999999998</v>
      </c>
      <c r="H1124" s="173">
        <v>1.2</v>
      </c>
      <c r="I1124" s="176">
        <f t="shared" si="35"/>
        <v>2.8555000000000001</v>
      </c>
      <c r="J1124" s="177" t="s">
        <v>1239</v>
      </c>
      <c r="K1124" s="178" t="s">
        <v>1241</v>
      </c>
      <c r="L1124" s="148"/>
      <c r="M1124" s="189"/>
    </row>
    <row r="1125" spans="1:13" ht="11.25" customHeight="1">
      <c r="A1125" s="159" t="s">
        <v>85</v>
      </c>
      <c r="B1125" s="159" t="s">
        <v>1805</v>
      </c>
      <c r="C1125" s="160">
        <v>3.86</v>
      </c>
      <c r="D1125" s="161">
        <v>0.99929000000000001</v>
      </c>
      <c r="E1125" s="161">
        <v>0.99929000000000001</v>
      </c>
      <c r="F1125" s="162">
        <v>1</v>
      </c>
      <c r="G1125" s="161">
        <f t="shared" si="34"/>
        <v>0.99929000000000001</v>
      </c>
      <c r="H1125" s="160">
        <v>1.2</v>
      </c>
      <c r="I1125" s="163">
        <f t="shared" si="35"/>
        <v>1.1991499999999999</v>
      </c>
      <c r="J1125" s="164" t="s">
        <v>1239</v>
      </c>
      <c r="K1125" s="165" t="s">
        <v>1241</v>
      </c>
      <c r="L1125" s="148"/>
      <c r="M1125" s="189"/>
    </row>
    <row r="1126" spans="1:13" ht="11.25" customHeight="1">
      <c r="A1126" s="148" t="s">
        <v>86</v>
      </c>
      <c r="B1126" s="148" t="s">
        <v>1805</v>
      </c>
      <c r="C1126" s="166">
        <v>5.77</v>
      </c>
      <c r="D1126" s="167">
        <v>1.44567</v>
      </c>
      <c r="E1126" s="167">
        <v>1.44567</v>
      </c>
      <c r="F1126" s="168">
        <v>1</v>
      </c>
      <c r="G1126" s="167">
        <f t="shared" si="34"/>
        <v>1.44567</v>
      </c>
      <c r="H1126" s="166">
        <v>1.2</v>
      </c>
      <c r="I1126" s="169">
        <f t="shared" si="35"/>
        <v>1.7347999999999999</v>
      </c>
      <c r="J1126" s="170" t="s">
        <v>1239</v>
      </c>
      <c r="K1126" s="171" t="s">
        <v>1241</v>
      </c>
      <c r="L1126" s="148"/>
      <c r="M1126" s="189"/>
    </row>
    <row r="1127" spans="1:13" ht="11.25" customHeight="1">
      <c r="A1127" s="148" t="s">
        <v>87</v>
      </c>
      <c r="B1127" s="148" t="s">
        <v>1805</v>
      </c>
      <c r="C1127" s="166">
        <v>9.9700000000000006</v>
      </c>
      <c r="D1127" s="167">
        <v>2.3685700000000001</v>
      </c>
      <c r="E1127" s="167">
        <v>2.3685700000000001</v>
      </c>
      <c r="F1127" s="168">
        <v>1</v>
      </c>
      <c r="G1127" s="167">
        <f t="shared" si="34"/>
        <v>2.3685700000000001</v>
      </c>
      <c r="H1127" s="166">
        <v>1.2</v>
      </c>
      <c r="I1127" s="169">
        <f t="shared" si="35"/>
        <v>2.8422800000000001</v>
      </c>
      <c r="J1127" s="170" t="s">
        <v>1239</v>
      </c>
      <c r="K1127" s="171" t="s">
        <v>1241</v>
      </c>
      <c r="L1127" s="148"/>
      <c r="M1127" s="189"/>
    </row>
    <row r="1128" spans="1:13" ht="11.25" customHeight="1">
      <c r="A1128" s="172" t="s">
        <v>88</v>
      </c>
      <c r="B1128" s="172" t="s">
        <v>1805</v>
      </c>
      <c r="C1128" s="173">
        <v>15.99</v>
      </c>
      <c r="D1128" s="174">
        <v>4.3682299999999996</v>
      </c>
      <c r="E1128" s="174">
        <v>4.3682299999999996</v>
      </c>
      <c r="F1128" s="175">
        <v>1</v>
      </c>
      <c r="G1128" s="174">
        <f t="shared" si="34"/>
        <v>4.3682299999999996</v>
      </c>
      <c r="H1128" s="173">
        <v>1.2</v>
      </c>
      <c r="I1128" s="176">
        <f t="shared" si="35"/>
        <v>5.2418800000000001</v>
      </c>
      <c r="J1128" s="177" t="s">
        <v>1239</v>
      </c>
      <c r="K1128" s="178" t="s">
        <v>1241</v>
      </c>
      <c r="L1128" s="148"/>
      <c r="M1128" s="189"/>
    </row>
    <row r="1129" spans="1:13" ht="11.25" customHeight="1">
      <c r="A1129" s="159" t="s">
        <v>89</v>
      </c>
      <c r="B1129" s="159" t="s">
        <v>1806</v>
      </c>
      <c r="C1129" s="160">
        <v>4.13</v>
      </c>
      <c r="D1129" s="161">
        <v>1.01552</v>
      </c>
      <c r="E1129" s="161">
        <v>1.01552</v>
      </c>
      <c r="F1129" s="162">
        <v>1</v>
      </c>
      <c r="G1129" s="161">
        <f t="shared" si="34"/>
        <v>1.01552</v>
      </c>
      <c r="H1129" s="160">
        <v>1.2</v>
      </c>
      <c r="I1129" s="163">
        <f t="shared" si="35"/>
        <v>1.21862</v>
      </c>
      <c r="J1129" s="164" t="s">
        <v>1239</v>
      </c>
      <c r="K1129" s="165" t="s">
        <v>1241</v>
      </c>
      <c r="L1129" s="148"/>
      <c r="M1129" s="189"/>
    </row>
    <row r="1130" spans="1:13" ht="11.25" customHeight="1">
      <c r="A1130" s="148" t="s">
        <v>90</v>
      </c>
      <c r="B1130" s="148" t="s">
        <v>1806</v>
      </c>
      <c r="C1130" s="166">
        <v>5.86</v>
      </c>
      <c r="D1130" s="167">
        <v>1.3279000000000001</v>
      </c>
      <c r="E1130" s="167">
        <v>1.3279000000000001</v>
      </c>
      <c r="F1130" s="168">
        <v>1</v>
      </c>
      <c r="G1130" s="167">
        <f t="shared" si="34"/>
        <v>1.3279000000000001</v>
      </c>
      <c r="H1130" s="166">
        <v>1.2</v>
      </c>
      <c r="I1130" s="169">
        <f t="shared" si="35"/>
        <v>1.59348</v>
      </c>
      <c r="J1130" s="170" t="s">
        <v>1239</v>
      </c>
      <c r="K1130" s="171" t="s">
        <v>1241</v>
      </c>
      <c r="L1130" s="148"/>
      <c r="M1130" s="189"/>
    </row>
    <row r="1131" spans="1:13" ht="11.25" customHeight="1">
      <c r="A1131" s="148" t="s">
        <v>91</v>
      </c>
      <c r="B1131" s="148" t="s">
        <v>1806</v>
      </c>
      <c r="C1131" s="166">
        <v>9.94</v>
      </c>
      <c r="D1131" s="167">
        <v>2.1942699999999999</v>
      </c>
      <c r="E1131" s="167">
        <v>2.1942699999999999</v>
      </c>
      <c r="F1131" s="168">
        <v>1</v>
      </c>
      <c r="G1131" s="167">
        <f t="shared" si="34"/>
        <v>2.1942699999999999</v>
      </c>
      <c r="H1131" s="166">
        <v>1.2</v>
      </c>
      <c r="I1131" s="169">
        <f t="shared" si="35"/>
        <v>2.6331199999999999</v>
      </c>
      <c r="J1131" s="170" t="s">
        <v>1239</v>
      </c>
      <c r="K1131" s="171" t="s">
        <v>1241</v>
      </c>
      <c r="L1131" s="148"/>
      <c r="M1131" s="189"/>
    </row>
    <row r="1132" spans="1:13" ht="11.25" customHeight="1">
      <c r="A1132" s="172" t="s">
        <v>92</v>
      </c>
      <c r="B1132" s="172" t="s">
        <v>1806</v>
      </c>
      <c r="C1132" s="173">
        <v>16.93</v>
      </c>
      <c r="D1132" s="174">
        <v>4.1205800000000004</v>
      </c>
      <c r="E1132" s="174">
        <v>4.1205800000000004</v>
      </c>
      <c r="F1132" s="175">
        <v>1</v>
      </c>
      <c r="G1132" s="174">
        <f t="shared" si="34"/>
        <v>4.1205800000000004</v>
      </c>
      <c r="H1132" s="173">
        <v>1.2</v>
      </c>
      <c r="I1132" s="176">
        <f t="shared" si="35"/>
        <v>4.9447000000000001</v>
      </c>
      <c r="J1132" s="177" t="s">
        <v>1239</v>
      </c>
      <c r="K1132" s="178" t="s">
        <v>1241</v>
      </c>
      <c r="L1132" s="148"/>
      <c r="M1132" s="189"/>
    </row>
    <row r="1133" spans="1:13" ht="11.25" customHeight="1">
      <c r="A1133" s="159" t="s">
        <v>93</v>
      </c>
      <c r="B1133" s="159" t="s">
        <v>1807</v>
      </c>
      <c r="C1133" s="160">
        <v>2.88</v>
      </c>
      <c r="D1133" s="161">
        <v>0.55833999999999995</v>
      </c>
      <c r="E1133" s="161">
        <v>0.55833999999999995</v>
      </c>
      <c r="F1133" s="162">
        <v>1</v>
      </c>
      <c r="G1133" s="161">
        <f t="shared" si="34"/>
        <v>0.55833999999999995</v>
      </c>
      <c r="H1133" s="160">
        <v>1.2</v>
      </c>
      <c r="I1133" s="163">
        <f t="shared" si="35"/>
        <v>0.67000999999999999</v>
      </c>
      <c r="J1133" s="164" t="s">
        <v>1239</v>
      </c>
      <c r="K1133" s="165" t="s">
        <v>1241</v>
      </c>
      <c r="L1133" s="148"/>
      <c r="M1133" s="189"/>
    </row>
    <row r="1134" spans="1:13" ht="11.25" customHeight="1">
      <c r="A1134" s="148" t="s">
        <v>94</v>
      </c>
      <c r="B1134" s="148" t="s">
        <v>1807</v>
      </c>
      <c r="C1134" s="166">
        <v>3.76</v>
      </c>
      <c r="D1134" s="167">
        <v>0.71801999999999999</v>
      </c>
      <c r="E1134" s="167">
        <v>0.71801999999999999</v>
      </c>
      <c r="F1134" s="168">
        <v>1</v>
      </c>
      <c r="G1134" s="167">
        <f t="shared" si="34"/>
        <v>0.71801999999999999</v>
      </c>
      <c r="H1134" s="166">
        <v>1.2</v>
      </c>
      <c r="I1134" s="169">
        <f t="shared" si="35"/>
        <v>0.86162000000000005</v>
      </c>
      <c r="J1134" s="170" t="s">
        <v>1239</v>
      </c>
      <c r="K1134" s="171" t="s">
        <v>1241</v>
      </c>
      <c r="L1134" s="148"/>
      <c r="M1134" s="189"/>
    </row>
    <row r="1135" spans="1:13" ht="11.25" customHeight="1">
      <c r="A1135" s="148" t="s">
        <v>95</v>
      </c>
      <c r="B1135" s="148" t="s">
        <v>1807</v>
      </c>
      <c r="C1135" s="166">
        <v>5.48</v>
      </c>
      <c r="D1135" s="167">
        <v>1.0553999999999999</v>
      </c>
      <c r="E1135" s="167">
        <v>1.0553999999999999</v>
      </c>
      <c r="F1135" s="168">
        <v>1</v>
      </c>
      <c r="G1135" s="167">
        <f t="shared" si="34"/>
        <v>1.0553999999999999</v>
      </c>
      <c r="H1135" s="166">
        <v>1.2</v>
      </c>
      <c r="I1135" s="169">
        <f t="shared" si="35"/>
        <v>1.2664800000000001</v>
      </c>
      <c r="J1135" s="170" t="s">
        <v>1239</v>
      </c>
      <c r="K1135" s="171" t="s">
        <v>1241</v>
      </c>
      <c r="L1135" s="148"/>
      <c r="M1135" s="189"/>
    </row>
    <row r="1136" spans="1:13" ht="11.25" customHeight="1">
      <c r="A1136" s="172" t="s">
        <v>96</v>
      </c>
      <c r="B1136" s="172" t="s">
        <v>1807</v>
      </c>
      <c r="C1136" s="173">
        <v>8.2200000000000006</v>
      </c>
      <c r="D1136" s="174">
        <v>1.84111</v>
      </c>
      <c r="E1136" s="174">
        <v>1.84111</v>
      </c>
      <c r="F1136" s="175">
        <v>1</v>
      </c>
      <c r="G1136" s="174">
        <f t="shared" si="34"/>
        <v>1.84111</v>
      </c>
      <c r="H1136" s="173">
        <v>1.2</v>
      </c>
      <c r="I1136" s="176">
        <f t="shared" si="35"/>
        <v>2.20933</v>
      </c>
      <c r="J1136" s="177" t="s">
        <v>1239</v>
      </c>
      <c r="K1136" s="178" t="s">
        <v>1241</v>
      </c>
      <c r="L1136" s="148"/>
      <c r="M1136" s="189"/>
    </row>
    <row r="1137" spans="1:13" ht="11.25" customHeight="1">
      <c r="A1137" s="159" t="s">
        <v>97</v>
      </c>
      <c r="B1137" s="159" t="s">
        <v>1808</v>
      </c>
      <c r="C1137" s="160">
        <v>3.24</v>
      </c>
      <c r="D1137" s="161">
        <v>0.54115000000000002</v>
      </c>
      <c r="E1137" s="161">
        <v>0.54115000000000002</v>
      </c>
      <c r="F1137" s="162">
        <v>1</v>
      </c>
      <c r="G1137" s="161">
        <f t="shared" si="34"/>
        <v>0.54115000000000002</v>
      </c>
      <c r="H1137" s="160">
        <v>1.2</v>
      </c>
      <c r="I1137" s="163">
        <f t="shared" si="35"/>
        <v>0.64937999999999996</v>
      </c>
      <c r="J1137" s="164" t="s">
        <v>1239</v>
      </c>
      <c r="K1137" s="165" t="s">
        <v>1241</v>
      </c>
      <c r="L1137" s="148"/>
      <c r="M1137" s="189"/>
    </row>
    <row r="1138" spans="1:13" ht="11.25" customHeight="1">
      <c r="A1138" s="148" t="s">
        <v>98</v>
      </c>
      <c r="B1138" s="148" t="s">
        <v>1808</v>
      </c>
      <c r="C1138" s="166">
        <v>4.21</v>
      </c>
      <c r="D1138" s="167">
        <v>0.71314999999999995</v>
      </c>
      <c r="E1138" s="167">
        <v>0.71314999999999995</v>
      </c>
      <c r="F1138" s="168">
        <v>1</v>
      </c>
      <c r="G1138" s="167">
        <f t="shared" si="34"/>
        <v>0.71314999999999995</v>
      </c>
      <c r="H1138" s="166">
        <v>1.2</v>
      </c>
      <c r="I1138" s="169">
        <f t="shared" si="35"/>
        <v>0.85577999999999999</v>
      </c>
      <c r="J1138" s="170" t="s">
        <v>1239</v>
      </c>
      <c r="K1138" s="171" t="s">
        <v>1241</v>
      </c>
      <c r="L1138" s="148"/>
      <c r="M1138" s="189"/>
    </row>
    <row r="1139" spans="1:13" ht="11.25" customHeight="1">
      <c r="A1139" s="148" t="s">
        <v>99</v>
      </c>
      <c r="B1139" s="148" t="s">
        <v>1808</v>
      </c>
      <c r="C1139" s="166">
        <v>6.29</v>
      </c>
      <c r="D1139" s="167">
        <v>1.12469</v>
      </c>
      <c r="E1139" s="167">
        <v>1.12469</v>
      </c>
      <c r="F1139" s="168">
        <v>1</v>
      </c>
      <c r="G1139" s="167">
        <f t="shared" si="34"/>
        <v>1.12469</v>
      </c>
      <c r="H1139" s="166">
        <v>1.2</v>
      </c>
      <c r="I1139" s="169">
        <f t="shared" si="35"/>
        <v>1.3496300000000001</v>
      </c>
      <c r="J1139" s="170" t="s">
        <v>1239</v>
      </c>
      <c r="K1139" s="171" t="s">
        <v>1241</v>
      </c>
      <c r="L1139" s="148"/>
      <c r="M1139" s="189"/>
    </row>
    <row r="1140" spans="1:13" ht="11.25" customHeight="1">
      <c r="A1140" s="172" t="s">
        <v>100</v>
      </c>
      <c r="B1140" s="172" t="s">
        <v>1808</v>
      </c>
      <c r="C1140" s="173">
        <v>10.09</v>
      </c>
      <c r="D1140" s="174">
        <v>2.01525</v>
      </c>
      <c r="E1140" s="174">
        <v>2.01525</v>
      </c>
      <c r="F1140" s="175">
        <v>1</v>
      </c>
      <c r="G1140" s="174">
        <f t="shared" si="34"/>
        <v>2.01525</v>
      </c>
      <c r="H1140" s="173">
        <v>1.2</v>
      </c>
      <c r="I1140" s="176">
        <f t="shared" si="35"/>
        <v>2.4182999999999999</v>
      </c>
      <c r="J1140" s="177" t="s">
        <v>1239</v>
      </c>
      <c r="K1140" s="178" t="s">
        <v>1241</v>
      </c>
      <c r="L1140" s="148"/>
      <c r="M1140" s="189"/>
    </row>
    <row r="1141" spans="1:13" ht="11.25" customHeight="1">
      <c r="A1141" s="159" t="s">
        <v>101</v>
      </c>
      <c r="B1141" s="159" t="s">
        <v>1809</v>
      </c>
      <c r="C1141" s="160">
        <v>2.1800000000000002</v>
      </c>
      <c r="D1141" s="161">
        <v>0.36909999999999998</v>
      </c>
      <c r="E1141" s="161">
        <v>0.36909999999999998</v>
      </c>
      <c r="F1141" s="162">
        <v>1</v>
      </c>
      <c r="G1141" s="161">
        <f t="shared" si="34"/>
        <v>0.36909999999999998</v>
      </c>
      <c r="H1141" s="160">
        <v>1.2</v>
      </c>
      <c r="I1141" s="163">
        <f t="shared" si="35"/>
        <v>0.44291999999999998</v>
      </c>
      <c r="J1141" s="164" t="s">
        <v>1239</v>
      </c>
      <c r="K1141" s="165" t="s">
        <v>1241</v>
      </c>
      <c r="L1141" s="148"/>
      <c r="M1141" s="189"/>
    </row>
    <row r="1142" spans="1:13" ht="11.25" customHeight="1">
      <c r="A1142" s="148" t="s">
        <v>102</v>
      </c>
      <c r="B1142" s="148" t="s">
        <v>1809</v>
      </c>
      <c r="C1142" s="166">
        <v>2.84</v>
      </c>
      <c r="D1142" s="167">
        <v>0.55384</v>
      </c>
      <c r="E1142" s="167">
        <v>0.55384</v>
      </c>
      <c r="F1142" s="168">
        <v>1</v>
      </c>
      <c r="G1142" s="167">
        <f t="shared" si="34"/>
        <v>0.55384</v>
      </c>
      <c r="H1142" s="166">
        <v>1.2</v>
      </c>
      <c r="I1142" s="169">
        <f t="shared" si="35"/>
        <v>0.66461000000000003</v>
      </c>
      <c r="J1142" s="170" t="s">
        <v>1239</v>
      </c>
      <c r="K1142" s="171" t="s">
        <v>1241</v>
      </c>
      <c r="L1142" s="148"/>
      <c r="M1142" s="189"/>
    </row>
    <row r="1143" spans="1:13" ht="11.25" customHeight="1">
      <c r="A1143" s="148" t="s">
        <v>103</v>
      </c>
      <c r="B1143" s="148" t="s">
        <v>1809</v>
      </c>
      <c r="C1143" s="166">
        <v>3.91</v>
      </c>
      <c r="D1143" s="167">
        <v>0.75478000000000001</v>
      </c>
      <c r="E1143" s="167">
        <v>0.75478000000000001</v>
      </c>
      <c r="F1143" s="168">
        <v>1</v>
      </c>
      <c r="G1143" s="167">
        <f t="shared" si="34"/>
        <v>0.75478000000000001</v>
      </c>
      <c r="H1143" s="166">
        <v>1.2</v>
      </c>
      <c r="I1143" s="169">
        <f t="shared" si="35"/>
        <v>0.90573999999999999</v>
      </c>
      <c r="J1143" s="170" t="s">
        <v>1239</v>
      </c>
      <c r="K1143" s="171" t="s">
        <v>1241</v>
      </c>
      <c r="L1143" s="148"/>
      <c r="M1143" s="189"/>
    </row>
    <row r="1144" spans="1:13" ht="11.25" customHeight="1">
      <c r="A1144" s="172" t="s">
        <v>104</v>
      </c>
      <c r="B1144" s="172" t="s">
        <v>1809</v>
      </c>
      <c r="C1144" s="173">
        <v>5.7</v>
      </c>
      <c r="D1144" s="174">
        <v>1.0954999999999999</v>
      </c>
      <c r="E1144" s="174">
        <v>1.0954999999999999</v>
      </c>
      <c r="F1144" s="175">
        <v>1</v>
      </c>
      <c r="G1144" s="174">
        <f t="shared" si="34"/>
        <v>1.0954999999999999</v>
      </c>
      <c r="H1144" s="173">
        <v>1.2</v>
      </c>
      <c r="I1144" s="176">
        <f t="shared" si="35"/>
        <v>1.3146</v>
      </c>
      <c r="J1144" s="177" t="s">
        <v>1239</v>
      </c>
      <c r="K1144" s="178" t="s">
        <v>1241</v>
      </c>
      <c r="L1144" s="148"/>
      <c r="M1144" s="189"/>
    </row>
    <row r="1145" spans="1:13" ht="11.25" customHeight="1">
      <c r="A1145" s="159" t="s">
        <v>105</v>
      </c>
      <c r="B1145" s="159" t="s">
        <v>1597</v>
      </c>
      <c r="C1145" s="160">
        <v>2.0499999999999998</v>
      </c>
      <c r="D1145" s="161">
        <v>0.35413</v>
      </c>
      <c r="E1145" s="161">
        <v>0.35413</v>
      </c>
      <c r="F1145" s="162">
        <v>1</v>
      </c>
      <c r="G1145" s="161">
        <f t="shared" si="34"/>
        <v>0.35413</v>
      </c>
      <c r="H1145" s="160">
        <v>1.2</v>
      </c>
      <c r="I1145" s="163">
        <f t="shared" si="35"/>
        <v>0.42496</v>
      </c>
      <c r="J1145" s="164" t="s">
        <v>1239</v>
      </c>
      <c r="K1145" s="165" t="s">
        <v>1241</v>
      </c>
      <c r="L1145" s="148"/>
      <c r="M1145" s="189"/>
    </row>
    <row r="1146" spans="1:13" ht="11.25" customHeight="1">
      <c r="A1146" s="148" t="s">
        <v>106</v>
      </c>
      <c r="B1146" s="148" t="s">
        <v>1597</v>
      </c>
      <c r="C1146" s="166">
        <v>2.75</v>
      </c>
      <c r="D1146" s="167">
        <v>0.50522</v>
      </c>
      <c r="E1146" s="167">
        <v>0.50522</v>
      </c>
      <c r="F1146" s="168">
        <v>1</v>
      </c>
      <c r="G1146" s="167">
        <f t="shared" si="34"/>
        <v>0.50522</v>
      </c>
      <c r="H1146" s="166">
        <v>1.2</v>
      </c>
      <c r="I1146" s="169">
        <f t="shared" si="35"/>
        <v>0.60626000000000002</v>
      </c>
      <c r="J1146" s="170" t="s">
        <v>1239</v>
      </c>
      <c r="K1146" s="171" t="s">
        <v>1241</v>
      </c>
      <c r="L1146" s="148"/>
      <c r="M1146" s="189"/>
    </row>
    <row r="1147" spans="1:13" ht="11.25" customHeight="1">
      <c r="A1147" s="148" t="s">
        <v>107</v>
      </c>
      <c r="B1147" s="148" t="s">
        <v>1597</v>
      </c>
      <c r="C1147" s="166">
        <v>4.25</v>
      </c>
      <c r="D1147" s="167">
        <v>0.75812999999999997</v>
      </c>
      <c r="E1147" s="167">
        <v>0.75812999999999997</v>
      </c>
      <c r="F1147" s="168">
        <v>1</v>
      </c>
      <c r="G1147" s="167">
        <f t="shared" si="34"/>
        <v>0.75812999999999997</v>
      </c>
      <c r="H1147" s="166">
        <v>1.2</v>
      </c>
      <c r="I1147" s="169">
        <f t="shared" si="35"/>
        <v>0.90976000000000001</v>
      </c>
      <c r="J1147" s="170" t="s">
        <v>1239</v>
      </c>
      <c r="K1147" s="171" t="s">
        <v>1241</v>
      </c>
      <c r="L1147" s="148"/>
      <c r="M1147" s="189"/>
    </row>
    <row r="1148" spans="1:13" ht="11.25" customHeight="1">
      <c r="A1148" s="172" t="s">
        <v>108</v>
      </c>
      <c r="B1148" s="172" t="s">
        <v>1597</v>
      </c>
      <c r="C1148" s="173">
        <v>8.61</v>
      </c>
      <c r="D1148" s="174">
        <v>1.49753</v>
      </c>
      <c r="E1148" s="174">
        <v>1.49753</v>
      </c>
      <c r="F1148" s="175">
        <v>1</v>
      </c>
      <c r="G1148" s="174">
        <f t="shared" si="34"/>
        <v>1.49753</v>
      </c>
      <c r="H1148" s="173">
        <v>1.2</v>
      </c>
      <c r="I1148" s="176">
        <f t="shared" si="35"/>
        <v>1.79704</v>
      </c>
      <c r="J1148" s="177" t="s">
        <v>1239</v>
      </c>
      <c r="K1148" s="178" t="s">
        <v>1241</v>
      </c>
      <c r="L1148" s="148"/>
      <c r="M1148" s="189"/>
    </row>
    <row r="1149" spans="1:13" ht="11.25" customHeight="1">
      <c r="A1149" s="159" t="s">
        <v>109</v>
      </c>
      <c r="B1149" s="159" t="s">
        <v>1810</v>
      </c>
      <c r="C1149" s="160">
        <v>3.61</v>
      </c>
      <c r="D1149" s="161">
        <v>0.54427000000000003</v>
      </c>
      <c r="E1149" s="161">
        <v>0.54427000000000003</v>
      </c>
      <c r="F1149" s="162">
        <v>1</v>
      </c>
      <c r="G1149" s="161">
        <f t="shared" si="34"/>
        <v>0.54427000000000003</v>
      </c>
      <c r="H1149" s="160">
        <v>1.2</v>
      </c>
      <c r="I1149" s="163">
        <f t="shared" si="35"/>
        <v>0.65312000000000003</v>
      </c>
      <c r="J1149" s="164" t="s">
        <v>1239</v>
      </c>
      <c r="K1149" s="165" t="s">
        <v>1241</v>
      </c>
      <c r="L1149" s="148"/>
      <c r="M1149" s="189"/>
    </row>
    <row r="1150" spans="1:13" ht="11.25" customHeight="1">
      <c r="A1150" s="148" t="s">
        <v>110</v>
      </c>
      <c r="B1150" s="148" t="s">
        <v>1810</v>
      </c>
      <c r="C1150" s="166">
        <v>4.16</v>
      </c>
      <c r="D1150" s="167">
        <v>0.65210000000000001</v>
      </c>
      <c r="E1150" s="167">
        <v>0.65210000000000001</v>
      </c>
      <c r="F1150" s="168">
        <v>1</v>
      </c>
      <c r="G1150" s="167">
        <f t="shared" si="34"/>
        <v>0.65210000000000001</v>
      </c>
      <c r="H1150" s="166">
        <v>1.2</v>
      </c>
      <c r="I1150" s="169">
        <f t="shared" si="35"/>
        <v>0.78251999999999999</v>
      </c>
      <c r="J1150" s="170" t="s">
        <v>1239</v>
      </c>
      <c r="K1150" s="171" t="s">
        <v>1241</v>
      </c>
      <c r="L1150" s="148"/>
      <c r="M1150" s="189"/>
    </row>
    <row r="1151" spans="1:13" ht="11.25" customHeight="1">
      <c r="A1151" s="148" t="s">
        <v>111</v>
      </c>
      <c r="B1151" s="148" t="s">
        <v>1810</v>
      </c>
      <c r="C1151" s="166">
        <v>6.38</v>
      </c>
      <c r="D1151" s="167">
        <v>1.0879799999999999</v>
      </c>
      <c r="E1151" s="167">
        <v>1.0879799999999999</v>
      </c>
      <c r="F1151" s="168">
        <v>1</v>
      </c>
      <c r="G1151" s="167">
        <f t="shared" si="34"/>
        <v>1.0879799999999999</v>
      </c>
      <c r="H1151" s="166">
        <v>1.2</v>
      </c>
      <c r="I1151" s="169">
        <f t="shared" si="35"/>
        <v>1.30558</v>
      </c>
      <c r="J1151" s="170" t="s">
        <v>1239</v>
      </c>
      <c r="K1151" s="171" t="s">
        <v>1241</v>
      </c>
      <c r="L1151" s="148"/>
      <c r="M1151" s="189"/>
    </row>
    <row r="1152" spans="1:13" ht="11.25" customHeight="1">
      <c r="A1152" s="172" t="s">
        <v>112</v>
      </c>
      <c r="B1152" s="172" t="s">
        <v>1810</v>
      </c>
      <c r="C1152" s="173">
        <v>11.37</v>
      </c>
      <c r="D1152" s="174">
        <v>2.19218</v>
      </c>
      <c r="E1152" s="174">
        <v>2.19218</v>
      </c>
      <c r="F1152" s="175">
        <v>1</v>
      </c>
      <c r="G1152" s="174">
        <f t="shared" si="34"/>
        <v>2.19218</v>
      </c>
      <c r="H1152" s="173">
        <v>1.2</v>
      </c>
      <c r="I1152" s="176">
        <f t="shared" si="35"/>
        <v>2.63062</v>
      </c>
      <c r="J1152" s="177" t="s">
        <v>1239</v>
      </c>
      <c r="K1152" s="178" t="s">
        <v>1241</v>
      </c>
      <c r="L1152" s="148"/>
      <c r="M1152" s="189"/>
    </row>
    <row r="1153" spans="1:13" ht="11.25" customHeight="1">
      <c r="A1153" s="159" t="s">
        <v>113</v>
      </c>
      <c r="B1153" s="159" t="s">
        <v>1811</v>
      </c>
      <c r="C1153" s="160">
        <v>3.59</v>
      </c>
      <c r="D1153" s="161">
        <v>1.11724</v>
      </c>
      <c r="E1153" s="161">
        <v>1.11724</v>
      </c>
      <c r="F1153" s="162">
        <v>1</v>
      </c>
      <c r="G1153" s="161">
        <f t="shared" si="34"/>
        <v>1.11724</v>
      </c>
      <c r="H1153" s="160">
        <v>1.9</v>
      </c>
      <c r="I1153" s="163">
        <f t="shared" si="35"/>
        <v>2.12276</v>
      </c>
      <c r="J1153" s="164" t="s">
        <v>1245</v>
      </c>
      <c r="K1153" s="165" t="s">
        <v>1246</v>
      </c>
      <c r="L1153" s="148"/>
      <c r="M1153" s="189"/>
    </row>
    <row r="1154" spans="1:13" ht="11.25" customHeight="1">
      <c r="A1154" s="148" t="s">
        <v>114</v>
      </c>
      <c r="B1154" s="148" t="s">
        <v>1811</v>
      </c>
      <c r="C1154" s="166">
        <v>7.98</v>
      </c>
      <c r="D1154" s="167">
        <v>1.71865</v>
      </c>
      <c r="E1154" s="167">
        <v>1.71865</v>
      </c>
      <c r="F1154" s="168">
        <v>1</v>
      </c>
      <c r="G1154" s="167">
        <f t="shared" si="34"/>
        <v>1.71865</v>
      </c>
      <c r="H1154" s="166">
        <v>1.9</v>
      </c>
      <c r="I1154" s="169">
        <f t="shared" si="35"/>
        <v>3.2654399999999999</v>
      </c>
      <c r="J1154" s="170" t="s">
        <v>1245</v>
      </c>
      <c r="K1154" s="171" t="s">
        <v>1246</v>
      </c>
      <c r="L1154" s="148"/>
      <c r="M1154" s="189"/>
    </row>
    <row r="1155" spans="1:13" ht="11.25" customHeight="1">
      <c r="A1155" s="148" t="s">
        <v>115</v>
      </c>
      <c r="B1155" s="148" t="s">
        <v>1811</v>
      </c>
      <c r="C1155" s="166">
        <v>19.079999999999998</v>
      </c>
      <c r="D1155" s="167">
        <v>2.3200500000000002</v>
      </c>
      <c r="E1155" s="167">
        <v>2.3200500000000002</v>
      </c>
      <c r="F1155" s="168">
        <v>1</v>
      </c>
      <c r="G1155" s="167">
        <f t="shared" si="34"/>
        <v>2.3200500000000002</v>
      </c>
      <c r="H1155" s="166">
        <v>1.9</v>
      </c>
      <c r="I1155" s="169">
        <f t="shared" si="35"/>
        <v>4.4081000000000001</v>
      </c>
      <c r="J1155" s="170" t="s">
        <v>1245</v>
      </c>
      <c r="K1155" s="171" t="s">
        <v>1246</v>
      </c>
      <c r="L1155" s="148"/>
      <c r="M1155" s="189"/>
    </row>
    <row r="1156" spans="1:13" ht="11.25" customHeight="1">
      <c r="A1156" s="172" t="s">
        <v>116</v>
      </c>
      <c r="B1156" s="172" t="s">
        <v>1811</v>
      </c>
      <c r="C1156" s="173">
        <v>45.82</v>
      </c>
      <c r="D1156" s="174">
        <v>5.5410399999999997</v>
      </c>
      <c r="E1156" s="174">
        <v>5.5410399999999997</v>
      </c>
      <c r="F1156" s="175">
        <v>1</v>
      </c>
      <c r="G1156" s="174">
        <f t="shared" si="34"/>
        <v>5.5410399999999997</v>
      </c>
      <c r="H1156" s="173">
        <v>1.9</v>
      </c>
      <c r="I1156" s="176">
        <f t="shared" si="35"/>
        <v>10.527979999999999</v>
      </c>
      <c r="J1156" s="177" t="s">
        <v>1245</v>
      </c>
      <c r="K1156" s="178" t="s">
        <v>1246</v>
      </c>
      <c r="L1156" s="148"/>
      <c r="M1156" s="189"/>
    </row>
    <row r="1157" spans="1:13" ht="11.25" customHeight="1">
      <c r="A1157" s="159" t="s">
        <v>117</v>
      </c>
      <c r="B1157" s="159" t="s">
        <v>1306</v>
      </c>
      <c r="C1157" s="160">
        <v>8.0299999999999994</v>
      </c>
      <c r="D1157" s="161">
        <v>0.51571999999999996</v>
      </c>
      <c r="E1157" s="161">
        <v>0.51571999999999996</v>
      </c>
      <c r="F1157" s="162">
        <v>1</v>
      </c>
      <c r="G1157" s="161">
        <f t="shared" si="34"/>
        <v>0.51571999999999996</v>
      </c>
      <c r="H1157" s="160">
        <v>1.9</v>
      </c>
      <c r="I1157" s="163">
        <f t="shared" si="35"/>
        <v>0.97987000000000002</v>
      </c>
      <c r="J1157" s="164" t="s">
        <v>1245</v>
      </c>
      <c r="K1157" s="165" t="s">
        <v>1246</v>
      </c>
      <c r="L1157" s="148"/>
      <c r="M1157" s="189"/>
    </row>
    <row r="1158" spans="1:13" ht="11.25" customHeight="1">
      <c r="A1158" s="148" t="s">
        <v>118</v>
      </c>
      <c r="B1158" s="148" t="s">
        <v>1306</v>
      </c>
      <c r="C1158" s="166">
        <v>10.119999999999999</v>
      </c>
      <c r="D1158" s="167">
        <v>0.64280000000000004</v>
      </c>
      <c r="E1158" s="167">
        <v>0.64280000000000004</v>
      </c>
      <c r="F1158" s="168">
        <v>1</v>
      </c>
      <c r="G1158" s="167">
        <f t="shared" si="34"/>
        <v>0.64280000000000004</v>
      </c>
      <c r="H1158" s="166">
        <v>1.9</v>
      </c>
      <c r="I1158" s="169">
        <f t="shared" si="35"/>
        <v>1.22132</v>
      </c>
      <c r="J1158" s="170" t="s">
        <v>1245</v>
      </c>
      <c r="K1158" s="171" t="s">
        <v>1246</v>
      </c>
      <c r="L1158" s="148"/>
      <c r="M1158" s="189"/>
    </row>
    <row r="1159" spans="1:13" ht="11.25" customHeight="1">
      <c r="A1159" s="148" t="s">
        <v>119</v>
      </c>
      <c r="B1159" s="148" t="s">
        <v>1306</v>
      </c>
      <c r="C1159" s="166">
        <v>15.76</v>
      </c>
      <c r="D1159" s="167">
        <v>1.0759700000000001</v>
      </c>
      <c r="E1159" s="167">
        <v>1.0759700000000001</v>
      </c>
      <c r="F1159" s="168">
        <v>1</v>
      </c>
      <c r="G1159" s="167">
        <f t="shared" si="34"/>
        <v>1.0759700000000001</v>
      </c>
      <c r="H1159" s="166">
        <v>1.9</v>
      </c>
      <c r="I1159" s="169">
        <f t="shared" si="35"/>
        <v>2.04434</v>
      </c>
      <c r="J1159" s="170" t="s">
        <v>1245</v>
      </c>
      <c r="K1159" s="171" t="s">
        <v>1246</v>
      </c>
      <c r="L1159" s="148"/>
      <c r="M1159" s="189"/>
    </row>
    <row r="1160" spans="1:13" ht="11.25" customHeight="1">
      <c r="A1160" s="172" t="s">
        <v>120</v>
      </c>
      <c r="B1160" s="172" t="s">
        <v>1306</v>
      </c>
      <c r="C1160" s="173">
        <v>31.32</v>
      </c>
      <c r="D1160" s="174">
        <v>2.4331700000000001</v>
      </c>
      <c r="E1160" s="174">
        <v>2.4331700000000001</v>
      </c>
      <c r="F1160" s="175">
        <v>1</v>
      </c>
      <c r="G1160" s="174">
        <f t="shared" si="34"/>
        <v>2.4331700000000001</v>
      </c>
      <c r="H1160" s="173">
        <v>1.9</v>
      </c>
      <c r="I1160" s="176">
        <f t="shared" si="35"/>
        <v>4.6230200000000004</v>
      </c>
      <c r="J1160" s="177" t="s">
        <v>1245</v>
      </c>
      <c r="K1160" s="178" t="s">
        <v>1246</v>
      </c>
      <c r="L1160" s="148"/>
      <c r="M1160" s="189"/>
    </row>
    <row r="1161" spans="1:13" ht="11.25" customHeight="1">
      <c r="A1161" s="159" t="s">
        <v>121</v>
      </c>
      <c r="B1161" s="159" t="s">
        <v>1812</v>
      </c>
      <c r="C1161" s="160">
        <v>4.82</v>
      </c>
      <c r="D1161" s="161">
        <v>0.35487000000000002</v>
      </c>
      <c r="E1161" s="161">
        <v>0.35487000000000002</v>
      </c>
      <c r="F1161" s="162">
        <v>1</v>
      </c>
      <c r="G1161" s="161">
        <f t="shared" si="34"/>
        <v>0.35487000000000002</v>
      </c>
      <c r="H1161" s="160">
        <v>1.9</v>
      </c>
      <c r="I1161" s="163">
        <f t="shared" si="35"/>
        <v>0.67425000000000002</v>
      </c>
      <c r="J1161" s="164" t="s">
        <v>1245</v>
      </c>
      <c r="K1161" s="165" t="s">
        <v>1246</v>
      </c>
      <c r="L1161" s="148"/>
      <c r="M1161" s="189"/>
    </row>
    <row r="1162" spans="1:13" ht="11.25" customHeight="1">
      <c r="A1162" s="148" t="s">
        <v>122</v>
      </c>
      <c r="B1162" s="148" t="s">
        <v>1812</v>
      </c>
      <c r="C1162" s="166">
        <v>6.54</v>
      </c>
      <c r="D1162" s="167">
        <v>0.47793000000000002</v>
      </c>
      <c r="E1162" s="167">
        <v>0.47793000000000002</v>
      </c>
      <c r="F1162" s="168">
        <v>1</v>
      </c>
      <c r="G1162" s="167">
        <f t="shared" si="34"/>
        <v>0.47793000000000002</v>
      </c>
      <c r="H1162" s="166">
        <v>1.9</v>
      </c>
      <c r="I1162" s="169">
        <f t="shared" si="35"/>
        <v>0.90807000000000004</v>
      </c>
      <c r="J1162" s="170" t="s">
        <v>1245</v>
      </c>
      <c r="K1162" s="171" t="s">
        <v>1246</v>
      </c>
      <c r="L1162" s="148"/>
      <c r="M1162" s="189"/>
    </row>
    <row r="1163" spans="1:13" ht="11.25" customHeight="1">
      <c r="A1163" s="148" t="s">
        <v>123</v>
      </c>
      <c r="B1163" s="148" t="s">
        <v>1812</v>
      </c>
      <c r="C1163" s="166">
        <v>10.86</v>
      </c>
      <c r="D1163" s="167">
        <v>0.87890000000000001</v>
      </c>
      <c r="E1163" s="167">
        <v>0.87890000000000001</v>
      </c>
      <c r="F1163" s="168">
        <v>1</v>
      </c>
      <c r="G1163" s="167">
        <f t="shared" si="34"/>
        <v>0.87890000000000001</v>
      </c>
      <c r="H1163" s="166">
        <v>1.9</v>
      </c>
      <c r="I1163" s="169">
        <f t="shared" si="35"/>
        <v>1.66991</v>
      </c>
      <c r="J1163" s="170" t="s">
        <v>1245</v>
      </c>
      <c r="K1163" s="171" t="s">
        <v>1246</v>
      </c>
      <c r="L1163" s="148"/>
      <c r="M1163" s="189"/>
    </row>
    <row r="1164" spans="1:13" ht="11.25" customHeight="1">
      <c r="A1164" s="172" t="s">
        <v>124</v>
      </c>
      <c r="B1164" s="172" t="s">
        <v>1812</v>
      </c>
      <c r="C1164" s="173">
        <v>21.21</v>
      </c>
      <c r="D1164" s="174">
        <v>1.7875799999999999</v>
      </c>
      <c r="E1164" s="174">
        <v>1.7875799999999999</v>
      </c>
      <c r="F1164" s="175">
        <v>1</v>
      </c>
      <c r="G1164" s="174">
        <f t="shared" si="34"/>
        <v>1.7875799999999999</v>
      </c>
      <c r="H1164" s="173">
        <v>1.9</v>
      </c>
      <c r="I1164" s="176">
        <f t="shared" si="35"/>
        <v>3.3963999999999999</v>
      </c>
      <c r="J1164" s="177" t="s">
        <v>1245</v>
      </c>
      <c r="K1164" s="178" t="s">
        <v>1246</v>
      </c>
      <c r="L1164" s="148"/>
      <c r="M1164" s="189"/>
    </row>
    <row r="1165" spans="1:13" ht="11.25" customHeight="1">
      <c r="A1165" s="159" t="s">
        <v>125</v>
      </c>
      <c r="B1165" s="159" t="s">
        <v>1813</v>
      </c>
      <c r="C1165" s="160">
        <v>3.57</v>
      </c>
      <c r="D1165" s="161">
        <v>0.28420000000000001</v>
      </c>
      <c r="E1165" s="161">
        <v>0.28420000000000001</v>
      </c>
      <c r="F1165" s="162">
        <v>1</v>
      </c>
      <c r="G1165" s="161">
        <f t="shared" ref="G1165:G1228" si="36">ROUND(F1165*D1165,5)</f>
        <v>0.28420000000000001</v>
      </c>
      <c r="H1165" s="160">
        <v>1.9</v>
      </c>
      <c r="I1165" s="163">
        <f t="shared" ref="I1165:I1228" si="37">ROUND(H1165*G1165,5)</f>
        <v>0.53998000000000002</v>
      </c>
      <c r="J1165" s="164" t="s">
        <v>1245</v>
      </c>
      <c r="K1165" s="165" t="s">
        <v>1246</v>
      </c>
      <c r="L1165" s="148"/>
      <c r="M1165" s="189"/>
    </row>
    <row r="1166" spans="1:13" ht="11.25" customHeight="1">
      <c r="A1166" s="148" t="s">
        <v>126</v>
      </c>
      <c r="B1166" s="148" t="s">
        <v>1813</v>
      </c>
      <c r="C1166" s="166">
        <v>5.0999999999999996</v>
      </c>
      <c r="D1166" s="167">
        <v>0.40034999999999998</v>
      </c>
      <c r="E1166" s="167">
        <v>0.40034999999999998</v>
      </c>
      <c r="F1166" s="168">
        <v>1</v>
      </c>
      <c r="G1166" s="167">
        <f t="shared" si="36"/>
        <v>0.40034999999999998</v>
      </c>
      <c r="H1166" s="166">
        <v>1.9</v>
      </c>
      <c r="I1166" s="169">
        <f t="shared" si="37"/>
        <v>0.76066999999999996</v>
      </c>
      <c r="J1166" s="170" t="s">
        <v>1245</v>
      </c>
      <c r="K1166" s="171" t="s">
        <v>1246</v>
      </c>
      <c r="L1166" s="148"/>
      <c r="M1166" s="189"/>
    </row>
    <row r="1167" spans="1:13" ht="11.25" customHeight="1">
      <c r="A1167" s="148" t="s">
        <v>127</v>
      </c>
      <c r="B1167" s="148" t="s">
        <v>1813</v>
      </c>
      <c r="C1167" s="166">
        <v>10.26</v>
      </c>
      <c r="D1167" s="167">
        <v>0.91783000000000003</v>
      </c>
      <c r="E1167" s="167">
        <v>0.91783000000000003</v>
      </c>
      <c r="F1167" s="168">
        <v>1</v>
      </c>
      <c r="G1167" s="167">
        <f t="shared" si="36"/>
        <v>0.91783000000000003</v>
      </c>
      <c r="H1167" s="166">
        <v>1.9</v>
      </c>
      <c r="I1167" s="169">
        <f t="shared" si="37"/>
        <v>1.7438800000000001</v>
      </c>
      <c r="J1167" s="170" t="s">
        <v>1245</v>
      </c>
      <c r="K1167" s="171" t="s">
        <v>1246</v>
      </c>
      <c r="L1167" s="148"/>
      <c r="M1167" s="189"/>
    </row>
    <row r="1168" spans="1:13" ht="11.25" customHeight="1">
      <c r="A1168" s="172" t="s">
        <v>128</v>
      </c>
      <c r="B1168" s="172" t="s">
        <v>1813</v>
      </c>
      <c r="C1168" s="173">
        <v>10.26</v>
      </c>
      <c r="D1168" s="174">
        <v>3.6335899999999999</v>
      </c>
      <c r="E1168" s="174">
        <v>3.6335899999999999</v>
      </c>
      <c r="F1168" s="175">
        <v>1</v>
      </c>
      <c r="G1168" s="174">
        <f t="shared" si="36"/>
        <v>3.6335899999999999</v>
      </c>
      <c r="H1168" s="173">
        <v>1.9</v>
      </c>
      <c r="I1168" s="176">
        <f t="shared" si="37"/>
        <v>6.9038199999999996</v>
      </c>
      <c r="J1168" s="177" t="s">
        <v>1245</v>
      </c>
      <c r="K1168" s="178" t="s">
        <v>1246</v>
      </c>
      <c r="L1168" s="148"/>
      <c r="M1168" s="189"/>
    </row>
    <row r="1169" spans="1:13" ht="11.25" customHeight="1">
      <c r="A1169" s="159" t="s">
        <v>129</v>
      </c>
      <c r="B1169" s="159" t="s">
        <v>1598</v>
      </c>
      <c r="C1169" s="160">
        <v>5.37</v>
      </c>
      <c r="D1169" s="161">
        <v>0.38779000000000002</v>
      </c>
      <c r="E1169" s="161">
        <v>0.38779000000000002</v>
      </c>
      <c r="F1169" s="162">
        <v>1</v>
      </c>
      <c r="G1169" s="161">
        <f t="shared" si="36"/>
        <v>0.38779000000000002</v>
      </c>
      <c r="H1169" s="160">
        <v>1.9</v>
      </c>
      <c r="I1169" s="163">
        <f t="shared" si="37"/>
        <v>0.73680000000000001</v>
      </c>
      <c r="J1169" s="164" t="s">
        <v>1245</v>
      </c>
      <c r="K1169" s="165" t="s">
        <v>1246</v>
      </c>
      <c r="L1169" s="148"/>
      <c r="M1169" s="189"/>
    </row>
    <row r="1170" spans="1:13" ht="11.25" customHeight="1">
      <c r="A1170" s="148" t="s">
        <v>130</v>
      </c>
      <c r="B1170" s="148" t="s">
        <v>1598</v>
      </c>
      <c r="C1170" s="166">
        <v>7.4</v>
      </c>
      <c r="D1170" s="167">
        <v>0.52383999999999997</v>
      </c>
      <c r="E1170" s="167">
        <v>0.52383999999999997</v>
      </c>
      <c r="F1170" s="168">
        <v>1</v>
      </c>
      <c r="G1170" s="167">
        <f t="shared" si="36"/>
        <v>0.52383999999999997</v>
      </c>
      <c r="H1170" s="166">
        <v>1.9</v>
      </c>
      <c r="I1170" s="169">
        <f t="shared" si="37"/>
        <v>0.99529999999999996</v>
      </c>
      <c r="J1170" s="170" t="s">
        <v>1245</v>
      </c>
      <c r="K1170" s="171" t="s">
        <v>1246</v>
      </c>
      <c r="L1170" s="148"/>
      <c r="M1170" s="189"/>
    </row>
    <row r="1171" spans="1:13" ht="11.25" customHeight="1">
      <c r="A1171" s="148" t="s">
        <v>131</v>
      </c>
      <c r="B1171" s="148" t="s">
        <v>1598</v>
      </c>
      <c r="C1171" s="166">
        <v>12.04</v>
      </c>
      <c r="D1171" s="167">
        <v>0.92784999999999995</v>
      </c>
      <c r="E1171" s="167">
        <v>0.92784999999999995</v>
      </c>
      <c r="F1171" s="168">
        <v>1</v>
      </c>
      <c r="G1171" s="167">
        <f t="shared" si="36"/>
        <v>0.92784999999999995</v>
      </c>
      <c r="H1171" s="166">
        <v>1.9</v>
      </c>
      <c r="I1171" s="169">
        <f t="shared" si="37"/>
        <v>1.76292</v>
      </c>
      <c r="J1171" s="170" t="s">
        <v>1245</v>
      </c>
      <c r="K1171" s="171" t="s">
        <v>1246</v>
      </c>
      <c r="L1171" s="148"/>
      <c r="M1171" s="189"/>
    </row>
    <row r="1172" spans="1:13" ht="11.25" customHeight="1">
      <c r="A1172" s="172" t="s">
        <v>132</v>
      </c>
      <c r="B1172" s="172" t="s">
        <v>1598</v>
      </c>
      <c r="C1172" s="173">
        <v>22.15</v>
      </c>
      <c r="D1172" s="174">
        <v>1.7603500000000001</v>
      </c>
      <c r="E1172" s="174">
        <v>1.7603500000000001</v>
      </c>
      <c r="F1172" s="175">
        <v>1</v>
      </c>
      <c r="G1172" s="174">
        <f t="shared" si="36"/>
        <v>1.7603500000000001</v>
      </c>
      <c r="H1172" s="173">
        <v>1.9</v>
      </c>
      <c r="I1172" s="176">
        <f t="shared" si="37"/>
        <v>3.3446699999999998</v>
      </c>
      <c r="J1172" s="177" t="s">
        <v>1245</v>
      </c>
      <c r="K1172" s="178" t="s">
        <v>1246</v>
      </c>
      <c r="L1172" s="148"/>
      <c r="M1172" s="189"/>
    </row>
    <row r="1173" spans="1:13" ht="11.25" customHeight="1">
      <c r="A1173" s="159" t="s">
        <v>133</v>
      </c>
      <c r="B1173" s="159" t="s">
        <v>1599</v>
      </c>
      <c r="C1173" s="160">
        <v>4.09</v>
      </c>
      <c r="D1173" s="161">
        <v>0.31520999999999999</v>
      </c>
      <c r="E1173" s="161">
        <v>0.31520999999999999</v>
      </c>
      <c r="F1173" s="162">
        <v>1</v>
      </c>
      <c r="G1173" s="161">
        <f t="shared" si="36"/>
        <v>0.31520999999999999</v>
      </c>
      <c r="H1173" s="160">
        <v>1.9</v>
      </c>
      <c r="I1173" s="163">
        <f t="shared" si="37"/>
        <v>0.59889999999999999</v>
      </c>
      <c r="J1173" s="164" t="s">
        <v>1245</v>
      </c>
      <c r="K1173" s="165" t="s">
        <v>1246</v>
      </c>
      <c r="L1173" s="148"/>
      <c r="M1173" s="189"/>
    </row>
    <row r="1174" spans="1:13" ht="11.25" customHeight="1">
      <c r="A1174" s="148" t="s">
        <v>134</v>
      </c>
      <c r="B1174" s="148" t="s">
        <v>1599</v>
      </c>
      <c r="C1174" s="166">
        <v>5.49</v>
      </c>
      <c r="D1174" s="167">
        <v>0.42166999999999999</v>
      </c>
      <c r="E1174" s="167">
        <v>0.42166999999999999</v>
      </c>
      <c r="F1174" s="168">
        <v>1</v>
      </c>
      <c r="G1174" s="167">
        <f t="shared" si="36"/>
        <v>0.42166999999999999</v>
      </c>
      <c r="H1174" s="166">
        <v>1.9</v>
      </c>
      <c r="I1174" s="169">
        <f t="shared" si="37"/>
        <v>0.80117000000000005</v>
      </c>
      <c r="J1174" s="170" t="s">
        <v>1245</v>
      </c>
      <c r="K1174" s="171" t="s">
        <v>1246</v>
      </c>
      <c r="L1174" s="148"/>
      <c r="M1174" s="189"/>
    </row>
    <row r="1175" spans="1:13" ht="11.25" customHeight="1">
      <c r="A1175" s="148" t="s">
        <v>135</v>
      </c>
      <c r="B1175" s="148" t="s">
        <v>1599</v>
      </c>
      <c r="C1175" s="166">
        <v>8</v>
      </c>
      <c r="D1175" s="167">
        <v>0.66901999999999995</v>
      </c>
      <c r="E1175" s="167">
        <v>0.66901999999999995</v>
      </c>
      <c r="F1175" s="168">
        <v>1</v>
      </c>
      <c r="G1175" s="167">
        <f t="shared" si="36"/>
        <v>0.66901999999999995</v>
      </c>
      <c r="H1175" s="166">
        <v>1.9</v>
      </c>
      <c r="I1175" s="169">
        <f t="shared" si="37"/>
        <v>1.2711399999999999</v>
      </c>
      <c r="J1175" s="170" t="s">
        <v>1245</v>
      </c>
      <c r="K1175" s="171" t="s">
        <v>1246</v>
      </c>
      <c r="L1175" s="148"/>
      <c r="M1175" s="189"/>
    </row>
    <row r="1176" spans="1:13" ht="11.25" customHeight="1">
      <c r="A1176" s="172" t="s">
        <v>136</v>
      </c>
      <c r="B1176" s="172" t="s">
        <v>1599</v>
      </c>
      <c r="C1176" s="173">
        <v>18.36</v>
      </c>
      <c r="D1176" s="174">
        <v>1.4147700000000001</v>
      </c>
      <c r="E1176" s="174">
        <v>1.4147700000000001</v>
      </c>
      <c r="F1176" s="175">
        <v>1</v>
      </c>
      <c r="G1176" s="174">
        <f t="shared" si="36"/>
        <v>1.4147700000000001</v>
      </c>
      <c r="H1176" s="173">
        <v>1.9</v>
      </c>
      <c r="I1176" s="176">
        <f t="shared" si="37"/>
        <v>2.6880600000000001</v>
      </c>
      <c r="J1176" s="177" t="s">
        <v>1245</v>
      </c>
      <c r="K1176" s="178" t="s">
        <v>1246</v>
      </c>
      <c r="L1176" s="148"/>
      <c r="M1176" s="189"/>
    </row>
    <row r="1177" spans="1:13" ht="11.25" customHeight="1">
      <c r="A1177" s="159" t="s">
        <v>137</v>
      </c>
      <c r="B1177" s="159" t="s">
        <v>1814</v>
      </c>
      <c r="C1177" s="160">
        <v>3.45</v>
      </c>
      <c r="D1177" s="161">
        <v>0.28669</v>
      </c>
      <c r="E1177" s="161">
        <v>0.28669</v>
      </c>
      <c r="F1177" s="162">
        <v>1</v>
      </c>
      <c r="G1177" s="161">
        <f t="shared" si="36"/>
        <v>0.28669</v>
      </c>
      <c r="H1177" s="160">
        <v>1.9</v>
      </c>
      <c r="I1177" s="163">
        <f t="shared" si="37"/>
        <v>0.54471000000000003</v>
      </c>
      <c r="J1177" s="164" t="s">
        <v>1245</v>
      </c>
      <c r="K1177" s="165" t="s">
        <v>1246</v>
      </c>
      <c r="L1177" s="148"/>
      <c r="M1177" s="189"/>
    </row>
    <row r="1178" spans="1:13" ht="11.25" customHeight="1">
      <c r="A1178" s="148" t="s">
        <v>138</v>
      </c>
      <c r="B1178" s="148" t="s">
        <v>1814</v>
      </c>
      <c r="C1178" s="166">
        <v>4.99</v>
      </c>
      <c r="D1178" s="167">
        <v>0.42026999999999998</v>
      </c>
      <c r="E1178" s="167">
        <v>0.42026999999999998</v>
      </c>
      <c r="F1178" s="168">
        <v>1</v>
      </c>
      <c r="G1178" s="167">
        <f t="shared" si="36"/>
        <v>0.42026999999999998</v>
      </c>
      <c r="H1178" s="166">
        <v>1.9</v>
      </c>
      <c r="I1178" s="169">
        <f t="shared" si="37"/>
        <v>0.79851000000000005</v>
      </c>
      <c r="J1178" s="170" t="s">
        <v>1245</v>
      </c>
      <c r="K1178" s="171" t="s">
        <v>1246</v>
      </c>
      <c r="L1178" s="148"/>
      <c r="M1178" s="189"/>
    </row>
    <row r="1179" spans="1:13" ht="11.25" customHeight="1">
      <c r="A1179" s="148" t="s">
        <v>139</v>
      </c>
      <c r="B1179" s="148" t="s">
        <v>1814</v>
      </c>
      <c r="C1179" s="166">
        <v>8.1</v>
      </c>
      <c r="D1179" s="167">
        <v>0.65888999999999998</v>
      </c>
      <c r="E1179" s="167">
        <v>0.65888999999999998</v>
      </c>
      <c r="F1179" s="168">
        <v>1</v>
      </c>
      <c r="G1179" s="167">
        <f t="shared" si="36"/>
        <v>0.65888999999999998</v>
      </c>
      <c r="H1179" s="166">
        <v>1.9</v>
      </c>
      <c r="I1179" s="169">
        <f t="shared" si="37"/>
        <v>1.2518899999999999</v>
      </c>
      <c r="J1179" s="170" t="s">
        <v>1245</v>
      </c>
      <c r="K1179" s="171" t="s">
        <v>1246</v>
      </c>
      <c r="L1179" s="148"/>
      <c r="M1179" s="189"/>
    </row>
    <row r="1180" spans="1:13" ht="11.25" customHeight="1">
      <c r="A1180" s="172" t="s">
        <v>140</v>
      </c>
      <c r="B1180" s="172" t="s">
        <v>1814</v>
      </c>
      <c r="C1180" s="173">
        <v>12.536478658536586</v>
      </c>
      <c r="D1180" s="174">
        <v>1.1358200000000001</v>
      </c>
      <c r="E1180" s="174">
        <v>1.1358200000000001</v>
      </c>
      <c r="F1180" s="175">
        <v>1</v>
      </c>
      <c r="G1180" s="174">
        <f t="shared" si="36"/>
        <v>1.1358200000000001</v>
      </c>
      <c r="H1180" s="173">
        <v>1.9</v>
      </c>
      <c r="I1180" s="176">
        <f t="shared" si="37"/>
        <v>2.1580599999999999</v>
      </c>
      <c r="J1180" s="177" t="s">
        <v>1245</v>
      </c>
      <c r="K1180" s="178" t="s">
        <v>1246</v>
      </c>
      <c r="L1180" s="148"/>
      <c r="M1180" s="189"/>
    </row>
    <row r="1181" spans="1:13" ht="11.25" customHeight="1">
      <c r="A1181" s="159" t="s">
        <v>141</v>
      </c>
      <c r="B1181" s="159" t="s">
        <v>1815</v>
      </c>
      <c r="C1181" s="160">
        <v>3.01</v>
      </c>
      <c r="D1181" s="161">
        <v>0.42663000000000001</v>
      </c>
      <c r="E1181" s="161">
        <v>0.42663000000000001</v>
      </c>
      <c r="F1181" s="162">
        <v>1</v>
      </c>
      <c r="G1181" s="161">
        <f t="shared" si="36"/>
        <v>0.42663000000000001</v>
      </c>
      <c r="H1181" s="160">
        <v>1.9</v>
      </c>
      <c r="I1181" s="163">
        <f t="shared" si="37"/>
        <v>0.81059999999999999</v>
      </c>
      <c r="J1181" s="164" t="s">
        <v>1245</v>
      </c>
      <c r="K1181" s="165" t="s">
        <v>1246</v>
      </c>
      <c r="L1181" s="148"/>
      <c r="M1181" s="189"/>
    </row>
    <row r="1182" spans="1:13" ht="11.25" customHeight="1">
      <c r="A1182" s="148" t="s">
        <v>142</v>
      </c>
      <c r="B1182" s="148" t="s">
        <v>1815</v>
      </c>
      <c r="C1182" s="166">
        <v>3.67</v>
      </c>
      <c r="D1182" s="167">
        <v>0.55791999999999997</v>
      </c>
      <c r="E1182" s="167">
        <v>0.55791999999999997</v>
      </c>
      <c r="F1182" s="168">
        <v>1</v>
      </c>
      <c r="G1182" s="167">
        <f t="shared" si="36"/>
        <v>0.55791999999999997</v>
      </c>
      <c r="H1182" s="166">
        <v>1.9</v>
      </c>
      <c r="I1182" s="169">
        <f t="shared" si="37"/>
        <v>1.0600499999999999</v>
      </c>
      <c r="J1182" s="170" t="s">
        <v>1245</v>
      </c>
      <c r="K1182" s="171" t="s">
        <v>1246</v>
      </c>
      <c r="L1182" s="148"/>
      <c r="M1182" s="189"/>
    </row>
    <row r="1183" spans="1:13" ht="11.25" customHeight="1">
      <c r="A1183" s="148" t="s">
        <v>143</v>
      </c>
      <c r="B1183" s="148" t="s">
        <v>1815</v>
      </c>
      <c r="C1183" s="166">
        <v>4.29</v>
      </c>
      <c r="D1183" s="167">
        <v>0.57835000000000003</v>
      </c>
      <c r="E1183" s="167">
        <v>0.57835000000000003</v>
      </c>
      <c r="F1183" s="168">
        <v>1</v>
      </c>
      <c r="G1183" s="167">
        <f t="shared" si="36"/>
        <v>0.57835000000000003</v>
      </c>
      <c r="H1183" s="166">
        <v>1.9</v>
      </c>
      <c r="I1183" s="169">
        <f t="shared" si="37"/>
        <v>1.09887</v>
      </c>
      <c r="J1183" s="170" t="s">
        <v>1245</v>
      </c>
      <c r="K1183" s="171" t="s">
        <v>1246</v>
      </c>
      <c r="L1183" s="148"/>
      <c r="M1183" s="189"/>
    </row>
    <row r="1184" spans="1:13" ht="11.25" customHeight="1">
      <c r="A1184" s="172" t="s">
        <v>144</v>
      </c>
      <c r="B1184" s="172" t="s">
        <v>1815</v>
      </c>
      <c r="C1184" s="173">
        <v>6.56</v>
      </c>
      <c r="D1184" s="174">
        <v>1.19512</v>
      </c>
      <c r="E1184" s="174">
        <v>1.19512</v>
      </c>
      <c r="F1184" s="175">
        <v>1</v>
      </c>
      <c r="G1184" s="174">
        <f t="shared" si="36"/>
        <v>1.19512</v>
      </c>
      <c r="H1184" s="173">
        <v>1.9</v>
      </c>
      <c r="I1184" s="176">
        <f t="shared" si="37"/>
        <v>2.2707299999999999</v>
      </c>
      <c r="J1184" s="177" t="s">
        <v>1245</v>
      </c>
      <c r="K1184" s="178" t="s">
        <v>1246</v>
      </c>
      <c r="L1184" s="148"/>
      <c r="M1184" s="189"/>
    </row>
    <row r="1185" spans="1:13" ht="11.25" customHeight="1">
      <c r="A1185" s="159" t="s">
        <v>145</v>
      </c>
      <c r="B1185" s="159" t="s">
        <v>1600</v>
      </c>
      <c r="C1185" s="160">
        <v>5.28</v>
      </c>
      <c r="D1185" s="161">
        <v>0.43625999999999998</v>
      </c>
      <c r="E1185" s="161">
        <v>0.43625999999999998</v>
      </c>
      <c r="F1185" s="162">
        <v>1</v>
      </c>
      <c r="G1185" s="161">
        <f t="shared" si="36"/>
        <v>0.43625999999999998</v>
      </c>
      <c r="H1185" s="160">
        <v>1.9</v>
      </c>
      <c r="I1185" s="163">
        <f t="shared" si="37"/>
        <v>0.82889000000000002</v>
      </c>
      <c r="J1185" s="164" t="s">
        <v>1245</v>
      </c>
      <c r="K1185" s="165" t="s">
        <v>1246</v>
      </c>
      <c r="L1185" s="148"/>
      <c r="M1185" s="189"/>
    </row>
    <row r="1186" spans="1:13" ht="11.25" customHeight="1">
      <c r="A1186" s="148" t="s">
        <v>146</v>
      </c>
      <c r="B1186" s="148" t="s">
        <v>1600</v>
      </c>
      <c r="C1186" s="166">
        <v>7.96</v>
      </c>
      <c r="D1186" s="167">
        <v>0.59109999999999996</v>
      </c>
      <c r="E1186" s="167">
        <v>0.59109999999999996</v>
      </c>
      <c r="F1186" s="168">
        <v>1</v>
      </c>
      <c r="G1186" s="167">
        <f t="shared" si="36"/>
        <v>0.59109999999999996</v>
      </c>
      <c r="H1186" s="166">
        <v>1.9</v>
      </c>
      <c r="I1186" s="169">
        <f t="shared" si="37"/>
        <v>1.1230899999999999</v>
      </c>
      <c r="J1186" s="170" t="s">
        <v>1245</v>
      </c>
      <c r="K1186" s="171" t="s">
        <v>1246</v>
      </c>
      <c r="L1186" s="148"/>
      <c r="M1186" s="189"/>
    </row>
    <row r="1187" spans="1:13" ht="11.25" customHeight="1">
      <c r="A1187" s="148" t="s">
        <v>147</v>
      </c>
      <c r="B1187" s="148" t="s">
        <v>1600</v>
      </c>
      <c r="C1187" s="166">
        <v>9.73</v>
      </c>
      <c r="D1187" s="167">
        <v>0.90263000000000004</v>
      </c>
      <c r="E1187" s="167">
        <v>0.90263000000000004</v>
      </c>
      <c r="F1187" s="168">
        <v>1</v>
      </c>
      <c r="G1187" s="167">
        <f t="shared" si="36"/>
        <v>0.90263000000000004</v>
      </c>
      <c r="H1187" s="166">
        <v>1.9</v>
      </c>
      <c r="I1187" s="169">
        <f t="shared" si="37"/>
        <v>1.7150000000000001</v>
      </c>
      <c r="J1187" s="170" t="s">
        <v>1245</v>
      </c>
      <c r="K1187" s="171" t="s">
        <v>1246</v>
      </c>
      <c r="L1187" s="148"/>
      <c r="M1187" s="189"/>
    </row>
    <row r="1188" spans="1:13" ht="11.25" customHeight="1">
      <c r="A1188" s="172" t="s">
        <v>148</v>
      </c>
      <c r="B1188" s="172" t="s">
        <v>1600</v>
      </c>
      <c r="C1188" s="173">
        <v>22.69</v>
      </c>
      <c r="D1188" s="174">
        <v>2.08284</v>
      </c>
      <c r="E1188" s="174">
        <v>2.08284</v>
      </c>
      <c r="F1188" s="175">
        <v>1</v>
      </c>
      <c r="G1188" s="174">
        <f t="shared" si="36"/>
        <v>2.08284</v>
      </c>
      <c r="H1188" s="173">
        <v>1.9</v>
      </c>
      <c r="I1188" s="176">
        <f t="shared" si="37"/>
        <v>3.9573999999999998</v>
      </c>
      <c r="J1188" s="177" t="s">
        <v>1245</v>
      </c>
      <c r="K1188" s="178" t="s">
        <v>1246</v>
      </c>
      <c r="L1188" s="148"/>
      <c r="M1188" s="189"/>
    </row>
    <row r="1189" spans="1:13" ht="11.25" customHeight="1">
      <c r="A1189" s="159" t="s">
        <v>149</v>
      </c>
      <c r="B1189" s="159" t="s">
        <v>1601</v>
      </c>
      <c r="C1189" s="160">
        <v>4.99</v>
      </c>
      <c r="D1189" s="161">
        <v>0.36320999999999998</v>
      </c>
      <c r="E1189" s="161">
        <v>0.36320999999999998</v>
      </c>
      <c r="F1189" s="162">
        <v>1</v>
      </c>
      <c r="G1189" s="161">
        <f t="shared" si="36"/>
        <v>0.36320999999999998</v>
      </c>
      <c r="H1189" s="160">
        <v>1.9</v>
      </c>
      <c r="I1189" s="163">
        <f t="shared" si="37"/>
        <v>0.69010000000000005</v>
      </c>
      <c r="J1189" s="164" t="s">
        <v>1245</v>
      </c>
      <c r="K1189" s="165" t="s">
        <v>1246</v>
      </c>
      <c r="L1189" s="148"/>
      <c r="M1189" s="189"/>
    </row>
    <row r="1190" spans="1:13" ht="11.25" customHeight="1">
      <c r="A1190" s="148" t="s">
        <v>150</v>
      </c>
      <c r="B1190" s="148" t="s">
        <v>1601</v>
      </c>
      <c r="C1190" s="166">
        <v>6.22</v>
      </c>
      <c r="D1190" s="167">
        <v>0.44919999999999999</v>
      </c>
      <c r="E1190" s="167">
        <v>0.44919999999999999</v>
      </c>
      <c r="F1190" s="168">
        <v>1</v>
      </c>
      <c r="G1190" s="167">
        <f t="shared" si="36"/>
        <v>0.44919999999999999</v>
      </c>
      <c r="H1190" s="166">
        <v>1.9</v>
      </c>
      <c r="I1190" s="169">
        <f t="shared" si="37"/>
        <v>0.85348000000000002</v>
      </c>
      <c r="J1190" s="170" t="s">
        <v>1245</v>
      </c>
      <c r="K1190" s="171" t="s">
        <v>1246</v>
      </c>
      <c r="L1190" s="148"/>
      <c r="M1190" s="189"/>
    </row>
    <row r="1191" spans="1:13" ht="11.25" customHeight="1">
      <c r="A1191" s="148" t="s">
        <v>151</v>
      </c>
      <c r="B1191" s="148" t="s">
        <v>1601</v>
      </c>
      <c r="C1191" s="166">
        <v>12.3</v>
      </c>
      <c r="D1191" s="167">
        <v>0.78339000000000003</v>
      </c>
      <c r="E1191" s="167">
        <v>0.78339000000000003</v>
      </c>
      <c r="F1191" s="168">
        <v>1</v>
      </c>
      <c r="G1191" s="167">
        <f t="shared" si="36"/>
        <v>0.78339000000000003</v>
      </c>
      <c r="H1191" s="166">
        <v>1.9</v>
      </c>
      <c r="I1191" s="169">
        <f t="shared" si="37"/>
        <v>1.48844</v>
      </c>
      <c r="J1191" s="170" t="s">
        <v>1245</v>
      </c>
      <c r="K1191" s="171" t="s">
        <v>1246</v>
      </c>
      <c r="L1191" s="148"/>
      <c r="M1191" s="189"/>
    </row>
    <row r="1192" spans="1:13" ht="11.25" customHeight="1">
      <c r="A1192" s="172" t="s">
        <v>152</v>
      </c>
      <c r="B1192" s="172" t="s">
        <v>1601</v>
      </c>
      <c r="C1192" s="173">
        <v>12.3</v>
      </c>
      <c r="D1192" s="174">
        <v>1.0338700000000001</v>
      </c>
      <c r="E1192" s="174">
        <v>1.0338700000000001</v>
      </c>
      <c r="F1192" s="175">
        <v>1</v>
      </c>
      <c r="G1192" s="174">
        <f t="shared" si="36"/>
        <v>1.0338700000000001</v>
      </c>
      <c r="H1192" s="173">
        <v>1.9</v>
      </c>
      <c r="I1192" s="176">
        <f t="shared" si="37"/>
        <v>1.96435</v>
      </c>
      <c r="J1192" s="177" t="s">
        <v>1245</v>
      </c>
      <c r="K1192" s="178" t="s">
        <v>1246</v>
      </c>
      <c r="L1192" s="148"/>
      <c r="M1192" s="189"/>
    </row>
    <row r="1193" spans="1:13" ht="11.25" customHeight="1">
      <c r="A1193" s="159" t="s">
        <v>153</v>
      </c>
      <c r="B1193" s="159" t="s">
        <v>1602</v>
      </c>
      <c r="C1193" s="160">
        <v>7.39</v>
      </c>
      <c r="D1193" s="161">
        <v>0.57967999999999997</v>
      </c>
      <c r="E1193" s="161">
        <v>0.57967999999999997</v>
      </c>
      <c r="F1193" s="162">
        <v>1</v>
      </c>
      <c r="G1193" s="161">
        <f t="shared" si="36"/>
        <v>0.57967999999999997</v>
      </c>
      <c r="H1193" s="160">
        <v>1.9</v>
      </c>
      <c r="I1193" s="163">
        <f t="shared" si="37"/>
        <v>1.1013900000000001</v>
      </c>
      <c r="J1193" s="164" t="s">
        <v>1245</v>
      </c>
      <c r="K1193" s="165" t="s">
        <v>1246</v>
      </c>
      <c r="L1193" s="148"/>
      <c r="M1193" s="189"/>
    </row>
    <row r="1194" spans="1:13" ht="11.25" customHeight="1">
      <c r="A1194" s="148" t="s">
        <v>154</v>
      </c>
      <c r="B1194" s="148" t="s">
        <v>1602</v>
      </c>
      <c r="C1194" s="166">
        <v>10.84</v>
      </c>
      <c r="D1194" s="167">
        <v>0.90715999999999997</v>
      </c>
      <c r="E1194" s="167">
        <v>0.90715999999999997</v>
      </c>
      <c r="F1194" s="168">
        <v>1</v>
      </c>
      <c r="G1194" s="167">
        <f t="shared" si="36"/>
        <v>0.90715999999999997</v>
      </c>
      <c r="H1194" s="166">
        <v>1.9</v>
      </c>
      <c r="I1194" s="169">
        <f t="shared" si="37"/>
        <v>1.7236</v>
      </c>
      <c r="J1194" s="170" t="s">
        <v>1245</v>
      </c>
      <c r="K1194" s="171" t="s">
        <v>1246</v>
      </c>
      <c r="L1194" s="148"/>
      <c r="M1194" s="189"/>
    </row>
    <row r="1195" spans="1:13" ht="11.25" customHeight="1">
      <c r="A1195" s="148" t="s">
        <v>155</v>
      </c>
      <c r="B1195" s="148" t="s">
        <v>1602</v>
      </c>
      <c r="C1195" s="166">
        <v>12.75</v>
      </c>
      <c r="D1195" s="167">
        <v>1.2551000000000001</v>
      </c>
      <c r="E1195" s="167">
        <v>1.2551000000000001</v>
      </c>
      <c r="F1195" s="168">
        <v>1</v>
      </c>
      <c r="G1195" s="167">
        <f t="shared" si="36"/>
        <v>1.2551000000000001</v>
      </c>
      <c r="H1195" s="166">
        <v>1.9</v>
      </c>
      <c r="I1195" s="169">
        <f t="shared" si="37"/>
        <v>2.38469</v>
      </c>
      <c r="J1195" s="170" t="s">
        <v>1245</v>
      </c>
      <c r="K1195" s="171" t="s">
        <v>1246</v>
      </c>
      <c r="L1195" s="148"/>
      <c r="M1195" s="189"/>
    </row>
    <row r="1196" spans="1:13" ht="11.25" customHeight="1">
      <c r="A1196" s="172" t="s">
        <v>156</v>
      </c>
      <c r="B1196" s="172" t="s">
        <v>1602</v>
      </c>
      <c r="C1196" s="173">
        <v>39.94</v>
      </c>
      <c r="D1196" s="174">
        <v>5.1849499999999997</v>
      </c>
      <c r="E1196" s="174">
        <v>5.1849499999999997</v>
      </c>
      <c r="F1196" s="175">
        <v>1</v>
      </c>
      <c r="G1196" s="174">
        <f t="shared" si="36"/>
        <v>5.1849499999999997</v>
      </c>
      <c r="H1196" s="173">
        <v>1.9</v>
      </c>
      <c r="I1196" s="176">
        <f t="shared" si="37"/>
        <v>9.8514099999999996</v>
      </c>
      <c r="J1196" s="177" t="s">
        <v>1245</v>
      </c>
      <c r="K1196" s="178" t="s">
        <v>1246</v>
      </c>
      <c r="L1196" s="148"/>
      <c r="M1196" s="189"/>
    </row>
    <row r="1197" spans="1:13" ht="11.25" customHeight="1">
      <c r="A1197" s="159" t="s">
        <v>157</v>
      </c>
      <c r="B1197" s="159" t="s">
        <v>1603</v>
      </c>
      <c r="C1197" s="160">
        <v>5.07</v>
      </c>
      <c r="D1197" s="161">
        <v>0.50405999999999995</v>
      </c>
      <c r="E1197" s="161">
        <v>0.50405999999999995</v>
      </c>
      <c r="F1197" s="162">
        <v>1</v>
      </c>
      <c r="G1197" s="161">
        <f t="shared" si="36"/>
        <v>0.50405999999999995</v>
      </c>
      <c r="H1197" s="160">
        <v>1.9</v>
      </c>
      <c r="I1197" s="163">
        <f t="shared" si="37"/>
        <v>0.95770999999999995</v>
      </c>
      <c r="J1197" s="164" t="s">
        <v>1245</v>
      </c>
      <c r="K1197" s="165" t="s">
        <v>1246</v>
      </c>
      <c r="L1197" s="148"/>
      <c r="M1197" s="189"/>
    </row>
    <row r="1198" spans="1:13" ht="11.25" customHeight="1">
      <c r="A1198" s="148" t="s">
        <v>158</v>
      </c>
      <c r="B1198" s="148" t="s">
        <v>1603</v>
      </c>
      <c r="C1198" s="166">
        <v>6.6</v>
      </c>
      <c r="D1198" s="167">
        <v>0.61955000000000005</v>
      </c>
      <c r="E1198" s="167">
        <v>0.61955000000000005</v>
      </c>
      <c r="F1198" s="168">
        <v>1</v>
      </c>
      <c r="G1198" s="167">
        <f t="shared" si="36"/>
        <v>0.61955000000000005</v>
      </c>
      <c r="H1198" s="166">
        <v>1.9</v>
      </c>
      <c r="I1198" s="169">
        <f t="shared" si="37"/>
        <v>1.1771499999999999</v>
      </c>
      <c r="J1198" s="170" t="s">
        <v>1245</v>
      </c>
      <c r="K1198" s="171" t="s">
        <v>1246</v>
      </c>
      <c r="L1198" s="148"/>
      <c r="M1198" s="189"/>
    </row>
    <row r="1199" spans="1:13" ht="11.25" customHeight="1">
      <c r="A1199" s="148" t="s">
        <v>159</v>
      </c>
      <c r="B1199" s="148" t="s">
        <v>1603</v>
      </c>
      <c r="C1199" s="166">
        <v>7.28</v>
      </c>
      <c r="D1199" s="167">
        <v>0.86687000000000003</v>
      </c>
      <c r="E1199" s="167">
        <v>0.86687000000000003</v>
      </c>
      <c r="F1199" s="168">
        <v>1</v>
      </c>
      <c r="G1199" s="167">
        <f t="shared" si="36"/>
        <v>0.86687000000000003</v>
      </c>
      <c r="H1199" s="166">
        <v>1.9</v>
      </c>
      <c r="I1199" s="169">
        <f t="shared" si="37"/>
        <v>1.6470499999999999</v>
      </c>
      <c r="J1199" s="170" t="s">
        <v>1245</v>
      </c>
      <c r="K1199" s="171" t="s">
        <v>1246</v>
      </c>
      <c r="L1199" s="148"/>
      <c r="M1199" s="189"/>
    </row>
    <row r="1200" spans="1:13" ht="11.25" customHeight="1">
      <c r="A1200" s="172" t="s">
        <v>160</v>
      </c>
      <c r="B1200" s="172" t="s">
        <v>1603</v>
      </c>
      <c r="C1200" s="173">
        <v>14.88</v>
      </c>
      <c r="D1200" s="174">
        <v>1.45387</v>
      </c>
      <c r="E1200" s="174">
        <v>1.45387</v>
      </c>
      <c r="F1200" s="175">
        <v>1</v>
      </c>
      <c r="G1200" s="174">
        <f t="shared" si="36"/>
        <v>1.45387</v>
      </c>
      <c r="H1200" s="173">
        <v>1.9</v>
      </c>
      <c r="I1200" s="176">
        <f t="shared" si="37"/>
        <v>2.7623500000000001</v>
      </c>
      <c r="J1200" s="177" t="s">
        <v>1245</v>
      </c>
      <c r="K1200" s="178" t="s">
        <v>1246</v>
      </c>
      <c r="L1200" s="148"/>
      <c r="M1200" s="189"/>
    </row>
    <row r="1201" spans="1:13" ht="11.25" customHeight="1">
      <c r="A1201" s="159" t="s">
        <v>161</v>
      </c>
      <c r="B1201" s="159" t="s">
        <v>1816</v>
      </c>
      <c r="C1201" s="160">
        <v>1.95</v>
      </c>
      <c r="D1201" s="161">
        <v>0.24629000000000001</v>
      </c>
      <c r="E1201" s="161">
        <v>0.24629000000000001</v>
      </c>
      <c r="F1201" s="162">
        <v>1</v>
      </c>
      <c r="G1201" s="161">
        <f t="shared" si="36"/>
        <v>0.24629000000000001</v>
      </c>
      <c r="H1201" s="160">
        <v>1.9</v>
      </c>
      <c r="I1201" s="163">
        <f t="shared" si="37"/>
        <v>0.46794999999999998</v>
      </c>
      <c r="J1201" s="164" t="s">
        <v>1245</v>
      </c>
      <c r="K1201" s="165" t="s">
        <v>1246</v>
      </c>
      <c r="L1201" s="148"/>
      <c r="M1201" s="189"/>
    </row>
    <row r="1202" spans="1:13" ht="11.25" customHeight="1">
      <c r="A1202" s="148" t="s">
        <v>162</v>
      </c>
      <c r="B1202" s="148" t="s">
        <v>1816</v>
      </c>
      <c r="C1202" s="166">
        <v>2.1800000000000002</v>
      </c>
      <c r="D1202" s="167">
        <v>0.37679000000000001</v>
      </c>
      <c r="E1202" s="167">
        <v>0.37679000000000001</v>
      </c>
      <c r="F1202" s="168">
        <v>1</v>
      </c>
      <c r="G1202" s="167">
        <f t="shared" si="36"/>
        <v>0.37679000000000001</v>
      </c>
      <c r="H1202" s="166">
        <v>1.9</v>
      </c>
      <c r="I1202" s="169">
        <f t="shared" si="37"/>
        <v>0.71589999999999998</v>
      </c>
      <c r="J1202" s="170" t="s">
        <v>1245</v>
      </c>
      <c r="K1202" s="171" t="s">
        <v>1246</v>
      </c>
      <c r="L1202" s="148"/>
      <c r="M1202" s="189"/>
    </row>
    <row r="1203" spans="1:13" ht="11.25" customHeight="1">
      <c r="A1203" s="148" t="s">
        <v>163</v>
      </c>
      <c r="B1203" s="148" t="s">
        <v>1816</v>
      </c>
      <c r="C1203" s="166">
        <v>2.85</v>
      </c>
      <c r="D1203" s="167">
        <v>0.59687000000000001</v>
      </c>
      <c r="E1203" s="167">
        <v>0.59687000000000001</v>
      </c>
      <c r="F1203" s="168">
        <v>1</v>
      </c>
      <c r="G1203" s="167">
        <f t="shared" si="36"/>
        <v>0.59687000000000001</v>
      </c>
      <c r="H1203" s="166">
        <v>1.9</v>
      </c>
      <c r="I1203" s="169">
        <f t="shared" si="37"/>
        <v>1.13405</v>
      </c>
      <c r="J1203" s="170" t="s">
        <v>1245</v>
      </c>
      <c r="K1203" s="171" t="s">
        <v>1246</v>
      </c>
      <c r="L1203" s="148"/>
      <c r="M1203" s="189"/>
    </row>
    <row r="1204" spans="1:13" ht="11.25" customHeight="1">
      <c r="A1204" s="172" t="s">
        <v>164</v>
      </c>
      <c r="B1204" s="172" t="s">
        <v>1816</v>
      </c>
      <c r="C1204" s="173">
        <v>5.26</v>
      </c>
      <c r="D1204" s="174">
        <v>1.2153499999999999</v>
      </c>
      <c r="E1204" s="174">
        <v>1.2153499999999999</v>
      </c>
      <c r="F1204" s="175">
        <v>1</v>
      </c>
      <c r="G1204" s="174">
        <f t="shared" si="36"/>
        <v>1.2153499999999999</v>
      </c>
      <c r="H1204" s="173">
        <v>1.9</v>
      </c>
      <c r="I1204" s="176">
        <f t="shared" si="37"/>
        <v>2.3091699999999999</v>
      </c>
      <c r="J1204" s="177" t="s">
        <v>1245</v>
      </c>
      <c r="K1204" s="178" t="s">
        <v>1246</v>
      </c>
      <c r="L1204" s="148"/>
      <c r="M1204" s="189"/>
    </row>
    <row r="1205" spans="1:13" ht="11.25" customHeight="1">
      <c r="A1205" s="159" t="s">
        <v>165</v>
      </c>
      <c r="B1205" s="159" t="s">
        <v>1817</v>
      </c>
      <c r="C1205" s="160">
        <v>8.82</v>
      </c>
      <c r="D1205" s="161">
        <v>0.44812999999999997</v>
      </c>
      <c r="E1205" s="161">
        <v>0.44812999999999997</v>
      </c>
      <c r="F1205" s="162">
        <v>1</v>
      </c>
      <c r="G1205" s="161">
        <f t="shared" si="36"/>
        <v>0.44812999999999997</v>
      </c>
      <c r="H1205" s="160">
        <v>1.9</v>
      </c>
      <c r="I1205" s="163">
        <f t="shared" si="37"/>
        <v>0.85145000000000004</v>
      </c>
      <c r="J1205" s="164" t="s">
        <v>1245</v>
      </c>
      <c r="K1205" s="165" t="s">
        <v>1246</v>
      </c>
      <c r="L1205" s="148"/>
      <c r="M1205" s="189"/>
    </row>
    <row r="1206" spans="1:13" ht="11.25" customHeight="1">
      <c r="A1206" s="148" t="s">
        <v>166</v>
      </c>
      <c r="B1206" s="148" t="s">
        <v>1817</v>
      </c>
      <c r="C1206" s="166">
        <v>10.029999999999999</v>
      </c>
      <c r="D1206" s="167">
        <v>0.55101999999999995</v>
      </c>
      <c r="E1206" s="167">
        <v>0.55101999999999995</v>
      </c>
      <c r="F1206" s="168">
        <v>1</v>
      </c>
      <c r="G1206" s="167">
        <f t="shared" si="36"/>
        <v>0.55101999999999995</v>
      </c>
      <c r="H1206" s="166">
        <v>1.9</v>
      </c>
      <c r="I1206" s="169">
        <f t="shared" si="37"/>
        <v>1.04694</v>
      </c>
      <c r="J1206" s="170" t="s">
        <v>1245</v>
      </c>
      <c r="K1206" s="171" t="s">
        <v>1246</v>
      </c>
      <c r="L1206" s="148"/>
      <c r="M1206" s="189"/>
    </row>
    <row r="1207" spans="1:13" ht="11.25" customHeight="1">
      <c r="A1207" s="148" t="s">
        <v>167</v>
      </c>
      <c r="B1207" s="148" t="s">
        <v>1817</v>
      </c>
      <c r="C1207" s="166">
        <v>12.655268260070198</v>
      </c>
      <c r="D1207" s="167">
        <v>0.67473000000000005</v>
      </c>
      <c r="E1207" s="167">
        <v>0.67473000000000005</v>
      </c>
      <c r="F1207" s="168">
        <v>1</v>
      </c>
      <c r="G1207" s="167">
        <f t="shared" si="36"/>
        <v>0.67473000000000005</v>
      </c>
      <c r="H1207" s="166">
        <v>1.9</v>
      </c>
      <c r="I1207" s="169">
        <f t="shared" si="37"/>
        <v>1.28199</v>
      </c>
      <c r="J1207" s="170" t="s">
        <v>1245</v>
      </c>
      <c r="K1207" s="171" t="s">
        <v>1246</v>
      </c>
      <c r="L1207" s="148"/>
      <c r="M1207" s="189"/>
    </row>
    <row r="1208" spans="1:13" ht="11.25" customHeight="1">
      <c r="A1208" s="172" t="s">
        <v>168</v>
      </c>
      <c r="B1208" s="172" t="s">
        <v>1817</v>
      </c>
      <c r="C1208" s="173">
        <v>13.850290858725765</v>
      </c>
      <c r="D1208" s="174">
        <v>1.7813699999999999</v>
      </c>
      <c r="E1208" s="174">
        <v>1.7813699999999999</v>
      </c>
      <c r="F1208" s="175">
        <v>1</v>
      </c>
      <c r="G1208" s="174">
        <f t="shared" si="36"/>
        <v>1.7813699999999999</v>
      </c>
      <c r="H1208" s="173">
        <v>1.9</v>
      </c>
      <c r="I1208" s="176">
        <f t="shared" si="37"/>
        <v>3.3845999999999998</v>
      </c>
      <c r="J1208" s="177" t="s">
        <v>1245</v>
      </c>
      <c r="K1208" s="178" t="s">
        <v>1246</v>
      </c>
      <c r="L1208" s="148"/>
      <c r="M1208" s="189"/>
    </row>
    <row r="1209" spans="1:13" ht="11.25" customHeight="1">
      <c r="A1209" s="159" t="s">
        <v>169</v>
      </c>
      <c r="B1209" s="159" t="s">
        <v>1818</v>
      </c>
      <c r="C1209" s="160">
        <v>3.32</v>
      </c>
      <c r="D1209" s="161">
        <v>0.27889000000000003</v>
      </c>
      <c r="E1209" s="161">
        <v>0.27889000000000003</v>
      </c>
      <c r="F1209" s="162">
        <v>1</v>
      </c>
      <c r="G1209" s="161">
        <f t="shared" si="36"/>
        <v>0.27889000000000003</v>
      </c>
      <c r="H1209" s="160">
        <v>1.9</v>
      </c>
      <c r="I1209" s="163">
        <f t="shared" si="37"/>
        <v>0.52988999999999997</v>
      </c>
      <c r="J1209" s="164" t="s">
        <v>1245</v>
      </c>
      <c r="K1209" s="165" t="s">
        <v>1246</v>
      </c>
      <c r="L1209" s="148"/>
      <c r="M1209" s="189"/>
    </row>
    <row r="1210" spans="1:13" ht="11.25" customHeight="1">
      <c r="A1210" s="148" t="s">
        <v>170</v>
      </c>
      <c r="B1210" s="148" t="s">
        <v>1818</v>
      </c>
      <c r="C1210" s="166">
        <v>4.03</v>
      </c>
      <c r="D1210" s="167">
        <v>0.3982</v>
      </c>
      <c r="E1210" s="167">
        <v>0.3982</v>
      </c>
      <c r="F1210" s="168">
        <v>1</v>
      </c>
      <c r="G1210" s="167">
        <f t="shared" si="36"/>
        <v>0.3982</v>
      </c>
      <c r="H1210" s="166">
        <v>1.9</v>
      </c>
      <c r="I1210" s="169">
        <f t="shared" si="37"/>
        <v>0.75658000000000003</v>
      </c>
      <c r="J1210" s="170" t="s">
        <v>1245</v>
      </c>
      <c r="K1210" s="171" t="s">
        <v>1246</v>
      </c>
      <c r="L1210" s="148"/>
      <c r="M1210" s="189"/>
    </row>
    <row r="1211" spans="1:13" ht="11.25" customHeight="1">
      <c r="A1211" s="148" t="s">
        <v>171</v>
      </c>
      <c r="B1211" s="148" t="s">
        <v>1818</v>
      </c>
      <c r="C1211" s="166">
        <v>4.7300000000000004</v>
      </c>
      <c r="D1211" s="167">
        <v>0.73892999999999998</v>
      </c>
      <c r="E1211" s="167">
        <v>0.73892999999999998</v>
      </c>
      <c r="F1211" s="168">
        <v>1</v>
      </c>
      <c r="G1211" s="167">
        <f t="shared" si="36"/>
        <v>0.73892999999999998</v>
      </c>
      <c r="H1211" s="166">
        <v>1.9</v>
      </c>
      <c r="I1211" s="169">
        <f t="shared" si="37"/>
        <v>1.4039699999999999</v>
      </c>
      <c r="J1211" s="170" t="s">
        <v>1245</v>
      </c>
      <c r="K1211" s="171" t="s">
        <v>1246</v>
      </c>
      <c r="L1211" s="148"/>
      <c r="M1211" s="189"/>
    </row>
    <row r="1212" spans="1:13" ht="11.25" customHeight="1">
      <c r="A1212" s="172" t="s">
        <v>172</v>
      </c>
      <c r="B1212" s="172" t="s">
        <v>1818</v>
      </c>
      <c r="C1212" s="173">
        <v>8.25</v>
      </c>
      <c r="D1212" s="174">
        <v>1.63209</v>
      </c>
      <c r="E1212" s="174">
        <v>1.63209</v>
      </c>
      <c r="F1212" s="175">
        <v>1</v>
      </c>
      <c r="G1212" s="174">
        <f t="shared" si="36"/>
        <v>1.63209</v>
      </c>
      <c r="H1212" s="173">
        <v>1.9</v>
      </c>
      <c r="I1212" s="176">
        <f t="shared" si="37"/>
        <v>3.1009699999999998</v>
      </c>
      <c r="J1212" s="177" t="s">
        <v>1245</v>
      </c>
      <c r="K1212" s="178" t="s">
        <v>1246</v>
      </c>
      <c r="L1212" s="148"/>
      <c r="M1212" s="189"/>
    </row>
    <row r="1213" spans="1:13" ht="11.25" customHeight="1">
      <c r="A1213" s="159" t="s">
        <v>173</v>
      </c>
      <c r="B1213" s="159" t="s">
        <v>1819</v>
      </c>
      <c r="C1213" s="160">
        <v>3.4</v>
      </c>
      <c r="D1213" s="161">
        <v>0.31468000000000002</v>
      </c>
      <c r="E1213" s="161">
        <v>0.31468000000000002</v>
      </c>
      <c r="F1213" s="162">
        <v>1</v>
      </c>
      <c r="G1213" s="161">
        <f t="shared" si="36"/>
        <v>0.31468000000000002</v>
      </c>
      <c r="H1213" s="160">
        <v>1.9</v>
      </c>
      <c r="I1213" s="163">
        <f t="shared" si="37"/>
        <v>0.59789000000000003</v>
      </c>
      <c r="J1213" s="164" t="s">
        <v>1245</v>
      </c>
      <c r="K1213" s="165" t="s">
        <v>1246</v>
      </c>
      <c r="L1213" s="148"/>
      <c r="M1213" s="189"/>
    </row>
    <row r="1214" spans="1:13" ht="11.25" customHeight="1">
      <c r="A1214" s="148" t="s">
        <v>174</v>
      </c>
      <c r="B1214" s="148" t="s">
        <v>1819</v>
      </c>
      <c r="C1214" s="166">
        <v>3.91</v>
      </c>
      <c r="D1214" s="167">
        <v>0.38144</v>
      </c>
      <c r="E1214" s="167">
        <v>0.38144</v>
      </c>
      <c r="F1214" s="168">
        <v>1</v>
      </c>
      <c r="G1214" s="167">
        <f t="shared" si="36"/>
        <v>0.38144</v>
      </c>
      <c r="H1214" s="166">
        <v>1.9</v>
      </c>
      <c r="I1214" s="169">
        <f t="shared" si="37"/>
        <v>0.72474000000000005</v>
      </c>
      <c r="J1214" s="170" t="s">
        <v>1245</v>
      </c>
      <c r="K1214" s="171" t="s">
        <v>1246</v>
      </c>
      <c r="L1214" s="148"/>
      <c r="M1214" s="189"/>
    </row>
    <row r="1215" spans="1:13" ht="11.25" customHeight="1">
      <c r="A1215" s="148" t="s">
        <v>175</v>
      </c>
      <c r="B1215" s="148" t="s">
        <v>1819</v>
      </c>
      <c r="C1215" s="166">
        <v>4.3899999999999997</v>
      </c>
      <c r="D1215" s="167">
        <v>0.69403000000000004</v>
      </c>
      <c r="E1215" s="167">
        <v>0.69403000000000004</v>
      </c>
      <c r="F1215" s="168">
        <v>1</v>
      </c>
      <c r="G1215" s="167">
        <f t="shared" si="36"/>
        <v>0.69403000000000004</v>
      </c>
      <c r="H1215" s="166">
        <v>1.9</v>
      </c>
      <c r="I1215" s="169">
        <f t="shared" si="37"/>
        <v>1.3186599999999999</v>
      </c>
      <c r="J1215" s="170" t="s">
        <v>1245</v>
      </c>
      <c r="K1215" s="171" t="s">
        <v>1246</v>
      </c>
      <c r="L1215" s="148"/>
      <c r="M1215" s="189"/>
    </row>
    <row r="1216" spans="1:13" ht="11.25" customHeight="1">
      <c r="A1216" s="172" t="s">
        <v>176</v>
      </c>
      <c r="B1216" s="172" t="s">
        <v>1819</v>
      </c>
      <c r="C1216" s="173">
        <v>7.83</v>
      </c>
      <c r="D1216" s="174">
        <v>1.6255999999999999</v>
      </c>
      <c r="E1216" s="174">
        <v>1.6255999999999999</v>
      </c>
      <c r="F1216" s="175">
        <v>1</v>
      </c>
      <c r="G1216" s="174">
        <f t="shared" si="36"/>
        <v>1.6255999999999999</v>
      </c>
      <c r="H1216" s="173">
        <v>1.9</v>
      </c>
      <c r="I1216" s="176">
        <f t="shared" si="37"/>
        <v>3.0886399999999998</v>
      </c>
      <c r="J1216" s="177" t="s">
        <v>1245</v>
      </c>
      <c r="K1216" s="178" t="s">
        <v>1246</v>
      </c>
      <c r="L1216" s="148"/>
      <c r="M1216" s="189"/>
    </row>
    <row r="1217" spans="1:13" ht="11.25" customHeight="1">
      <c r="A1217" s="159" t="s">
        <v>177</v>
      </c>
      <c r="B1217" s="159" t="s">
        <v>1820</v>
      </c>
      <c r="C1217" s="160">
        <v>2.89</v>
      </c>
      <c r="D1217" s="161">
        <v>0.36798999999999998</v>
      </c>
      <c r="E1217" s="161">
        <v>0.36798999999999998</v>
      </c>
      <c r="F1217" s="162">
        <v>1</v>
      </c>
      <c r="G1217" s="161">
        <f t="shared" si="36"/>
        <v>0.36798999999999998</v>
      </c>
      <c r="H1217" s="160">
        <v>1.9</v>
      </c>
      <c r="I1217" s="163">
        <f t="shared" si="37"/>
        <v>0.69918000000000002</v>
      </c>
      <c r="J1217" s="164" t="s">
        <v>1245</v>
      </c>
      <c r="K1217" s="165" t="s">
        <v>1246</v>
      </c>
      <c r="L1217" s="148"/>
      <c r="M1217" s="189"/>
    </row>
    <row r="1218" spans="1:13" ht="11.25" customHeight="1">
      <c r="A1218" s="148" t="s">
        <v>178</v>
      </c>
      <c r="B1218" s="148" t="s">
        <v>1820</v>
      </c>
      <c r="C1218" s="166">
        <v>3.52</v>
      </c>
      <c r="D1218" s="167">
        <v>0.50407000000000002</v>
      </c>
      <c r="E1218" s="167">
        <v>0.50407000000000002</v>
      </c>
      <c r="F1218" s="168">
        <v>1</v>
      </c>
      <c r="G1218" s="167">
        <f t="shared" si="36"/>
        <v>0.50407000000000002</v>
      </c>
      <c r="H1218" s="166">
        <v>1.9</v>
      </c>
      <c r="I1218" s="169">
        <f t="shared" si="37"/>
        <v>0.95772999999999997</v>
      </c>
      <c r="J1218" s="170" t="s">
        <v>1245</v>
      </c>
      <c r="K1218" s="171" t="s">
        <v>1246</v>
      </c>
      <c r="L1218" s="148"/>
      <c r="M1218" s="189"/>
    </row>
    <row r="1219" spans="1:13" ht="11.25" customHeight="1">
      <c r="A1219" s="148" t="s">
        <v>179</v>
      </c>
      <c r="B1219" s="148" t="s">
        <v>1820</v>
      </c>
      <c r="C1219" s="166">
        <v>5.07</v>
      </c>
      <c r="D1219" s="167">
        <v>0.85785</v>
      </c>
      <c r="E1219" s="167">
        <v>0.85785</v>
      </c>
      <c r="F1219" s="168">
        <v>1</v>
      </c>
      <c r="G1219" s="167">
        <f t="shared" si="36"/>
        <v>0.85785</v>
      </c>
      <c r="H1219" s="166">
        <v>1.9</v>
      </c>
      <c r="I1219" s="169">
        <f t="shared" si="37"/>
        <v>1.62992</v>
      </c>
      <c r="J1219" s="170" t="s">
        <v>1245</v>
      </c>
      <c r="K1219" s="171" t="s">
        <v>1246</v>
      </c>
      <c r="L1219" s="148"/>
      <c r="M1219" s="189"/>
    </row>
    <row r="1220" spans="1:13" ht="11.25" customHeight="1">
      <c r="A1220" s="172" t="s">
        <v>180</v>
      </c>
      <c r="B1220" s="172" t="s">
        <v>1820</v>
      </c>
      <c r="C1220" s="173">
        <v>9.56</v>
      </c>
      <c r="D1220" s="174">
        <v>1.9002600000000001</v>
      </c>
      <c r="E1220" s="174">
        <v>1.9002600000000001</v>
      </c>
      <c r="F1220" s="175">
        <v>1</v>
      </c>
      <c r="G1220" s="174">
        <f t="shared" si="36"/>
        <v>1.9002600000000001</v>
      </c>
      <c r="H1220" s="173">
        <v>1.9</v>
      </c>
      <c r="I1220" s="176">
        <f t="shared" si="37"/>
        <v>3.61049</v>
      </c>
      <c r="J1220" s="177" t="s">
        <v>1245</v>
      </c>
      <c r="K1220" s="178" t="s">
        <v>1246</v>
      </c>
      <c r="L1220" s="148"/>
      <c r="M1220" s="189"/>
    </row>
    <row r="1221" spans="1:13" ht="11.25" customHeight="1">
      <c r="A1221" s="159" t="s">
        <v>181</v>
      </c>
      <c r="B1221" s="159" t="s">
        <v>1821</v>
      </c>
      <c r="C1221" s="160">
        <v>4.37</v>
      </c>
      <c r="D1221" s="161">
        <v>0.38575999999999999</v>
      </c>
      <c r="E1221" s="161">
        <v>0.38575999999999999</v>
      </c>
      <c r="F1221" s="162">
        <v>1</v>
      </c>
      <c r="G1221" s="161">
        <f t="shared" si="36"/>
        <v>0.38575999999999999</v>
      </c>
      <c r="H1221" s="160">
        <v>1.9</v>
      </c>
      <c r="I1221" s="163">
        <f t="shared" si="37"/>
        <v>0.73294000000000004</v>
      </c>
      <c r="J1221" s="164" t="s">
        <v>1245</v>
      </c>
      <c r="K1221" s="165" t="s">
        <v>1246</v>
      </c>
      <c r="L1221" s="148"/>
      <c r="M1221" s="189"/>
    </row>
    <row r="1222" spans="1:13" ht="11.25" customHeight="1">
      <c r="A1222" s="148" t="s">
        <v>182</v>
      </c>
      <c r="B1222" s="148" t="s">
        <v>1821</v>
      </c>
      <c r="C1222" s="166">
        <v>4.4000000000000004</v>
      </c>
      <c r="D1222" s="167">
        <v>0.42279</v>
      </c>
      <c r="E1222" s="167">
        <v>0.42279</v>
      </c>
      <c r="F1222" s="168">
        <v>1</v>
      </c>
      <c r="G1222" s="167">
        <f t="shared" si="36"/>
        <v>0.42279</v>
      </c>
      <c r="H1222" s="166">
        <v>1.9</v>
      </c>
      <c r="I1222" s="169">
        <f t="shared" si="37"/>
        <v>0.80330000000000001</v>
      </c>
      <c r="J1222" s="170" t="s">
        <v>1245</v>
      </c>
      <c r="K1222" s="171" t="s">
        <v>1246</v>
      </c>
      <c r="L1222" s="148"/>
      <c r="M1222" s="189"/>
    </row>
    <row r="1223" spans="1:13" ht="11.25" customHeight="1">
      <c r="A1223" s="148" t="s">
        <v>183</v>
      </c>
      <c r="B1223" s="148" t="s">
        <v>1821</v>
      </c>
      <c r="C1223" s="166">
        <v>4.47</v>
      </c>
      <c r="D1223" s="167">
        <v>0.73928000000000005</v>
      </c>
      <c r="E1223" s="167">
        <v>0.73928000000000005</v>
      </c>
      <c r="F1223" s="168">
        <v>1</v>
      </c>
      <c r="G1223" s="167">
        <f t="shared" si="36"/>
        <v>0.73928000000000005</v>
      </c>
      <c r="H1223" s="166">
        <v>1.9</v>
      </c>
      <c r="I1223" s="169">
        <f t="shared" si="37"/>
        <v>1.40463</v>
      </c>
      <c r="J1223" s="170" t="s">
        <v>1245</v>
      </c>
      <c r="K1223" s="171" t="s">
        <v>1246</v>
      </c>
      <c r="L1223" s="148"/>
      <c r="M1223" s="189"/>
    </row>
    <row r="1224" spans="1:13" ht="11.25" customHeight="1">
      <c r="A1224" s="172" t="s">
        <v>184</v>
      </c>
      <c r="B1224" s="172" t="s">
        <v>1821</v>
      </c>
      <c r="C1224" s="173">
        <v>5.8</v>
      </c>
      <c r="D1224" s="174">
        <v>1.27837</v>
      </c>
      <c r="E1224" s="174">
        <v>1.27837</v>
      </c>
      <c r="F1224" s="175">
        <v>1</v>
      </c>
      <c r="G1224" s="174">
        <f t="shared" si="36"/>
        <v>1.27837</v>
      </c>
      <c r="H1224" s="173">
        <v>1.9</v>
      </c>
      <c r="I1224" s="176">
        <f t="shared" si="37"/>
        <v>2.4289000000000001</v>
      </c>
      <c r="J1224" s="177" t="s">
        <v>1245</v>
      </c>
      <c r="K1224" s="178" t="s">
        <v>1246</v>
      </c>
      <c r="L1224" s="148"/>
      <c r="M1224" s="189"/>
    </row>
    <row r="1225" spans="1:13" ht="11.25" customHeight="1">
      <c r="A1225" s="159" t="s">
        <v>1386</v>
      </c>
      <c r="B1225" s="159" t="s">
        <v>1822</v>
      </c>
      <c r="C1225" s="160">
        <v>3.23</v>
      </c>
      <c r="D1225" s="161">
        <v>1.3389</v>
      </c>
      <c r="E1225" s="161">
        <v>1.3389</v>
      </c>
      <c r="F1225" s="162">
        <v>1</v>
      </c>
      <c r="G1225" s="161">
        <f t="shared" si="36"/>
        <v>1.3389</v>
      </c>
      <c r="H1225" s="160">
        <v>1.2</v>
      </c>
      <c r="I1225" s="163">
        <f t="shared" si="37"/>
        <v>1.6066800000000001</v>
      </c>
      <c r="J1225" s="164" t="s">
        <v>1239</v>
      </c>
      <c r="K1225" s="165" t="s">
        <v>1241</v>
      </c>
      <c r="L1225" s="148"/>
      <c r="M1225" s="189"/>
    </row>
    <row r="1226" spans="1:13" ht="11.25" customHeight="1">
      <c r="A1226" s="148" t="s">
        <v>1387</v>
      </c>
      <c r="B1226" s="148" t="s">
        <v>1822</v>
      </c>
      <c r="C1226" s="166">
        <v>5.08</v>
      </c>
      <c r="D1226" s="167">
        <v>1.69356</v>
      </c>
      <c r="E1226" s="167">
        <v>1.69356</v>
      </c>
      <c r="F1226" s="168">
        <v>1</v>
      </c>
      <c r="G1226" s="167">
        <f t="shared" si="36"/>
        <v>1.69356</v>
      </c>
      <c r="H1226" s="166">
        <v>1.2</v>
      </c>
      <c r="I1226" s="169">
        <f t="shared" si="37"/>
        <v>2.03227</v>
      </c>
      <c r="J1226" s="170" t="s">
        <v>1239</v>
      </c>
      <c r="K1226" s="171" t="s">
        <v>1241</v>
      </c>
      <c r="L1226" s="148"/>
      <c r="M1226" s="189"/>
    </row>
    <row r="1227" spans="1:13" ht="11.25" customHeight="1">
      <c r="A1227" s="148" t="s">
        <v>1388</v>
      </c>
      <c r="B1227" s="148" t="s">
        <v>1822</v>
      </c>
      <c r="C1227" s="166">
        <v>8.5500000000000007</v>
      </c>
      <c r="D1227" s="167">
        <v>2.52332</v>
      </c>
      <c r="E1227" s="167">
        <v>2.52332</v>
      </c>
      <c r="F1227" s="168">
        <v>1</v>
      </c>
      <c r="G1227" s="167">
        <f t="shared" si="36"/>
        <v>2.52332</v>
      </c>
      <c r="H1227" s="166">
        <v>1.2</v>
      </c>
      <c r="I1227" s="169">
        <f t="shared" si="37"/>
        <v>3.0279799999999999</v>
      </c>
      <c r="J1227" s="170" t="s">
        <v>1239</v>
      </c>
      <c r="K1227" s="171" t="s">
        <v>1241</v>
      </c>
      <c r="L1227" s="148"/>
      <c r="M1227" s="189"/>
    </row>
    <row r="1228" spans="1:13" ht="11.25" customHeight="1">
      <c r="A1228" s="172" t="s">
        <v>1389</v>
      </c>
      <c r="B1228" s="172" t="s">
        <v>1822</v>
      </c>
      <c r="C1228" s="173">
        <v>16.29</v>
      </c>
      <c r="D1228" s="174">
        <v>4.73672</v>
      </c>
      <c r="E1228" s="174">
        <v>4.73672</v>
      </c>
      <c r="F1228" s="175">
        <v>1</v>
      </c>
      <c r="G1228" s="174">
        <f t="shared" si="36"/>
        <v>4.73672</v>
      </c>
      <c r="H1228" s="173">
        <v>1.2</v>
      </c>
      <c r="I1228" s="176">
        <f t="shared" si="37"/>
        <v>5.6840599999999997</v>
      </c>
      <c r="J1228" s="177" t="s">
        <v>1239</v>
      </c>
      <c r="K1228" s="178" t="s">
        <v>1241</v>
      </c>
      <c r="L1228" s="148"/>
      <c r="M1228" s="189"/>
    </row>
    <row r="1229" spans="1:13" ht="11.25" customHeight="1">
      <c r="A1229" s="159" t="s">
        <v>1390</v>
      </c>
      <c r="B1229" s="159" t="s">
        <v>1823</v>
      </c>
      <c r="C1229" s="160">
        <v>3.13</v>
      </c>
      <c r="D1229" s="161">
        <v>0.97255000000000003</v>
      </c>
      <c r="E1229" s="161">
        <v>0.97255000000000003</v>
      </c>
      <c r="F1229" s="162">
        <v>1</v>
      </c>
      <c r="G1229" s="161">
        <f t="shared" ref="G1229:G1292" si="38">ROUND(F1229*D1229,5)</f>
        <v>0.97255000000000003</v>
      </c>
      <c r="H1229" s="160">
        <v>1.2</v>
      </c>
      <c r="I1229" s="163">
        <f t="shared" ref="I1229:I1292" si="39">ROUND(H1229*G1229,5)</f>
        <v>1.16706</v>
      </c>
      <c r="J1229" s="164" t="s">
        <v>1239</v>
      </c>
      <c r="K1229" s="165" t="s">
        <v>1241</v>
      </c>
      <c r="L1229" s="148"/>
      <c r="M1229" s="189"/>
    </row>
    <row r="1230" spans="1:13" ht="11.25" customHeight="1">
      <c r="A1230" s="148" t="s">
        <v>1391</v>
      </c>
      <c r="B1230" s="148" t="s">
        <v>1823</v>
      </c>
      <c r="C1230" s="166">
        <v>4.8099999999999996</v>
      </c>
      <c r="D1230" s="167">
        <v>1.2899099999999999</v>
      </c>
      <c r="E1230" s="167">
        <v>1.2899099999999999</v>
      </c>
      <c r="F1230" s="168">
        <v>1</v>
      </c>
      <c r="G1230" s="167">
        <f t="shared" si="38"/>
        <v>1.2899099999999999</v>
      </c>
      <c r="H1230" s="166">
        <v>1.2</v>
      </c>
      <c r="I1230" s="169">
        <f t="shared" si="39"/>
        <v>1.54789</v>
      </c>
      <c r="J1230" s="170" t="s">
        <v>1239</v>
      </c>
      <c r="K1230" s="171" t="s">
        <v>1241</v>
      </c>
      <c r="L1230" s="148"/>
      <c r="M1230" s="189"/>
    </row>
    <row r="1231" spans="1:13" ht="11.25" customHeight="1">
      <c r="A1231" s="148" t="s">
        <v>1392</v>
      </c>
      <c r="B1231" s="148" t="s">
        <v>1823</v>
      </c>
      <c r="C1231" s="166">
        <v>8.0399999999999991</v>
      </c>
      <c r="D1231" s="167">
        <v>1.9114599999999999</v>
      </c>
      <c r="E1231" s="167">
        <v>1.9114599999999999</v>
      </c>
      <c r="F1231" s="168">
        <v>1</v>
      </c>
      <c r="G1231" s="167">
        <f t="shared" si="38"/>
        <v>1.9114599999999999</v>
      </c>
      <c r="H1231" s="166">
        <v>1.2</v>
      </c>
      <c r="I1231" s="169">
        <f t="shared" si="39"/>
        <v>2.2937500000000002</v>
      </c>
      <c r="J1231" s="170" t="s">
        <v>1239</v>
      </c>
      <c r="K1231" s="171" t="s">
        <v>1241</v>
      </c>
      <c r="L1231" s="148"/>
      <c r="M1231" s="189"/>
    </row>
    <row r="1232" spans="1:13" ht="11.25" customHeight="1">
      <c r="A1232" s="172" t="s">
        <v>1393</v>
      </c>
      <c r="B1232" s="172" t="s">
        <v>1823</v>
      </c>
      <c r="C1232" s="173">
        <v>13.74</v>
      </c>
      <c r="D1232" s="174">
        <v>3.7297199999999999</v>
      </c>
      <c r="E1232" s="174">
        <v>3.7297199999999999</v>
      </c>
      <c r="F1232" s="175">
        <v>1</v>
      </c>
      <c r="G1232" s="174">
        <f t="shared" si="38"/>
        <v>3.7297199999999999</v>
      </c>
      <c r="H1232" s="173">
        <v>1.2</v>
      </c>
      <c r="I1232" s="176">
        <f t="shared" si="39"/>
        <v>4.4756600000000004</v>
      </c>
      <c r="J1232" s="177" t="s">
        <v>1239</v>
      </c>
      <c r="K1232" s="178" t="s">
        <v>1241</v>
      </c>
      <c r="L1232" s="148"/>
      <c r="M1232" s="189"/>
    </row>
    <row r="1233" spans="1:13" ht="11.25" customHeight="1">
      <c r="A1233" s="159" t="s">
        <v>1394</v>
      </c>
      <c r="B1233" s="159" t="s">
        <v>1824</v>
      </c>
      <c r="C1233" s="160">
        <v>2.64</v>
      </c>
      <c r="D1233" s="161">
        <v>0.83092999999999995</v>
      </c>
      <c r="E1233" s="161">
        <v>0.83092999999999995</v>
      </c>
      <c r="F1233" s="162">
        <v>1</v>
      </c>
      <c r="G1233" s="161">
        <f t="shared" si="38"/>
        <v>0.83092999999999995</v>
      </c>
      <c r="H1233" s="160">
        <v>1.2</v>
      </c>
      <c r="I1233" s="163">
        <f t="shared" si="39"/>
        <v>0.99712000000000001</v>
      </c>
      <c r="J1233" s="164" t="s">
        <v>1239</v>
      </c>
      <c r="K1233" s="165" t="s">
        <v>1241</v>
      </c>
      <c r="L1233" s="148"/>
      <c r="M1233" s="189"/>
    </row>
    <row r="1234" spans="1:13" ht="11.25" customHeight="1">
      <c r="A1234" s="148" t="s">
        <v>1395</v>
      </c>
      <c r="B1234" s="148" t="s">
        <v>1824</v>
      </c>
      <c r="C1234" s="166">
        <v>3.87</v>
      </c>
      <c r="D1234" s="167">
        <v>1.0679799999999999</v>
      </c>
      <c r="E1234" s="167">
        <v>1.0679799999999999</v>
      </c>
      <c r="F1234" s="168">
        <v>1</v>
      </c>
      <c r="G1234" s="167">
        <f t="shared" si="38"/>
        <v>1.0679799999999999</v>
      </c>
      <c r="H1234" s="166">
        <v>1.2</v>
      </c>
      <c r="I1234" s="169">
        <f t="shared" si="39"/>
        <v>1.2815799999999999</v>
      </c>
      <c r="J1234" s="170" t="s">
        <v>1239</v>
      </c>
      <c r="K1234" s="171" t="s">
        <v>1241</v>
      </c>
      <c r="L1234" s="148"/>
      <c r="M1234" s="189"/>
    </row>
    <row r="1235" spans="1:13" ht="11.25" customHeight="1">
      <c r="A1235" s="148" t="s">
        <v>1396</v>
      </c>
      <c r="B1235" s="148" t="s">
        <v>1824</v>
      </c>
      <c r="C1235" s="166">
        <v>6.39</v>
      </c>
      <c r="D1235" s="167">
        <v>1.5538799999999999</v>
      </c>
      <c r="E1235" s="167">
        <v>1.5538799999999999</v>
      </c>
      <c r="F1235" s="168">
        <v>1</v>
      </c>
      <c r="G1235" s="167">
        <f t="shared" si="38"/>
        <v>1.5538799999999999</v>
      </c>
      <c r="H1235" s="166">
        <v>1.2</v>
      </c>
      <c r="I1235" s="169">
        <f t="shared" si="39"/>
        <v>1.86466</v>
      </c>
      <c r="J1235" s="170" t="s">
        <v>1239</v>
      </c>
      <c r="K1235" s="171" t="s">
        <v>1241</v>
      </c>
      <c r="L1235" s="148"/>
      <c r="M1235" s="189"/>
    </row>
    <row r="1236" spans="1:13" ht="11.25" customHeight="1">
      <c r="A1236" s="172" t="s">
        <v>1397</v>
      </c>
      <c r="B1236" s="172" t="s">
        <v>1824</v>
      </c>
      <c r="C1236" s="173">
        <v>10.119999999999999</v>
      </c>
      <c r="D1236" s="174">
        <v>2.7810800000000002</v>
      </c>
      <c r="E1236" s="174">
        <v>2.7810800000000002</v>
      </c>
      <c r="F1236" s="175">
        <v>1</v>
      </c>
      <c r="G1236" s="174">
        <f t="shared" si="38"/>
        <v>2.7810800000000002</v>
      </c>
      <c r="H1236" s="173">
        <v>1.2</v>
      </c>
      <c r="I1236" s="176">
        <f t="shared" si="39"/>
        <v>3.3372999999999999</v>
      </c>
      <c r="J1236" s="177" t="s">
        <v>1239</v>
      </c>
      <c r="K1236" s="178" t="s">
        <v>1241</v>
      </c>
      <c r="L1236" s="148"/>
      <c r="M1236" s="189"/>
    </row>
    <row r="1237" spans="1:13" ht="11.25" customHeight="1">
      <c r="A1237" s="159" t="s">
        <v>1398</v>
      </c>
      <c r="B1237" s="159" t="s">
        <v>1604</v>
      </c>
      <c r="C1237" s="160">
        <v>1.88</v>
      </c>
      <c r="D1237" s="161">
        <v>0.44211</v>
      </c>
      <c r="E1237" s="161">
        <v>0.44211</v>
      </c>
      <c r="F1237" s="162">
        <v>1</v>
      </c>
      <c r="G1237" s="161">
        <f t="shared" si="38"/>
        <v>0.44211</v>
      </c>
      <c r="H1237" s="160">
        <v>1.2</v>
      </c>
      <c r="I1237" s="163">
        <f t="shared" si="39"/>
        <v>0.53052999999999995</v>
      </c>
      <c r="J1237" s="164" t="s">
        <v>1239</v>
      </c>
      <c r="K1237" s="165" t="s">
        <v>1241</v>
      </c>
      <c r="L1237" s="148"/>
      <c r="M1237" s="189"/>
    </row>
    <row r="1238" spans="1:13" ht="11.25" customHeight="1">
      <c r="A1238" s="148" t="s">
        <v>1399</v>
      </c>
      <c r="B1238" s="148" t="s">
        <v>1604</v>
      </c>
      <c r="C1238" s="166">
        <v>2.69</v>
      </c>
      <c r="D1238" s="167">
        <v>0.61687000000000003</v>
      </c>
      <c r="E1238" s="167">
        <v>0.61687000000000003</v>
      </c>
      <c r="F1238" s="168">
        <v>1</v>
      </c>
      <c r="G1238" s="167">
        <f t="shared" si="38"/>
        <v>0.61687000000000003</v>
      </c>
      <c r="H1238" s="166">
        <v>1.2</v>
      </c>
      <c r="I1238" s="169">
        <f t="shared" si="39"/>
        <v>0.74024000000000001</v>
      </c>
      <c r="J1238" s="170" t="s">
        <v>1239</v>
      </c>
      <c r="K1238" s="171" t="s">
        <v>1241</v>
      </c>
      <c r="L1238" s="148"/>
      <c r="M1238" s="189"/>
    </row>
    <row r="1239" spans="1:13" ht="11.25" customHeight="1">
      <c r="A1239" s="148" t="s">
        <v>1400</v>
      </c>
      <c r="B1239" s="148" t="s">
        <v>1604</v>
      </c>
      <c r="C1239" s="166">
        <v>4.03</v>
      </c>
      <c r="D1239" s="167">
        <v>0.96952000000000005</v>
      </c>
      <c r="E1239" s="167">
        <v>0.96952000000000005</v>
      </c>
      <c r="F1239" s="168">
        <v>1</v>
      </c>
      <c r="G1239" s="167">
        <f t="shared" si="38"/>
        <v>0.96952000000000005</v>
      </c>
      <c r="H1239" s="166">
        <v>1.2</v>
      </c>
      <c r="I1239" s="169">
        <f t="shared" si="39"/>
        <v>1.1634199999999999</v>
      </c>
      <c r="J1239" s="170" t="s">
        <v>1239</v>
      </c>
      <c r="K1239" s="171" t="s">
        <v>1241</v>
      </c>
      <c r="L1239" s="148"/>
      <c r="M1239" s="189"/>
    </row>
    <row r="1240" spans="1:13" ht="11.25" customHeight="1">
      <c r="A1240" s="172" t="s">
        <v>1401</v>
      </c>
      <c r="B1240" s="172" t="s">
        <v>1604</v>
      </c>
      <c r="C1240" s="173">
        <v>7.82</v>
      </c>
      <c r="D1240" s="174">
        <v>1.99491</v>
      </c>
      <c r="E1240" s="174">
        <v>1.99491</v>
      </c>
      <c r="F1240" s="175">
        <v>1</v>
      </c>
      <c r="G1240" s="174">
        <f t="shared" si="38"/>
        <v>1.99491</v>
      </c>
      <c r="H1240" s="173">
        <v>1.2</v>
      </c>
      <c r="I1240" s="176">
        <f t="shared" si="39"/>
        <v>2.3938899999999999</v>
      </c>
      <c r="J1240" s="177" t="s">
        <v>1239</v>
      </c>
      <c r="K1240" s="178" t="s">
        <v>1241</v>
      </c>
      <c r="L1240" s="148"/>
      <c r="M1240" s="189"/>
    </row>
    <row r="1241" spans="1:13" ht="11.25" customHeight="1">
      <c r="A1241" s="159" t="s">
        <v>185</v>
      </c>
      <c r="B1241" s="159" t="s">
        <v>1605</v>
      </c>
      <c r="C1241" s="160">
        <v>1.52</v>
      </c>
      <c r="D1241" s="161">
        <v>0.31263999999999997</v>
      </c>
      <c r="E1241" s="161">
        <v>0.31263999999999997</v>
      </c>
      <c r="F1241" s="162">
        <v>1</v>
      </c>
      <c r="G1241" s="161">
        <f t="shared" si="38"/>
        <v>0.31263999999999997</v>
      </c>
      <c r="H1241" s="160">
        <v>1.2</v>
      </c>
      <c r="I1241" s="163">
        <f t="shared" si="39"/>
        <v>0.37517</v>
      </c>
      <c r="J1241" s="164" t="s">
        <v>1239</v>
      </c>
      <c r="K1241" s="165" t="s">
        <v>1241</v>
      </c>
      <c r="L1241" s="148"/>
      <c r="M1241" s="189"/>
    </row>
    <row r="1242" spans="1:13" ht="11.25" customHeight="1">
      <c r="A1242" s="148" t="s">
        <v>186</v>
      </c>
      <c r="B1242" s="148" t="s">
        <v>1605</v>
      </c>
      <c r="C1242" s="166">
        <v>2.16</v>
      </c>
      <c r="D1242" s="167">
        <v>0.46503</v>
      </c>
      <c r="E1242" s="167">
        <v>0.46503</v>
      </c>
      <c r="F1242" s="168">
        <v>1</v>
      </c>
      <c r="G1242" s="167">
        <f t="shared" si="38"/>
        <v>0.46503</v>
      </c>
      <c r="H1242" s="166">
        <v>1.2</v>
      </c>
      <c r="I1242" s="169">
        <f t="shared" si="39"/>
        <v>0.55803999999999998</v>
      </c>
      <c r="J1242" s="170" t="s">
        <v>1239</v>
      </c>
      <c r="K1242" s="171" t="s">
        <v>1241</v>
      </c>
      <c r="L1242" s="148"/>
      <c r="M1242" s="189"/>
    </row>
    <row r="1243" spans="1:13" ht="11.25" customHeight="1">
      <c r="A1243" s="148" t="s">
        <v>187</v>
      </c>
      <c r="B1243" s="148" t="s">
        <v>1605</v>
      </c>
      <c r="C1243" s="166">
        <v>3.56</v>
      </c>
      <c r="D1243" s="167">
        <v>0.89419999999999999</v>
      </c>
      <c r="E1243" s="167">
        <v>0.89419999999999999</v>
      </c>
      <c r="F1243" s="168">
        <v>1</v>
      </c>
      <c r="G1243" s="167">
        <f t="shared" si="38"/>
        <v>0.89419999999999999</v>
      </c>
      <c r="H1243" s="166">
        <v>1.2</v>
      </c>
      <c r="I1243" s="169">
        <f t="shared" si="39"/>
        <v>1.07304</v>
      </c>
      <c r="J1243" s="170" t="s">
        <v>1239</v>
      </c>
      <c r="K1243" s="171" t="s">
        <v>1241</v>
      </c>
      <c r="L1243" s="148"/>
      <c r="M1243" s="189"/>
    </row>
    <row r="1244" spans="1:13" ht="11.25" customHeight="1">
      <c r="A1244" s="172" t="s">
        <v>188</v>
      </c>
      <c r="B1244" s="172" t="s">
        <v>1605</v>
      </c>
      <c r="C1244" s="173">
        <v>6.85</v>
      </c>
      <c r="D1244" s="174">
        <v>1.7472799999999999</v>
      </c>
      <c r="E1244" s="174">
        <v>1.7472799999999999</v>
      </c>
      <c r="F1244" s="175">
        <v>1</v>
      </c>
      <c r="G1244" s="174">
        <f t="shared" si="38"/>
        <v>1.7472799999999999</v>
      </c>
      <c r="H1244" s="173">
        <v>1.2</v>
      </c>
      <c r="I1244" s="176">
        <f t="shared" si="39"/>
        <v>2.09674</v>
      </c>
      <c r="J1244" s="177" t="s">
        <v>1239</v>
      </c>
      <c r="K1244" s="178" t="s">
        <v>1241</v>
      </c>
      <c r="L1244" s="148"/>
      <c r="M1244" s="189"/>
    </row>
    <row r="1245" spans="1:13" ht="11.25" customHeight="1">
      <c r="A1245" s="159" t="s">
        <v>189</v>
      </c>
      <c r="B1245" s="159" t="s">
        <v>1606</v>
      </c>
      <c r="C1245" s="160">
        <v>1.7</v>
      </c>
      <c r="D1245" s="161">
        <v>0.34510000000000002</v>
      </c>
      <c r="E1245" s="161">
        <v>0.34510000000000002</v>
      </c>
      <c r="F1245" s="162">
        <v>1</v>
      </c>
      <c r="G1245" s="161">
        <f t="shared" si="38"/>
        <v>0.34510000000000002</v>
      </c>
      <c r="H1245" s="160">
        <v>1.2</v>
      </c>
      <c r="I1245" s="163">
        <f t="shared" si="39"/>
        <v>0.41411999999999999</v>
      </c>
      <c r="J1245" s="164" t="s">
        <v>1239</v>
      </c>
      <c r="K1245" s="165" t="s">
        <v>1241</v>
      </c>
      <c r="L1245" s="148"/>
      <c r="M1245" s="189"/>
    </row>
    <row r="1246" spans="1:13" ht="11.25" customHeight="1">
      <c r="A1246" s="148" t="s">
        <v>190</v>
      </c>
      <c r="B1246" s="148" t="s">
        <v>1606</v>
      </c>
      <c r="C1246" s="166">
        <v>2.42</v>
      </c>
      <c r="D1246" s="167">
        <v>0.49243999999999999</v>
      </c>
      <c r="E1246" s="167">
        <v>0.49243999999999999</v>
      </c>
      <c r="F1246" s="168">
        <v>1</v>
      </c>
      <c r="G1246" s="167">
        <f t="shared" si="38"/>
        <v>0.49243999999999999</v>
      </c>
      <c r="H1246" s="166">
        <v>1.2</v>
      </c>
      <c r="I1246" s="169">
        <f t="shared" si="39"/>
        <v>0.59092999999999996</v>
      </c>
      <c r="J1246" s="170" t="s">
        <v>1239</v>
      </c>
      <c r="K1246" s="171" t="s">
        <v>1241</v>
      </c>
      <c r="L1246" s="148"/>
      <c r="M1246" s="189"/>
    </row>
    <row r="1247" spans="1:13" ht="11.25" customHeight="1">
      <c r="A1247" s="148" t="s">
        <v>191</v>
      </c>
      <c r="B1247" s="148" t="s">
        <v>1606</v>
      </c>
      <c r="C1247" s="166">
        <v>3.41</v>
      </c>
      <c r="D1247" s="167">
        <v>0.72136999999999996</v>
      </c>
      <c r="E1247" s="167">
        <v>0.72136999999999996</v>
      </c>
      <c r="F1247" s="168">
        <v>1</v>
      </c>
      <c r="G1247" s="167">
        <f t="shared" si="38"/>
        <v>0.72136999999999996</v>
      </c>
      <c r="H1247" s="166">
        <v>1.2</v>
      </c>
      <c r="I1247" s="169">
        <f t="shared" si="39"/>
        <v>0.86563999999999997</v>
      </c>
      <c r="J1247" s="170" t="s">
        <v>1239</v>
      </c>
      <c r="K1247" s="171" t="s">
        <v>1241</v>
      </c>
      <c r="L1247" s="148"/>
      <c r="M1247" s="189"/>
    </row>
    <row r="1248" spans="1:13" ht="11.25" customHeight="1">
      <c r="A1248" s="172" t="s">
        <v>192</v>
      </c>
      <c r="B1248" s="172" t="s">
        <v>1606</v>
      </c>
      <c r="C1248" s="173">
        <v>5.09</v>
      </c>
      <c r="D1248" s="174">
        <v>1.2833300000000001</v>
      </c>
      <c r="E1248" s="174">
        <v>1.2833300000000001</v>
      </c>
      <c r="F1248" s="175">
        <v>1</v>
      </c>
      <c r="G1248" s="174">
        <f t="shared" si="38"/>
        <v>1.2833300000000001</v>
      </c>
      <c r="H1248" s="173">
        <v>1.2</v>
      </c>
      <c r="I1248" s="176">
        <f t="shared" si="39"/>
        <v>1.54</v>
      </c>
      <c r="J1248" s="177" t="s">
        <v>1239</v>
      </c>
      <c r="K1248" s="178" t="s">
        <v>1241</v>
      </c>
      <c r="L1248" s="148"/>
      <c r="M1248" s="189"/>
    </row>
    <row r="1249" spans="1:13" ht="11.25" customHeight="1">
      <c r="A1249" s="159" t="s">
        <v>193</v>
      </c>
      <c r="B1249" s="159" t="s">
        <v>1607</v>
      </c>
      <c r="C1249" s="160">
        <v>2.74</v>
      </c>
      <c r="D1249" s="161">
        <v>0.53659999999999997</v>
      </c>
      <c r="E1249" s="161">
        <v>0.53659999999999997</v>
      </c>
      <c r="F1249" s="162">
        <v>1</v>
      </c>
      <c r="G1249" s="161">
        <f t="shared" si="38"/>
        <v>0.53659999999999997</v>
      </c>
      <c r="H1249" s="160">
        <v>1.2</v>
      </c>
      <c r="I1249" s="163">
        <f t="shared" si="39"/>
        <v>0.64392000000000005</v>
      </c>
      <c r="J1249" s="164" t="s">
        <v>1239</v>
      </c>
      <c r="K1249" s="165" t="s">
        <v>1241</v>
      </c>
      <c r="L1249" s="148"/>
      <c r="M1249" s="189"/>
    </row>
    <row r="1250" spans="1:13" ht="11.25" customHeight="1">
      <c r="A1250" s="148" t="s">
        <v>194</v>
      </c>
      <c r="B1250" s="148" t="s">
        <v>1607</v>
      </c>
      <c r="C1250" s="166">
        <v>3.46</v>
      </c>
      <c r="D1250" s="167">
        <v>0.66098000000000001</v>
      </c>
      <c r="E1250" s="167">
        <v>0.66098000000000001</v>
      </c>
      <c r="F1250" s="168">
        <v>1</v>
      </c>
      <c r="G1250" s="167">
        <f t="shared" si="38"/>
        <v>0.66098000000000001</v>
      </c>
      <c r="H1250" s="166">
        <v>1.2</v>
      </c>
      <c r="I1250" s="169">
        <f t="shared" si="39"/>
        <v>0.79318</v>
      </c>
      <c r="J1250" s="170" t="s">
        <v>1239</v>
      </c>
      <c r="K1250" s="171" t="s">
        <v>1241</v>
      </c>
      <c r="L1250" s="148"/>
      <c r="M1250" s="189"/>
    </row>
    <row r="1251" spans="1:13" ht="11.25" customHeight="1">
      <c r="A1251" s="148" t="s">
        <v>195</v>
      </c>
      <c r="B1251" s="148" t="s">
        <v>1607</v>
      </c>
      <c r="C1251" s="166">
        <v>5.08</v>
      </c>
      <c r="D1251" s="167">
        <v>0.95862000000000003</v>
      </c>
      <c r="E1251" s="167">
        <v>0.95862000000000003</v>
      </c>
      <c r="F1251" s="168">
        <v>1</v>
      </c>
      <c r="G1251" s="167">
        <f t="shared" si="38"/>
        <v>0.95862000000000003</v>
      </c>
      <c r="H1251" s="166">
        <v>1.2</v>
      </c>
      <c r="I1251" s="169">
        <f t="shared" si="39"/>
        <v>1.1503399999999999</v>
      </c>
      <c r="J1251" s="170" t="s">
        <v>1239</v>
      </c>
      <c r="K1251" s="171" t="s">
        <v>1241</v>
      </c>
      <c r="L1251" s="148"/>
      <c r="M1251" s="189"/>
    </row>
    <row r="1252" spans="1:13" ht="11.25" customHeight="1">
      <c r="A1252" s="172" t="s">
        <v>196</v>
      </c>
      <c r="B1252" s="172" t="s">
        <v>1607</v>
      </c>
      <c r="C1252" s="173">
        <v>8.4700000000000006</v>
      </c>
      <c r="D1252" s="174">
        <v>1.7182299999999999</v>
      </c>
      <c r="E1252" s="174">
        <v>1.7182299999999999</v>
      </c>
      <c r="F1252" s="175">
        <v>1</v>
      </c>
      <c r="G1252" s="174">
        <f t="shared" si="38"/>
        <v>1.7182299999999999</v>
      </c>
      <c r="H1252" s="173">
        <v>1.2</v>
      </c>
      <c r="I1252" s="176">
        <f t="shared" si="39"/>
        <v>2.0618799999999999</v>
      </c>
      <c r="J1252" s="177" t="s">
        <v>1239</v>
      </c>
      <c r="K1252" s="178" t="s">
        <v>1241</v>
      </c>
      <c r="L1252" s="148"/>
      <c r="M1252" s="189"/>
    </row>
    <row r="1253" spans="1:13" ht="11.25" customHeight="1">
      <c r="A1253" s="159" t="s">
        <v>197</v>
      </c>
      <c r="B1253" s="159" t="s">
        <v>1825</v>
      </c>
      <c r="C1253" s="160">
        <v>2.1800000000000002</v>
      </c>
      <c r="D1253" s="161">
        <v>0.37522</v>
      </c>
      <c r="E1253" s="161">
        <v>0.37522</v>
      </c>
      <c r="F1253" s="162">
        <v>1</v>
      </c>
      <c r="G1253" s="161">
        <f t="shared" si="38"/>
        <v>0.37522</v>
      </c>
      <c r="H1253" s="160">
        <v>1.2</v>
      </c>
      <c r="I1253" s="163">
        <f t="shared" si="39"/>
        <v>0.45025999999999999</v>
      </c>
      <c r="J1253" s="164" t="s">
        <v>1239</v>
      </c>
      <c r="K1253" s="165" t="s">
        <v>1241</v>
      </c>
      <c r="L1253" s="148"/>
      <c r="M1253" s="189"/>
    </row>
    <row r="1254" spans="1:13" ht="11.25" customHeight="1">
      <c r="A1254" s="148" t="s">
        <v>198</v>
      </c>
      <c r="B1254" s="148" t="s">
        <v>1825</v>
      </c>
      <c r="C1254" s="166">
        <v>3.08</v>
      </c>
      <c r="D1254" s="167">
        <v>0.53417999999999999</v>
      </c>
      <c r="E1254" s="167">
        <v>0.53417999999999999</v>
      </c>
      <c r="F1254" s="168">
        <v>1</v>
      </c>
      <c r="G1254" s="167">
        <f t="shared" si="38"/>
        <v>0.53417999999999999</v>
      </c>
      <c r="H1254" s="166">
        <v>1.2</v>
      </c>
      <c r="I1254" s="169">
        <f t="shared" si="39"/>
        <v>0.64102000000000003</v>
      </c>
      <c r="J1254" s="170" t="s">
        <v>1239</v>
      </c>
      <c r="K1254" s="171" t="s">
        <v>1241</v>
      </c>
      <c r="L1254" s="148"/>
      <c r="M1254" s="189"/>
    </row>
    <row r="1255" spans="1:13" ht="11.25" customHeight="1">
      <c r="A1255" s="148" t="s">
        <v>199</v>
      </c>
      <c r="B1255" s="148" t="s">
        <v>1825</v>
      </c>
      <c r="C1255" s="166">
        <v>5.42</v>
      </c>
      <c r="D1255" s="167">
        <v>0.87529999999999997</v>
      </c>
      <c r="E1255" s="167">
        <v>0.87529999999999997</v>
      </c>
      <c r="F1255" s="168">
        <v>1</v>
      </c>
      <c r="G1255" s="167">
        <f t="shared" si="38"/>
        <v>0.87529999999999997</v>
      </c>
      <c r="H1255" s="166">
        <v>1.2</v>
      </c>
      <c r="I1255" s="169">
        <f t="shared" si="39"/>
        <v>1.05036</v>
      </c>
      <c r="J1255" s="170" t="s">
        <v>1239</v>
      </c>
      <c r="K1255" s="171" t="s">
        <v>1241</v>
      </c>
      <c r="L1255" s="148"/>
      <c r="M1255" s="189"/>
    </row>
    <row r="1256" spans="1:13" ht="11.25" customHeight="1">
      <c r="A1256" s="172" t="s">
        <v>200</v>
      </c>
      <c r="B1256" s="172" t="s">
        <v>1825</v>
      </c>
      <c r="C1256" s="173">
        <v>7.92</v>
      </c>
      <c r="D1256" s="174">
        <v>1.83823</v>
      </c>
      <c r="E1256" s="174">
        <v>1.83823</v>
      </c>
      <c r="F1256" s="175">
        <v>1</v>
      </c>
      <c r="G1256" s="174">
        <f t="shared" si="38"/>
        <v>1.83823</v>
      </c>
      <c r="H1256" s="173">
        <v>1.2</v>
      </c>
      <c r="I1256" s="176">
        <f t="shared" si="39"/>
        <v>2.2058800000000001</v>
      </c>
      <c r="J1256" s="177" t="s">
        <v>1239</v>
      </c>
      <c r="K1256" s="178" t="s">
        <v>1241</v>
      </c>
      <c r="L1256" s="148"/>
      <c r="M1256" s="189"/>
    </row>
    <row r="1257" spans="1:13" ht="11.25" customHeight="1">
      <c r="A1257" s="159" t="s">
        <v>201</v>
      </c>
      <c r="B1257" s="159" t="s">
        <v>1608</v>
      </c>
      <c r="C1257" s="160">
        <v>1.71</v>
      </c>
      <c r="D1257" s="161">
        <v>0.50753000000000004</v>
      </c>
      <c r="E1257" s="161">
        <v>0.50753000000000004</v>
      </c>
      <c r="F1257" s="162">
        <v>1</v>
      </c>
      <c r="G1257" s="161">
        <f t="shared" si="38"/>
        <v>0.50753000000000004</v>
      </c>
      <c r="H1257" s="160">
        <v>1.2</v>
      </c>
      <c r="I1257" s="163">
        <f t="shared" si="39"/>
        <v>0.60904000000000003</v>
      </c>
      <c r="J1257" s="164" t="s">
        <v>1239</v>
      </c>
      <c r="K1257" s="165" t="s">
        <v>1241</v>
      </c>
      <c r="L1257" s="148"/>
      <c r="M1257" s="189"/>
    </row>
    <row r="1258" spans="1:13" ht="11.25" customHeight="1">
      <c r="A1258" s="148" t="s">
        <v>202</v>
      </c>
      <c r="B1258" s="148" t="s">
        <v>1608</v>
      </c>
      <c r="C1258" s="166">
        <v>2.3199999999999998</v>
      </c>
      <c r="D1258" s="167">
        <v>0.53734999999999999</v>
      </c>
      <c r="E1258" s="167">
        <v>0.53734999999999999</v>
      </c>
      <c r="F1258" s="168">
        <v>1</v>
      </c>
      <c r="G1258" s="167">
        <f t="shared" si="38"/>
        <v>0.53734999999999999</v>
      </c>
      <c r="H1258" s="166">
        <v>1.2</v>
      </c>
      <c r="I1258" s="169">
        <f t="shared" si="39"/>
        <v>0.64481999999999995</v>
      </c>
      <c r="J1258" s="170" t="s">
        <v>1239</v>
      </c>
      <c r="K1258" s="171" t="s">
        <v>1241</v>
      </c>
      <c r="L1258" s="148"/>
      <c r="M1258" s="189"/>
    </row>
    <row r="1259" spans="1:13" ht="11.25" customHeight="1">
      <c r="A1259" s="148" t="s">
        <v>203</v>
      </c>
      <c r="B1259" s="148" t="s">
        <v>1608</v>
      </c>
      <c r="C1259" s="166">
        <v>3.17</v>
      </c>
      <c r="D1259" s="167">
        <v>0.71009999999999995</v>
      </c>
      <c r="E1259" s="167">
        <v>0.71009999999999995</v>
      </c>
      <c r="F1259" s="168">
        <v>1</v>
      </c>
      <c r="G1259" s="167">
        <f t="shared" si="38"/>
        <v>0.71009999999999995</v>
      </c>
      <c r="H1259" s="166">
        <v>1.2</v>
      </c>
      <c r="I1259" s="169">
        <f t="shared" si="39"/>
        <v>0.85211999999999999</v>
      </c>
      <c r="J1259" s="170" t="s">
        <v>1239</v>
      </c>
      <c r="K1259" s="171" t="s">
        <v>1241</v>
      </c>
      <c r="L1259" s="148"/>
      <c r="M1259" s="189"/>
    </row>
    <row r="1260" spans="1:13" ht="11.25" customHeight="1">
      <c r="A1260" s="172" t="s">
        <v>204</v>
      </c>
      <c r="B1260" s="172" t="s">
        <v>1608</v>
      </c>
      <c r="C1260" s="173">
        <v>4.9400000000000004</v>
      </c>
      <c r="D1260" s="174">
        <v>1.2816000000000001</v>
      </c>
      <c r="E1260" s="174">
        <v>1.2816000000000001</v>
      </c>
      <c r="F1260" s="175">
        <v>1</v>
      </c>
      <c r="G1260" s="174">
        <f t="shared" si="38"/>
        <v>1.2816000000000001</v>
      </c>
      <c r="H1260" s="173">
        <v>1.2</v>
      </c>
      <c r="I1260" s="176">
        <f t="shared" si="39"/>
        <v>1.53792</v>
      </c>
      <c r="J1260" s="177" t="s">
        <v>1239</v>
      </c>
      <c r="K1260" s="178" t="s">
        <v>1241</v>
      </c>
      <c r="L1260" s="148"/>
      <c r="M1260" s="189"/>
    </row>
    <row r="1261" spans="1:13" ht="11.25" customHeight="1">
      <c r="A1261" s="159" t="s">
        <v>1402</v>
      </c>
      <c r="B1261" s="159" t="s">
        <v>1826</v>
      </c>
      <c r="C1261" s="160">
        <v>2.1800000000000002</v>
      </c>
      <c r="D1261" s="161">
        <v>0.37553999999999998</v>
      </c>
      <c r="E1261" s="161">
        <v>0.37553999999999998</v>
      </c>
      <c r="F1261" s="162">
        <v>1</v>
      </c>
      <c r="G1261" s="161">
        <f t="shared" si="38"/>
        <v>0.37553999999999998</v>
      </c>
      <c r="H1261" s="160">
        <v>1.2</v>
      </c>
      <c r="I1261" s="163">
        <f t="shared" si="39"/>
        <v>0.45065</v>
      </c>
      <c r="J1261" s="164" t="s">
        <v>1239</v>
      </c>
      <c r="K1261" s="165" t="s">
        <v>1241</v>
      </c>
      <c r="L1261" s="148"/>
      <c r="M1261" s="189"/>
    </row>
    <row r="1262" spans="1:13" ht="11.25" customHeight="1">
      <c r="A1262" s="148" t="s">
        <v>1403</v>
      </c>
      <c r="B1262" s="148" t="s">
        <v>1826</v>
      </c>
      <c r="C1262" s="166">
        <v>2.92</v>
      </c>
      <c r="D1262" s="167">
        <v>0.47338000000000002</v>
      </c>
      <c r="E1262" s="167">
        <v>0.47338000000000002</v>
      </c>
      <c r="F1262" s="168">
        <v>1</v>
      </c>
      <c r="G1262" s="167">
        <f t="shared" si="38"/>
        <v>0.47338000000000002</v>
      </c>
      <c r="H1262" s="166">
        <v>1.2</v>
      </c>
      <c r="I1262" s="169">
        <f t="shared" si="39"/>
        <v>0.56806000000000001</v>
      </c>
      <c r="J1262" s="170" t="s">
        <v>1239</v>
      </c>
      <c r="K1262" s="171" t="s">
        <v>1241</v>
      </c>
      <c r="L1262" s="148"/>
      <c r="M1262" s="189"/>
    </row>
    <row r="1263" spans="1:13" ht="11.25" customHeight="1">
      <c r="A1263" s="148" t="s">
        <v>1404</v>
      </c>
      <c r="B1263" s="148" t="s">
        <v>1826</v>
      </c>
      <c r="C1263" s="166">
        <v>3.93</v>
      </c>
      <c r="D1263" s="167">
        <v>0.76920999999999995</v>
      </c>
      <c r="E1263" s="167">
        <v>0.76920999999999995</v>
      </c>
      <c r="F1263" s="168">
        <v>1</v>
      </c>
      <c r="G1263" s="167">
        <f t="shared" si="38"/>
        <v>0.76920999999999995</v>
      </c>
      <c r="H1263" s="166">
        <v>1.2</v>
      </c>
      <c r="I1263" s="169">
        <f t="shared" si="39"/>
        <v>0.92305000000000004</v>
      </c>
      <c r="J1263" s="170" t="s">
        <v>1239</v>
      </c>
      <c r="K1263" s="171" t="s">
        <v>1241</v>
      </c>
      <c r="L1263" s="148"/>
      <c r="M1263" s="189"/>
    </row>
    <row r="1264" spans="1:13" ht="11.25" customHeight="1">
      <c r="A1264" s="172" t="s">
        <v>1405</v>
      </c>
      <c r="B1264" s="172" t="s">
        <v>1826</v>
      </c>
      <c r="C1264" s="173">
        <v>5.68</v>
      </c>
      <c r="D1264" s="174">
        <v>1.39645</v>
      </c>
      <c r="E1264" s="174">
        <v>1.39645</v>
      </c>
      <c r="F1264" s="175">
        <v>1</v>
      </c>
      <c r="G1264" s="174">
        <f t="shared" si="38"/>
        <v>1.39645</v>
      </c>
      <c r="H1264" s="173">
        <v>1.2</v>
      </c>
      <c r="I1264" s="176">
        <f t="shared" si="39"/>
        <v>1.67574</v>
      </c>
      <c r="J1264" s="177" t="s">
        <v>1239</v>
      </c>
      <c r="K1264" s="178" t="s">
        <v>1241</v>
      </c>
      <c r="L1264" s="148"/>
      <c r="M1264" s="189"/>
    </row>
    <row r="1265" spans="1:13" ht="11.25" customHeight="1">
      <c r="A1265" s="159" t="s">
        <v>205</v>
      </c>
      <c r="B1265" s="159" t="s">
        <v>1609</v>
      </c>
      <c r="C1265" s="160">
        <v>24.14</v>
      </c>
      <c r="D1265" s="161">
        <v>1.5487299999999999</v>
      </c>
      <c r="E1265" s="161">
        <v>1.5487299999999999</v>
      </c>
      <c r="F1265" s="162">
        <v>1</v>
      </c>
      <c r="G1265" s="161">
        <f t="shared" si="38"/>
        <v>1.5487299999999999</v>
      </c>
      <c r="H1265" s="160">
        <v>1.2</v>
      </c>
      <c r="I1265" s="163">
        <f t="shared" si="39"/>
        <v>1.8584799999999999</v>
      </c>
      <c r="J1265" s="164" t="s">
        <v>1239</v>
      </c>
      <c r="K1265" s="165" t="s">
        <v>1241</v>
      </c>
      <c r="L1265" s="148"/>
      <c r="M1265" s="189"/>
    </row>
    <row r="1266" spans="1:13" ht="11.25" customHeight="1">
      <c r="A1266" s="148" t="s">
        <v>206</v>
      </c>
      <c r="B1266" s="148" t="s">
        <v>1609</v>
      </c>
      <c r="C1266" s="166">
        <v>24.14</v>
      </c>
      <c r="D1266" s="167">
        <v>1.7628999999999999</v>
      </c>
      <c r="E1266" s="167">
        <v>1.7628999999999999</v>
      </c>
      <c r="F1266" s="168">
        <v>1</v>
      </c>
      <c r="G1266" s="167">
        <f t="shared" si="38"/>
        <v>1.7628999999999999</v>
      </c>
      <c r="H1266" s="166">
        <v>1.2</v>
      </c>
      <c r="I1266" s="169">
        <f t="shared" si="39"/>
        <v>2.1154799999999998</v>
      </c>
      <c r="J1266" s="170" t="s">
        <v>1239</v>
      </c>
      <c r="K1266" s="171" t="s">
        <v>1241</v>
      </c>
      <c r="L1266" s="148"/>
      <c r="M1266" s="189"/>
    </row>
    <row r="1267" spans="1:13" ht="11.25" customHeight="1">
      <c r="A1267" s="148" t="s">
        <v>207</v>
      </c>
      <c r="B1267" s="148" t="s">
        <v>1609</v>
      </c>
      <c r="C1267" s="166">
        <v>24.14</v>
      </c>
      <c r="D1267" s="167">
        <v>6.0217999999999998</v>
      </c>
      <c r="E1267" s="167">
        <v>6.0217999999999998</v>
      </c>
      <c r="F1267" s="168">
        <v>1</v>
      </c>
      <c r="G1267" s="167">
        <f t="shared" si="38"/>
        <v>6.0217999999999998</v>
      </c>
      <c r="H1267" s="166">
        <v>1.2</v>
      </c>
      <c r="I1267" s="169">
        <f t="shared" si="39"/>
        <v>7.2261600000000001</v>
      </c>
      <c r="J1267" s="170" t="s">
        <v>1239</v>
      </c>
      <c r="K1267" s="171" t="s">
        <v>1241</v>
      </c>
      <c r="L1267" s="148"/>
      <c r="M1267" s="189"/>
    </row>
    <row r="1268" spans="1:13" ht="11.25" customHeight="1">
      <c r="A1268" s="172" t="s">
        <v>208</v>
      </c>
      <c r="B1268" s="172" t="s">
        <v>1609</v>
      </c>
      <c r="C1268" s="173">
        <v>41.33</v>
      </c>
      <c r="D1268" s="174">
        <v>16.408670000000001</v>
      </c>
      <c r="E1268" s="174">
        <v>16.408670000000001</v>
      </c>
      <c r="F1268" s="175">
        <v>1</v>
      </c>
      <c r="G1268" s="174">
        <f t="shared" si="38"/>
        <v>16.408670000000001</v>
      </c>
      <c r="H1268" s="173">
        <v>1.2</v>
      </c>
      <c r="I1268" s="176">
        <f t="shared" si="39"/>
        <v>19.6904</v>
      </c>
      <c r="J1268" s="177" t="s">
        <v>1239</v>
      </c>
      <c r="K1268" s="178" t="s">
        <v>1241</v>
      </c>
      <c r="L1268" s="148"/>
      <c r="M1268" s="189"/>
    </row>
    <row r="1269" spans="1:13" ht="11.25" customHeight="1">
      <c r="A1269" s="159" t="s">
        <v>209</v>
      </c>
      <c r="B1269" s="159" t="s">
        <v>1610</v>
      </c>
      <c r="C1269" s="160">
        <v>4.13</v>
      </c>
      <c r="D1269" s="161">
        <v>1.1687799999999999</v>
      </c>
      <c r="E1269" s="161">
        <v>1.1687799999999999</v>
      </c>
      <c r="F1269" s="162">
        <v>1</v>
      </c>
      <c r="G1269" s="161">
        <f t="shared" si="38"/>
        <v>1.1687799999999999</v>
      </c>
      <c r="H1269" s="160">
        <v>1.2</v>
      </c>
      <c r="I1269" s="163">
        <f t="shared" si="39"/>
        <v>1.4025399999999999</v>
      </c>
      <c r="J1269" s="164" t="s">
        <v>1239</v>
      </c>
      <c r="K1269" s="165" t="s">
        <v>1241</v>
      </c>
      <c r="L1269" s="148"/>
      <c r="M1269" s="189"/>
    </row>
    <row r="1270" spans="1:13" ht="11.25" customHeight="1">
      <c r="A1270" s="148" t="s">
        <v>210</v>
      </c>
      <c r="B1270" s="148" t="s">
        <v>1610</v>
      </c>
      <c r="C1270" s="166">
        <v>7.8</v>
      </c>
      <c r="D1270" s="167">
        <v>1.8128599999999999</v>
      </c>
      <c r="E1270" s="167">
        <v>1.8128599999999999</v>
      </c>
      <c r="F1270" s="168">
        <v>1</v>
      </c>
      <c r="G1270" s="167">
        <f t="shared" si="38"/>
        <v>1.8128599999999999</v>
      </c>
      <c r="H1270" s="166">
        <v>1.2</v>
      </c>
      <c r="I1270" s="169">
        <f t="shared" si="39"/>
        <v>2.17543</v>
      </c>
      <c r="J1270" s="170" t="s">
        <v>1239</v>
      </c>
      <c r="K1270" s="171" t="s">
        <v>1241</v>
      </c>
      <c r="L1270" s="148"/>
      <c r="M1270" s="189"/>
    </row>
    <row r="1271" spans="1:13" ht="11.25" customHeight="1">
      <c r="A1271" s="148" t="s">
        <v>211</v>
      </c>
      <c r="B1271" s="148" t="s">
        <v>1610</v>
      </c>
      <c r="C1271" s="166">
        <v>14.53</v>
      </c>
      <c r="D1271" s="167">
        <v>3.4197799999999998</v>
      </c>
      <c r="E1271" s="167">
        <v>3.4197799999999998</v>
      </c>
      <c r="F1271" s="168">
        <v>1</v>
      </c>
      <c r="G1271" s="167">
        <f t="shared" si="38"/>
        <v>3.4197799999999998</v>
      </c>
      <c r="H1271" s="166">
        <v>1.2</v>
      </c>
      <c r="I1271" s="169">
        <f t="shared" si="39"/>
        <v>4.1037400000000002</v>
      </c>
      <c r="J1271" s="170" t="s">
        <v>1239</v>
      </c>
      <c r="K1271" s="171" t="s">
        <v>1241</v>
      </c>
      <c r="L1271" s="148"/>
      <c r="M1271" s="189"/>
    </row>
    <row r="1272" spans="1:13" ht="11.25" customHeight="1">
      <c r="A1272" s="172" t="s">
        <v>212</v>
      </c>
      <c r="B1272" s="172" t="s">
        <v>1610</v>
      </c>
      <c r="C1272" s="173">
        <v>27.41</v>
      </c>
      <c r="D1272" s="174">
        <v>8.2924600000000002</v>
      </c>
      <c r="E1272" s="174">
        <v>8.2924600000000002</v>
      </c>
      <c r="F1272" s="175">
        <v>1</v>
      </c>
      <c r="G1272" s="174">
        <f t="shared" si="38"/>
        <v>8.2924600000000002</v>
      </c>
      <c r="H1272" s="173">
        <v>1.2</v>
      </c>
      <c r="I1272" s="176">
        <f t="shared" si="39"/>
        <v>9.9509500000000006</v>
      </c>
      <c r="J1272" s="177" t="s">
        <v>1239</v>
      </c>
      <c r="K1272" s="178" t="s">
        <v>1241</v>
      </c>
      <c r="L1272" s="148"/>
      <c r="M1272" s="189"/>
    </row>
    <row r="1273" spans="1:13" ht="11.25" customHeight="1">
      <c r="A1273" s="159" t="s">
        <v>213</v>
      </c>
      <c r="B1273" s="159" t="s">
        <v>1827</v>
      </c>
      <c r="C1273" s="160">
        <v>2.9</v>
      </c>
      <c r="D1273" s="161">
        <v>0.45017000000000001</v>
      </c>
      <c r="E1273" s="161">
        <v>0.45017000000000001</v>
      </c>
      <c r="F1273" s="162">
        <v>1</v>
      </c>
      <c r="G1273" s="161">
        <f t="shared" si="38"/>
        <v>0.45017000000000001</v>
      </c>
      <c r="H1273" s="160">
        <v>1.2</v>
      </c>
      <c r="I1273" s="163">
        <f t="shared" si="39"/>
        <v>0.54020000000000001</v>
      </c>
      <c r="J1273" s="164" t="s">
        <v>1239</v>
      </c>
      <c r="K1273" s="165" t="s">
        <v>1241</v>
      </c>
      <c r="L1273" s="148"/>
      <c r="M1273" s="189"/>
    </row>
    <row r="1274" spans="1:13" ht="11.25" customHeight="1">
      <c r="A1274" s="148" t="s">
        <v>214</v>
      </c>
      <c r="B1274" s="148" t="s">
        <v>1827</v>
      </c>
      <c r="C1274" s="166">
        <v>4.45</v>
      </c>
      <c r="D1274" s="167">
        <v>0.69093000000000004</v>
      </c>
      <c r="E1274" s="167">
        <v>0.69093000000000004</v>
      </c>
      <c r="F1274" s="168">
        <v>1</v>
      </c>
      <c r="G1274" s="167">
        <f t="shared" si="38"/>
        <v>0.69093000000000004</v>
      </c>
      <c r="H1274" s="166">
        <v>1.2</v>
      </c>
      <c r="I1274" s="169">
        <f t="shared" si="39"/>
        <v>0.82911999999999997</v>
      </c>
      <c r="J1274" s="170" t="s">
        <v>1239</v>
      </c>
      <c r="K1274" s="171" t="s">
        <v>1241</v>
      </c>
      <c r="L1274" s="148"/>
      <c r="M1274" s="189"/>
    </row>
    <row r="1275" spans="1:13" ht="11.25" customHeight="1">
      <c r="A1275" s="148" t="s">
        <v>215</v>
      </c>
      <c r="B1275" s="148" t="s">
        <v>1827</v>
      </c>
      <c r="C1275" s="166">
        <v>5.86</v>
      </c>
      <c r="D1275" s="167">
        <v>0.93620999999999999</v>
      </c>
      <c r="E1275" s="167">
        <v>0.93620999999999999</v>
      </c>
      <c r="F1275" s="168">
        <v>1</v>
      </c>
      <c r="G1275" s="167">
        <f t="shared" si="38"/>
        <v>0.93620999999999999</v>
      </c>
      <c r="H1275" s="166">
        <v>1.2</v>
      </c>
      <c r="I1275" s="169">
        <f t="shared" si="39"/>
        <v>1.1234500000000001</v>
      </c>
      <c r="J1275" s="170" t="s">
        <v>1239</v>
      </c>
      <c r="K1275" s="171" t="s">
        <v>1241</v>
      </c>
      <c r="L1275" s="148"/>
      <c r="M1275" s="189"/>
    </row>
    <row r="1276" spans="1:13" ht="11.25" customHeight="1">
      <c r="A1276" s="172" t="s">
        <v>216</v>
      </c>
      <c r="B1276" s="172" t="s">
        <v>1827</v>
      </c>
      <c r="C1276" s="173">
        <v>7.4</v>
      </c>
      <c r="D1276" s="174">
        <v>1.9279200000000001</v>
      </c>
      <c r="E1276" s="174">
        <v>1.9279200000000001</v>
      </c>
      <c r="F1276" s="175">
        <v>1</v>
      </c>
      <c r="G1276" s="174">
        <f t="shared" si="38"/>
        <v>1.9279200000000001</v>
      </c>
      <c r="H1276" s="173">
        <v>1.2</v>
      </c>
      <c r="I1276" s="176">
        <f t="shared" si="39"/>
        <v>2.3134999999999999</v>
      </c>
      <c r="J1276" s="177" t="s">
        <v>1239</v>
      </c>
      <c r="K1276" s="178" t="s">
        <v>1241</v>
      </c>
      <c r="L1276" s="148"/>
      <c r="M1276" s="189"/>
    </row>
    <row r="1277" spans="1:13" ht="11.25" customHeight="1">
      <c r="A1277" s="159" t="s">
        <v>217</v>
      </c>
      <c r="B1277" s="159" t="s">
        <v>1828</v>
      </c>
      <c r="C1277" s="160">
        <v>2.2999999999999998</v>
      </c>
      <c r="D1277" s="161">
        <v>0.35414000000000001</v>
      </c>
      <c r="E1277" s="161">
        <v>0.35414000000000001</v>
      </c>
      <c r="F1277" s="162">
        <v>1</v>
      </c>
      <c r="G1277" s="161">
        <f t="shared" si="38"/>
        <v>0.35414000000000001</v>
      </c>
      <c r="H1277" s="160">
        <v>1.2</v>
      </c>
      <c r="I1277" s="163">
        <f t="shared" si="39"/>
        <v>0.42497000000000001</v>
      </c>
      <c r="J1277" s="164" t="s">
        <v>1239</v>
      </c>
      <c r="K1277" s="165" t="s">
        <v>1241</v>
      </c>
      <c r="L1277" s="148"/>
      <c r="M1277" s="189"/>
    </row>
    <row r="1278" spans="1:13" ht="11.25" customHeight="1">
      <c r="A1278" s="148" t="s">
        <v>218</v>
      </c>
      <c r="B1278" s="148" t="s">
        <v>1828</v>
      </c>
      <c r="C1278" s="166">
        <v>3.59</v>
      </c>
      <c r="D1278" s="167">
        <v>0.57379999999999998</v>
      </c>
      <c r="E1278" s="167">
        <v>0.57379999999999998</v>
      </c>
      <c r="F1278" s="168">
        <v>1</v>
      </c>
      <c r="G1278" s="167">
        <f t="shared" si="38"/>
        <v>0.57379999999999998</v>
      </c>
      <c r="H1278" s="166">
        <v>1.2</v>
      </c>
      <c r="I1278" s="169">
        <f t="shared" si="39"/>
        <v>0.68855999999999995</v>
      </c>
      <c r="J1278" s="170" t="s">
        <v>1239</v>
      </c>
      <c r="K1278" s="171" t="s">
        <v>1241</v>
      </c>
      <c r="L1278" s="148"/>
      <c r="M1278" s="189"/>
    </row>
    <row r="1279" spans="1:13" ht="11.25" customHeight="1">
      <c r="A1279" s="148" t="s">
        <v>219</v>
      </c>
      <c r="B1279" s="148" t="s">
        <v>1828</v>
      </c>
      <c r="C1279" s="166">
        <v>5.67</v>
      </c>
      <c r="D1279" s="167">
        <v>0.98617999999999995</v>
      </c>
      <c r="E1279" s="167">
        <v>0.98617999999999995</v>
      </c>
      <c r="F1279" s="168">
        <v>1</v>
      </c>
      <c r="G1279" s="167">
        <f t="shared" si="38"/>
        <v>0.98617999999999995</v>
      </c>
      <c r="H1279" s="166">
        <v>1.2</v>
      </c>
      <c r="I1279" s="169">
        <f t="shared" si="39"/>
        <v>1.1834199999999999</v>
      </c>
      <c r="J1279" s="170" t="s">
        <v>1239</v>
      </c>
      <c r="K1279" s="171" t="s">
        <v>1241</v>
      </c>
      <c r="L1279" s="148"/>
      <c r="M1279" s="189"/>
    </row>
    <row r="1280" spans="1:13" ht="11.25" customHeight="1">
      <c r="A1280" s="172" t="s">
        <v>220</v>
      </c>
      <c r="B1280" s="172" t="s">
        <v>1828</v>
      </c>
      <c r="C1280" s="173">
        <v>10.77</v>
      </c>
      <c r="D1280" s="174">
        <v>2.2774299999999998</v>
      </c>
      <c r="E1280" s="174">
        <v>2.2774299999999998</v>
      </c>
      <c r="F1280" s="175">
        <v>1</v>
      </c>
      <c r="G1280" s="174">
        <f t="shared" si="38"/>
        <v>2.2774299999999998</v>
      </c>
      <c r="H1280" s="173">
        <v>1.2</v>
      </c>
      <c r="I1280" s="176">
        <f t="shared" si="39"/>
        <v>2.73292</v>
      </c>
      <c r="J1280" s="177" t="s">
        <v>1239</v>
      </c>
      <c r="K1280" s="178" t="s">
        <v>1241</v>
      </c>
      <c r="L1280" s="148"/>
      <c r="M1280" s="189"/>
    </row>
    <row r="1281" spans="1:13" ht="11.25" customHeight="1">
      <c r="A1281" s="159" t="s">
        <v>221</v>
      </c>
      <c r="B1281" s="159" t="s">
        <v>1829</v>
      </c>
      <c r="C1281" s="160">
        <v>2.59</v>
      </c>
      <c r="D1281" s="161">
        <v>1.6360399999999999</v>
      </c>
      <c r="E1281" s="161">
        <v>1.6360399999999999</v>
      </c>
      <c r="F1281" s="162">
        <v>1</v>
      </c>
      <c r="G1281" s="161">
        <f t="shared" si="38"/>
        <v>1.6360399999999999</v>
      </c>
      <c r="H1281" s="160">
        <v>1</v>
      </c>
      <c r="I1281" s="163">
        <f t="shared" si="39"/>
        <v>1.6360399999999999</v>
      </c>
      <c r="J1281" s="164" t="s">
        <v>1247</v>
      </c>
      <c r="K1281" s="165" t="s">
        <v>1247</v>
      </c>
      <c r="L1281" s="148"/>
      <c r="M1281" s="189"/>
    </row>
    <row r="1282" spans="1:13" ht="11.25" customHeight="1">
      <c r="A1282" s="148" t="s">
        <v>222</v>
      </c>
      <c r="B1282" s="148" t="s">
        <v>1829</v>
      </c>
      <c r="C1282" s="166">
        <v>4.37</v>
      </c>
      <c r="D1282" s="167">
        <v>2.2188500000000002</v>
      </c>
      <c r="E1282" s="167">
        <v>2.2188500000000002</v>
      </c>
      <c r="F1282" s="168">
        <v>1</v>
      </c>
      <c r="G1282" s="167">
        <f t="shared" si="38"/>
        <v>2.2188500000000002</v>
      </c>
      <c r="H1282" s="166">
        <v>1</v>
      </c>
      <c r="I1282" s="169">
        <f t="shared" si="39"/>
        <v>2.2188500000000002</v>
      </c>
      <c r="J1282" s="170" t="s">
        <v>1247</v>
      </c>
      <c r="K1282" s="171" t="s">
        <v>1247</v>
      </c>
      <c r="L1282" s="148"/>
      <c r="M1282" s="189"/>
    </row>
    <row r="1283" spans="1:13" ht="11.25" customHeight="1">
      <c r="A1283" s="148" t="s">
        <v>223</v>
      </c>
      <c r="B1283" s="148" t="s">
        <v>1829</v>
      </c>
      <c r="C1283" s="166">
        <v>10.51</v>
      </c>
      <c r="D1283" s="167">
        <v>2.7201</v>
      </c>
      <c r="E1283" s="167">
        <v>2.7201</v>
      </c>
      <c r="F1283" s="168">
        <v>1</v>
      </c>
      <c r="G1283" s="167">
        <f t="shared" si="38"/>
        <v>2.7201</v>
      </c>
      <c r="H1283" s="166">
        <v>1</v>
      </c>
      <c r="I1283" s="169">
        <f t="shared" si="39"/>
        <v>2.7201</v>
      </c>
      <c r="J1283" s="170" t="s">
        <v>1247</v>
      </c>
      <c r="K1283" s="171" t="s">
        <v>1247</v>
      </c>
      <c r="L1283" s="148"/>
      <c r="M1283" s="189"/>
    </row>
    <row r="1284" spans="1:13" ht="11.25" customHeight="1">
      <c r="A1284" s="172" t="s">
        <v>224</v>
      </c>
      <c r="B1284" s="172" t="s">
        <v>1829</v>
      </c>
      <c r="C1284" s="173">
        <v>26.97</v>
      </c>
      <c r="D1284" s="174">
        <v>5.7789599999999997</v>
      </c>
      <c r="E1284" s="174">
        <v>5.7789599999999997</v>
      </c>
      <c r="F1284" s="175">
        <v>1</v>
      </c>
      <c r="G1284" s="174">
        <f t="shared" si="38"/>
        <v>5.7789599999999997</v>
      </c>
      <c r="H1284" s="173">
        <v>1</v>
      </c>
      <c r="I1284" s="176">
        <f t="shared" si="39"/>
        <v>5.7789599999999997</v>
      </c>
      <c r="J1284" s="177" t="s">
        <v>1247</v>
      </c>
      <c r="K1284" s="178" t="s">
        <v>1247</v>
      </c>
      <c r="L1284" s="148"/>
      <c r="M1284" s="189"/>
    </row>
    <row r="1285" spans="1:13" ht="11.25" customHeight="1">
      <c r="A1285" s="159" t="s">
        <v>225</v>
      </c>
      <c r="B1285" s="159" t="s">
        <v>1307</v>
      </c>
      <c r="C1285" s="160">
        <v>10.11</v>
      </c>
      <c r="D1285" s="161">
        <v>0.95250999999999997</v>
      </c>
      <c r="E1285" s="161">
        <v>0.95250999999999997</v>
      </c>
      <c r="F1285" s="162">
        <v>1</v>
      </c>
      <c r="G1285" s="161">
        <f t="shared" si="38"/>
        <v>0.95250999999999997</v>
      </c>
      <c r="H1285" s="160">
        <v>1</v>
      </c>
      <c r="I1285" s="163">
        <f t="shared" si="39"/>
        <v>0.95250999999999997</v>
      </c>
      <c r="J1285" s="164" t="s">
        <v>1247</v>
      </c>
      <c r="K1285" s="165" t="s">
        <v>1247</v>
      </c>
      <c r="L1285" s="148"/>
      <c r="M1285" s="189"/>
    </row>
    <row r="1286" spans="1:13" ht="11.25" customHeight="1">
      <c r="A1286" s="148" t="s">
        <v>226</v>
      </c>
      <c r="B1286" s="148" t="s">
        <v>1307</v>
      </c>
      <c r="C1286" s="166">
        <v>12.03</v>
      </c>
      <c r="D1286" s="167">
        <v>1.1675800000000001</v>
      </c>
      <c r="E1286" s="167">
        <v>1.1675800000000001</v>
      </c>
      <c r="F1286" s="168">
        <v>1</v>
      </c>
      <c r="G1286" s="167">
        <f t="shared" si="38"/>
        <v>1.1675800000000001</v>
      </c>
      <c r="H1286" s="166">
        <v>1</v>
      </c>
      <c r="I1286" s="169">
        <f t="shared" si="39"/>
        <v>1.1675800000000001</v>
      </c>
      <c r="J1286" s="170" t="s">
        <v>1247</v>
      </c>
      <c r="K1286" s="171" t="s">
        <v>1247</v>
      </c>
      <c r="L1286" s="148"/>
      <c r="M1286" s="189"/>
    </row>
    <row r="1287" spans="1:13" ht="11.25" customHeight="1">
      <c r="A1287" s="148" t="s">
        <v>227</v>
      </c>
      <c r="B1287" s="148" t="s">
        <v>1307</v>
      </c>
      <c r="C1287" s="166">
        <v>14.12</v>
      </c>
      <c r="D1287" s="167">
        <v>1.4871399999999999</v>
      </c>
      <c r="E1287" s="167">
        <v>1.4871399999999999</v>
      </c>
      <c r="F1287" s="168">
        <v>1</v>
      </c>
      <c r="G1287" s="167">
        <f t="shared" si="38"/>
        <v>1.4871399999999999</v>
      </c>
      <c r="H1287" s="166">
        <v>1</v>
      </c>
      <c r="I1287" s="169">
        <f t="shared" si="39"/>
        <v>1.4871399999999999</v>
      </c>
      <c r="J1287" s="170" t="s">
        <v>1247</v>
      </c>
      <c r="K1287" s="171" t="s">
        <v>1247</v>
      </c>
      <c r="L1287" s="148"/>
      <c r="M1287" s="189"/>
    </row>
    <row r="1288" spans="1:13" ht="11.25" customHeight="1">
      <c r="A1288" s="172" t="s">
        <v>228</v>
      </c>
      <c r="B1288" s="172" t="s">
        <v>1307</v>
      </c>
      <c r="C1288" s="173">
        <v>16.2</v>
      </c>
      <c r="D1288" s="174">
        <v>1.8217399999999999</v>
      </c>
      <c r="E1288" s="174">
        <v>1.8217399999999999</v>
      </c>
      <c r="F1288" s="175">
        <v>1</v>
      </c>
      <c r="G1288" s="174">
        <f t="shared" si="38"/>
        <v>1.8217399999999999</v>
      </c>
      <c r="H1288" s="173">
        <v>1</v>
      </c>
      <c r="I1288" s="176">
        <f t="shared" si="39"/>
        <v>1.8217399999999999</v>
      </c>
      <c r="J1288" s="177" t="s">
        <v>1247</v>
      </c>
      <c r="K1288" s="178" t="s">
        <v>1247</v>
      </c>
      <c r="L1288" s="148"/>
      <c r="M1288" s="189"/>
    </row>
    <row r="1289" spans="1:13" ht="11.25" customHeight="1">
      <c r="A1289" s="159" t="s">
        <v>229</v>
      </c>
      <c r="B1289" s="159" t="s">
        <v>1830</v>
      </c>
      <c r="C1289" s="160">
        <v>2.7</v>
      </c>
      <c r="D1289" s="161">
        <v>0.33879999999999999</v>
      </c>
      <c r="E1289" s="161">
        <v>0.33879999999999999</v>
      </c>
      <c r="F1289" s="162">
        <v>1</v>
      </c>
      <c r="G1289" s="161">
        <f t="shared" si="38"/>
        <v>0.33879999999999999</v>
      </c>
      <c r="H1289" s="160">
        <v>1.2</v>
      </c>
      <c r="I1289" s="163">
        <f t="shared" si="39"/>
        <v>0.40655999999999998</v>
      </c>
      <c r="J1289" s="164" t="s">
        <v>1239</v>
      </c>
      <c r="K1289" s="165" t="s">
        <v>1241</v>
      </c>
      <c r="L1289" s="148"/>
      <c r="M1289" s="189"/>
    </row>
    <row r="1290" spans="1:13" ht="11.25" customHeight="1">
      <c r="A1290" s="148" t="s">
        <v>230</v>
      </c>
      <c r="B1290" s="148" t="s">
        <v>1830</v>
      </c>
      <c r="C1290" s="166">
        <v>4.16</v>
      </c>
      <c r="D1290" s="167">
        <v>0.58723000000000003</v>
      </c>
      <c r="E1290" s="167">
        <v>0.58723000000000003</v>
      </c>
      <c r="F1290" s="168">
        <v>1</v>
      </c>
      <c r="G1290" s="167">
        <f t="shared" si="38"/>
        <v>0.58723000000000003</v>
      </c>
      <c r="H1290" s="166">
        <v>1.2</v>
      </c>
      <c r="I1290" s="169">
        <f t="shared" si="39"/>
        <v>0.70467999999999997</v>
      </c>
      <c r="J1290" s="170" t="s">
        <v>1239</v>
      </c>
      <c r="K1290" s="171" t="s">
        <v>1241</v>
      </c>
      <c r="L1290" s="148"/>
      <c r="M1290" s="189"/>
    </row>
    <row r="1291" spans="1:13" ht="11.25" customHeight="1">
      <c r="A1291" s="148" t="s">
        <v>231</v>
      </c>
      <c r="B1291" s="148" t="s">
        <v>1830</v>
      </c>
      <c r="C1291" s="166">
        <v>6.19</v>
      </c>
      <c r="D1291" s="167">
        <v>0.82145999999999997</v>
      </c>
      <c r="E1291" s="167">
        <v>0.82145999999999997</v>
      </c>
      <c r="F1291" s="168">
        <v>1</v>
      </c>
      <c r="G1291" s="167">
        <f t="shared" si="38"/>
        <v>0.82145999999999997</v>
      </c>
      <c r="H1291" s="166">
        <v>1.2</v>
      </c>
      <c r="I1291" s="169">
        <f t="shared" si="39"/>
        <v>0.98575000000000002</v>
      </c>
      <c r="J1291" s="170" t="s">
        <v>1239</v>
      </c>
      <c r="K1291" s="171" t="s">
        <v>1241</v>
      </c>
      <c r="L1291" s="148"/>
      <c r="M1291" s="189"/>
    </row>
    <row r="1292" spans="1:13" ht="11.25" customHeight="1">
      <c r="A1292" s="172" t="s">
        <v>232</v>
      </c>
      <c r="B1292" s="172" t="s">
        <v>1830</v>
      </c>
      <c r="C1292" s="173">
        <v>8.08</v>
      </c>
      <c r="D1292" s="174">
        <v>0.88724999999999998</v>
      </c>
      <c r="E1292" s="174">
        <v>0.88724999999999998</v>
      </c>
      <c r="F1292" s="175">
        <v>1</v>
      </c>
      <c r="G1292" s="174">
        <f t="shared" si="38"/>
        <v>0.88724999999999998</v>
      </c>
      <c r="H1292" s="173">
        <v>1.2</v>
      </c>
      <c r="I1292" s="176">
        <f t="shared" si="39"/>
        <v>1.0647</v>
      </c>
      <c r="J1292" s="177" t="s">
        <v>1239</v>
      </c>
      <c r="K1292" s="178" t="s">
        <v>1241</v>
      </c>
      <c r="L1292" s="148"/>
      <c r="M1292" s="189"/>
    </row>
    <row r="1293" spans="1:13" ht="11.25" customHeight="1">
      <c r="A1293" s="159" t="s">
        <v>233</v>
      </c>
      <c r="B1293" s="159" t="s">
        <v>1831</v>
      </c>
      <c r="C1293" s="160">
        <v>7.47</v>
      </c>
      <c r="D1293" s="161">
        <v>0.45906000000000002</v>
      </c>
      <c r="E1293" s="161">
        <v>0.45906000000000002</v>
      </c>
      <c r="F1293" s="162">
        <v>1</v>
      </c>
      <c r="G1293" s="161">
        <f t="shared" ref="G1293:G1344" si="40">ROUND(F1293*D1293,5)</f>
        <v>0.45906000000000002</v>
      </c>
      <c r="H1293" s="160">
        <v>1.2</v>
      </c>
      <c r="I1293" s="163">
        <f t="shared" ref="I1293:I1346" si="41">ROUND(H1293*G1293,5)</f>
        <v>0.55086999999999997</v>
      </c>
      <c r="J1293" s="164" t="s">
        <v>1239</v>
      </c>
      <c r="K1293" s="165" t="s">
        <v>1241</v>
      </c>
      <c r="L1293" s="148"/>
      <c r="M1293" s="189"/>
    </row>
    <row r="1294" spans="1:13" ht="11.25" customHeight="1">
      <c r="A1294" s="148" t="s">
        <v>234</v>
      </c>
      <c r="B1294" s="148" t="s">
        <v>1831</v>
      </c>
      <c r="C1294" s="166">
        <v>10.28</v>
      </c>
      <c r="D1294" s="167">
        <v>0.66898999999999997</v>
      </c>
      <c r="E1294" s="167">
        <v>0.66898999999999997</v>
      </c>
      <c r="F1294" s="168">
        <v>1</v>
      </c>
      <c r="G1294" s="167">
        <f t="shared" si="40"/>
        <v>0.66898999999999997</v>
      </c>
      <c r="H1294" s="166">
        <v>1.2</v>
      </c>
      <c r="I1294" s="169">
        <f t="shared" si="41"/>
        <v>0.80279</v>
      </c>
      <c r="J1294" s="170" t="s">
        <v>1239</v>
      </c>
      <c r="K1294" s="171" t="s">
        <v>1241</v>
      </c>
      <c r="L1294" s="148"/>
      <c r="M1294" s="189"/>
    </row>
    <row r="1295" spans="1:13" ht="11.25" customHeight="1">
      <c r="A1295" s="148" t="s">
        <v>235</v>
      </c>
      <c r="B1295" s="148" t="s">
        <v>1831</v>
      </c>
      <c r="C1295" s="166">
        <v>11.738898203592814</v>
      </c>
      <c r="D1295" s="167">
        <v>0.74748000000000003</v>
      </c>
      <c r="E1295" s="167">
        <v>0.74748000000000003</v>
      </c>
      <c r="F1295" s="168">
        <v>1</v>
      </c>
      <c r="G1295" s="167">
        <f t="shared" si="40"/>
        <v>0.74748000000000003</v>
      </c>
      <c r="H1295" s="166">
        <v>1.2</v>
      </c>
      <c r="I1295" s="169">
        <f t="shared" si="41"/>
        <v>0.89698</v>
      </c>
      <c r="J1295" s="170" t="s">
        <v>1239</v>
      </c>
      <c r="K1295" s="171" t="s">
        <v>1241</v>
      </c>
      <c r="L1295" s="148"/>
      <c r="M1295" s="189"/>
    </row>
    <row r="1296" spans="1:13" ht="11.25" customHeight="1">
      <c r="A1296" s="172" t="s">
        <v>236</v>
      </c>
      <c r="B1296" s="172" t="s">
        <v>1831</v>
      </c>
      <c r="C1296" s="173">
        <v>11.999899401197606</v>
      </c>
      <c r="D1296" s="174">
        <v>0.78485000000000005</v>
      </c>
      <c r="E1296" s="174">
        <v>0.78485000000000005</v>
      </c>
      <c r="F1296" s="175">
        <v>1</v>
      </c>
      <c r="G1296" s="174">
        <f t="shared" si="40"/>
        <v>0.78485000000000005</v>
      </c>
      <c r="H1296" s="173">
        <v>1.2</v>
      </c>
      <c r="I1296" s="176">
        <f t="shared" si="41"/>
        <v>0.94181999999999999</v>
      </c>
      <c r="J1296" s="177" t="s">
        <v>1239</v>
      </c>
      <c r="K1296" s="178" t="s">
        <v>1241</v>
      </c>
      <c r="L1296" s="148"/>
      <c r="M1296" s="189"/>
    </row>
    <row r="1297" spans="1:13" ht="11.25" customHeight="1">
      <c r="A1297" s="159" t="s">
        <v>237</v>
      </c>
      <c r="B1297" s="159" t="s">
        <v>1611</v>
      </c>
      <c r="C1297" s="160">
        <v>8.9600000000000009</v>
      </c>
      <c r="D1297" s="161">
        <v>0.84250000000000003</v>
      </c>
      <c r="E1297" s="161">
        <v>0.84250000000000003</v>
      </c>
      <c r="F1297" s="162">
        <v>1</v>
      </c>
      <c r="G1297" s="161">
        <f t="shared" si="40"/>
        <v>0.84250000000000003</v>
      </c>
      <c r="H1297" s="160">
        <v>1.3</v>
      </c>
      <c r="I1297" s="163">
        <f t="shared" si="41"/>
        <v>1.0952500000000001</v>
      </c>
      <c r="J1297" s="164" t="s">
        <v>60</v>
      </c>
      <c r="K1297" s="165" t="s">
        <v>60</v>
      </c>
      <c r="L1297" s="148"/>
      <c r="M1297" s="189"/>
    </row>
    <row r="1298" spans="1:13" ht="11.25" customHeight="1">
      <c r="A1298" s="148" t="s">
        <v>238</v>
      </c>
      <c r="B1298" s="148" t="s">
        <v>1611</v>
      </c>
      <c r="C1298" s="166">
        <v>18.04</v>
      </c>
      <c r="D1298" s="167">
        <v>2.1432199999999999</v>
      </c>
      <c r="E1298" s="167">
        <v>2.1432199999999999</v>
      </c>
      <c r="F1298" s="168">
        <v>1</v>
      </c>
      <c r="G1298" s="167">
        <f t="shared" si="40"/>
        <v>2.1432199999999999</v>
      </c>
      <c r="H1298" s="166">
        <v>1.3</v>
      </c>
      <c r="I1298" s="169">
        <f t="shared" si="41"/>
        <v>2.7861899999999999</v>
      </c>
      <c r="J1298" s="170" t="s">
        <v>60</v>
      </c>
      <c r="K1298" s="171" t="s">
        <v>60</v>
      </c>
      <c r="L1298" s="148"/>
      <c r="M1298" s="189"/>
    </row>
    <row r="1299" spans="1:13" ht="11.25" customHeight="1">
      <c r="A1299" s="148" t="s">
        <v>239</v>
      </c>
      <c r="B1299" s="148" t="s">
        <v>1611</v>
      </c>
      <c r="C1299" s="166">
        <v>31.58</v>
      </c>
      <c r="D1299" s="167">
        <v>4.1770699999999996</v>
      </c>
      <c r="E1299" s="167">
        <v>4.1770699999999996</v>
      </c>
      <c r="F1299" s="168">
        <v>1</v>
      </c>
      <c r="G1299" s="167">
        <f t="shared" si="40"/>
        <v>4.1770699999999996</v>
      </c>
      <c r="H1299" s="166">
        <v>1.3</v>
      </c>
      <c r="I1299" s="169">
        <f t="shared" si="41"/>
        <v>5.4301899999999996</v>
      </c>
      <c r="J1299" s="170" t="s">
        <v>60</v>
      </c>
      <c r="K1299" s="171" t="s">
        <v>60</v>
      </c>
      <c r="L1299" s="148"/>
      <c r="M1299" s="189"/>
    </row>
    <row r="1300" spans="1:13" ht="11.25" customHeight="1">
      <c r="A1300" s="172" t="s">
        <v>240</v>
      </c>
      <c r="B1300" s="172" t="s">
        <v>1611</v>
      </c>
      <c r="C1300" s="173">
        <v>43.94</v>
      </c>
      <c r="D1300" s="174">
        <v>6.5101300000000002</v>
      </c>
      <c r="E1300" s="174">
        <v>6.5101300000000002</v>
      </c>
      <c r="F1300" s="175">
        <v>1</v>
      </c>
      <c r="G1300" s="174">
        <f t="shared" si="40"/>
        <v>6.5101300000000002</v>
      </c>
      <c r="H1300" s="173">
        <v>1.3</v>
      </c>
      <c r="I1300" s="176">
        <f t="shared" si="41"/>
        <v>8.4631699999999999</v>
      </c>
      <c r="J1300" s="177" t="s">
        <v>60</v>
      </c>
      <c r="K1300" s="178" t="s">
        <v>60</v>
      </c>
      <c r="L1300" s="148"/>
      <c r="M1300" s="189"/>
    </row>
    <row r="1301" spans="1:13" ht="11.25" customHeight="1">
      <c r="A1301" s="159" t="s">
        <v>241</v>
      </c>
      <c r="B1301" s="159" t="s">
        <v>1832</v>
      </c>
      <c r="C1301" s="160">
        <v>4.58</v>
      </c>
      <c r="D1301" s="161">
        <v>0.79988000000000004</v>
      </c>
      <c r="E1301" s="161">
        <v>0.79988000000000004</v>
      </c>
      <c r="F1301" s="162">
        <v>1</v>
      </c>
      <c r="G1301" s="161">
        <f t="shared" si="40"/>
        <v>0.79988000000000004</v>
      </c>
      <c r="H1301" s="160">
        <v>1.2</v>
      </c>
      <c r="I1301" s="163">
        <f t="shared" si="41"/>
        <v>0.95986000000000005</v>
      </c>
      <c r="J1301" s="164" t="s">
        <v>1239</v>
      </c>
      <c r="K1301" s="165" t="s">
        <v>1241</v>
      </c>
      <c r="L1301" s="148"/>
      <c r="M1301" s="189"/>
    </row>
    <row r="1302" spans="1:13" ht="11.25" customHeight="1">
      <c r="A1302" s="148" t="s">
        <v>242</v>
      </c>
      <c r="B1302" s="148" t="s">
        <v>1832</v>
      </c>
      <c r="C1302" s="166">
        <v>4.58</v>
      </c>
      <c r="D1302" s="167">
        <v>0.84197999999999995</v>
      </c>
      <c r="E1302" s="167">
        <v>0.84197999999999995</v>
      </c>
      <c r="F1302" s="168">
        <v>1</v>
      </c>
      <c r="G1302" s="167">
        <f t="shared" si="40"/>
        <v>0.84197999999999995</v>
      </c>
      <c r="H1302" s="166">
        <v>1.2</v>
      </c>
      <c r="I1302" s="169">
        <f t="shared" si="41"/>
        <v>1.0103800000000001</v>
      </c>
      <c r="J1302" s="170" t="s">
        <v>1239</v>
      </c>
      <c r="K1302" s="171" t="s">
        <v>1241</v>
      </c>
      <c r="L1302" s="148"/>
      <c r="M1302" s="189"/>
    </row>
    <row r="1303" spans="1:13" ht="11.25" customHeight="1">
      <c r="A1303" s="148" t="s">
        <v>243</v>
      </c>
      <c r="B1303" s="148" t="s">
        <v>1832</v>
      </c>
      <c r="C1303" s="166">
        <v>7.3</v>
      </c>
      <c r="D1303" s="167">
        <v>1.25613</v>
      </c>
      <c r="E1303" s="167">
        <v>1.25613</v>
      </c>
      <c r="F1303" s="168">
        <v>1</v>
      </c>
      <c r="G1303" s="167">
        <f t="shared" si="40"/>
        <v>1.25613</v>
      </c>
      <c r="H1303" s="166">
        <v>1.2</v>
      </c>
      <c r="I1303" s="169">
        <f t="shared" si="41"/>
        <v>1.50736</v>
      </c>
      <c r="J1303" s="170" t="s">
        <v>1239</v>
      </c>
      <c r="K1303" s="171" t="s">
        <v>1241</v>
      </c>
      <c r="L1303" s="148"/>
      <c r="M1303" s="189"/>
    </row>
    <row r="1304" spans="1:13" ht="11.25" customHeight="1">
      <c r="A1304" s="172" t="s">
        <v>244</v>
      </c>
      <c r="B1304" s="172" t="s">
        <v>1832</v>
      </c>
      <c r="C1304" s="173">
        <v>11.78</v>
      </c>
      <c r="D1304" s="174">
        <v>2.4002300000000001</v>
      </c>
      <c r="E1304" s="174">
        <v>2.4002300000000001</v>
      </c>
      <c r="F1304" s="175">
        <v>1</v>
      </c>
      <c r="G1304" s="174">
        <f t="shared" si="40"/>
        <v>2.4002300000000001</v>
      </c>
      <c r="H1304" s="173">
        <v>1.2</v>
      </c>
      <c r="I1304" s="176">
        <f t="shared" si="41"/>
        <v>2.88028</v>
      </c>
      <c r="J1304" s="177" t="s">
        <v>1239</v>
      </c>
      <c r="K1304" s="178" t="s">
        <v>1241</v>
      </c>
      <c r="L1304" s="148"/>
      <c r="M1304" s="189"/>
    </row>
    <row r="1305" spans="1:13" ht="11.25" customHeight="1">
      <c r="A1305" s="159" t="s">
        <v>245</v>
      </c>
      <c r="B1305" s="159" t="s">
        <v>1833</v>
      </c>
      <c r="C1305" s="160">
        <v>3.96</v>
      </c>
      <c r="D1305" s="161">
        <v>0.67088000000000003</v>
      </c>
      <c r="E1305" s="161">
        <v>0.67088000000000003</v>
      </c>
      <c r="F1305" s="162">
        <v>1</v>
      </c>
      <c r="G1305" s="161">
        <f t="shared" si="40"/>
        <v>0.67088000000000003</v>
      </c>
      <c r="H1305" s="160">
        <v>1.2</v>
      </c>
      <c r="I1305" s="163">
        <f t="shared" si="41"/>
        <v>0.80506</v>
      </c>
      <c r="J1305" s="164" t="s">
        <v>1239</v>
      </c>
      <c r="K1305" s="165" t="s">
        <v>1241</v>
      </c>
      <c r="L1305" s="148"/>
      <c r="M1305" s="189"/>
    </row>
    <row r="1306" spans="1:13" ht="11.25" customHeight="1">
      <c r="A1306" s="148" t="s">
        <v>246</v>
      </c>
      <c r="B1306" s="148" t="s">
        <v>1833</v>
      </c>
      <c r="C1306" s="166">
        <v>4.07</v>
      </c>
      <c r="D1306" s="167">
        <v>0.7127</v>
      </c>
      <c r="E1306" s="167">
        <v>0.7127</v>
      </c>
      <c r="F1306" s="168">
        <v>1</v>
      </c>
      <c r="G1306" s="167">
        <f t="shared" si="40"/>
        <v>0.7127</v>
      </c>
      <c r="H1306" s="166">
        <v>1.2</v>
      </c>
      <c r="I1306" s="169">
        <f t="shared" si="41"/>
        <v>0.85524</v>
      </c>
      <c r="J1306" s="170" t="s">
        <v>1239</v>
      </c>
      <c r="K1306" s="171" t="s">
        <v>1241</v>
      </c>
      <c r="L1306" s="148"/>
      <c r="M1306" s="189"/>
    </row>
    <row r="1307" spans="1:13" ht="11.25" customHeight="1">
      <c r="A1307" s="148" t="s">
        <v>247</v>
      </c>
      <c r="B1307" s="148" t="s">
        <v>1833</v>
      </c>
      <c r="C1307" s="166">
        <v>5.6</v>
      </c>
      <c r="D1307" s="167">
        <v>0.98736000000000002</v>
      </c>
      <c r="E1307" s="167">
        <v>0.98736000000000002</v>
      </c>
      <c r="F1307" s="168">
        <v>1</v>
      </c>
      <c r="G1307" s="167">
        <f t="shared" si="40"/>
        <v>0.98736000000000002</v>
      </c>
      <c r="H1307" s="166">
        <v>1.2</v>
      </c>
      <c r="I1307" s="169">
        <f t="shared" si="41"/>
        <v>1.18483</v>
      </c>
      <c r="J1307" s="170" t="s">
        <v>1239</v>
      </c>
      <c r="K1307" s="171" t="s">
        <v>1241</v>
      </c>
      <c r="L1307" s="148"/>
      <c r="M1307" s="189"/>
    </row>
    <row r="1308" spans="1:13" ht="11.25" customHeight="1">
      <c r="A1308" s="172" t="s">
        <v>248</v>
      </c>
      <c r="B1308" s="172" t="s">
        <v>1833</v>
      </c>
      <c r="C1308" s="173">
        <v>8.4600000000000009</v>
      </c>
      <c r="D1308" s="174">
        <v>1.53576</v>
      </c>
      <c r="E1308" s="174">
        <v>1.53576</v>
      </c>
      <c r="F1308" s="175">
        <v>1</v>
      </c>
      <c r="G1308" s="174">
        <f t="shared" si="40"/>
        <v>1.53576</v>
      </c>
      <c r="H1308" s="173">
        <v>1.2</v>
      </c>
      <c r="I1308" s="176">
        <f t="shared" si="41"/>
        <v>1.84291</v>
      </c>
      <c r="J1308" s="177" t="s">
        <v>1239</v>
      </c>
      <c r="K1308" s="178" t="s">
        <v>1241</v>
      </c>
      <c r="L1308" s="148"/>
      <c r="M1308" s="189"/>
    </row>
    <row r="1309" spans="1:13" ht="11.25" customHeight="1">
      <c r="A1309" s="159" t="s">
        <v>249</v>
      </c>
      <c r="B1309" s="159" t="s">
        <v>1834</v>
      </c>
      <c r="C1309" s="160">
        <v>4.25</v>
      </c>
      <c r="D1309" s="161">
        <v>0.73895999999999995</v>
      </c>
      <c r="E1309" s="161">
        <v>0.73895999999999995</v>
      </c>
      <c r="F1309" s="162">
        <v>1</v>
      </c>
      <c r="G1309" s="161">
        <f t="shared" si="40"/>
        <v>0.73895999999999995</v>
      </c>
      <c r="H1309" s="160">
        <v>1.2</v>
      </c>
      <c r="I1309" s="163">
        <f t="shared" si="41"/>
        <v>0.88675000000000004</v>
      </c>
      <c r="J1309" s="164" t="s">
        <v>1239</v>
      </c>
      <c r="K1309" s="165" t="s">
        <v>1241</v>
      </c>
      <c r="L1309" s="148"/>
      <c r="M1309" s="189"/>
    </row>
    <row r="1310" spans="1:13" ht="11.25" customHeight="1">
      <c r="A1310" s="148" t="s">
        <v>250</v>
      </c>
      <c r="B1310" s="148" t="s">
        <v>1834</v>
      </c>
      <c r="C1310" s="166">
        <v>4.58</v>
      </c>
      <c r="D1310" s="167">
        <v>0.80047000000000001</v>
      </c>
      <c r="E1310" s="167">
        <v>0.80047000000000001</v>
      </c>
      <c r="F1310" s="168">
        <v>1</v>
      </c>
      <c r="G1310" s="167">
        <f t="shared" si="40"/>
        <v>0.80047000000000001</v>
      </c>
      <c r="H1310" s="166">
        <v>1.2</v>
      </c>
      <c r="I1310" s="169">
        <f t="shared" si="41"/>
        <v>0.96055999999999997</v>
      </c>
      <c r="J1310" s="170" t="s">
        <v>1239</v>
      </c>
      <c r="K1310" s="171" t="s">
        <v>1241</v>
      </c>
      <c r="L1310" s="148"/>
      <c r="M1310" s="189"/>
    </row>
    <row r="1311" spans="1:13" ht="11.25" customHeight="1">
      <c r="A1311" s="148" t="s">
        <v>251</v>
      </c>
      <c r="B1311" s="148" t="s">
        <v>1834</v>
      </c>
      <c r="C1311" s="166">
        <v>6.61</v>
      </c>
      <c r="D1311" s="167">
        <v>1.1173</v>
      </c>
      <c r="E1311" s="167">
        <v>1.1173</v>
      </c>
      <c r="F1311" s="168">
        <v>1</v>
      </c>
      <c r="G1311" s="167">
        <f t="shared" si="40"/>
        <v>1.1173</v>
      </c>
      <c r="H1311" s="166">
        <v>1.2</v>
      </c>
      <c r="I1311" s="169">
        <f t="shared" si="41"/>
        <v>1.34076</v>
      </c>
      <c r="J1311" s="170" t="s">
        <v>1239</v>
      </c>
      <c r="K1311" s="171" t="s">
        <v>1241</v>
      </c>
      <c r="L1311" s="148"/>
      <c r="M1311" s="189"/>
    </row>
    <row r="1312" spans="1:13" ht="11.25" customHeight="1">
      <c r="A1312" s="172" t="s">
        <v>252</v>
      </c>
      <c r="B1312" s="172" t="s">
        <v>1834</v>
      </c>
      <c r="C1312" s="173">
        <v>9.2899999999999991</v>
      </c>
      <c r="D1312" s="174">
        <v>1.7056800000000001</v>
      </c>
      <c r="E1312" s="174">
        <v>1.7056800000000001</v>
      </c>
      <c r="F1312" s="175">
        <v>1</v>
      </c>
      <c r="G1312" s="174">
        <f t="shared" si="40"/>
        <v>1.7056800000000001</v>
      </c>
      <c r="H1312" s="173">
        <v>1.2</v>
      </c>
      <c r="I1312" s="176">
        <f t="shared" si="41"/>
        <v>2.0468199999999999</v>
      </c>
      <c r="J1312" s="177" t="s">
        <v>1239</v>
      </c>
      <c r="K1312" s="178" t="s">
        <v>1241</v>
      </c>
      <c r="L1312" s="148"/>
      <c r="M1312" s="189"/>
    </row>
    <row r="1313" spans="1:13" ht="11.25" customHeight="1">
      <c r="A1313" s="159" t="s">
        <v>253</v>
      </c>
      <c r="B1313" s="159" t="s">
        <v>1835</v>
      </c>
      <c r="C1313" s="160">
        <v>2.85</v>
      </c>
      <c r="D1313" s="161">
        <v>0.54481999999999997</v>
      </c>
      <c r="E1313" s="161">
        <v>0.54481999999999997</v>
      </c>
      <c r="F1313" s="162">
        <v>1</v>
      </c>
      <c r="G1313" s="161">
        <f t="shared" si="40"/>
        <v>0.54481999999999997</v>
      </c>
      <c r="H1313" s="160">
        <v>1.2</v>
      </c>
      <c r="I1313" s="163">
        <f t="shared" si="41"/>
        <v>0.65378000000000003</v>
      </c>
      <c r="J1313" s="164" t="s">
        <v>1239</v>
      </c>
      <c r="K1313" s="165" t="s">
        <v>1241</v>
      </c>
      <c r="L1313" s="148"/>
      <c r="M1313" s="189"/>
    </row>
    <row r="1314" spans="1:13" ht="11.25" customHeight="1">
      <c r="A1314" s="148" t="s">
        <v>254</v>
      </c>
      <c r="B1314" s="148" t="s">
        <v>1835</v>
      </c>
      <c r="C1314" s="166">
        <v>3.71</v>
      </c>
      <c r="D1314" s="167">
        <v>0.68181999999999998</v>
      </c>
      <c r="E1314" s="167">
        <v>0.68181999999999998</v>
      </c>
      <c r="F1314" s="168">
        <v>1</v>
      </c>
      <c r="G1314" s="167">
        <f t="shared" si="40"/>
        <v>0.68181999999999998</v>
      </c>
      <c r="H1314" s="166">
        <v>1.2</v>
      </c>
      <c r="I1314" s="169">
        <f t="shared" si="41"/>
        <v>0.81818000000000002</v>
      </c>
      <c r="J1314" s="170" t="s">
        <v>1239</v>
      </c>
      <c r="K1314" s="171" t="s">
        <v>1241</v>
      </c>
      <c r="L1314" s="148"/>
      <c r="M1314" s="189"/>
    </row>
    <row r="1315" spans="1:13" ht="11.25" customHeight="1">
      <c r="A1315" s="148" t="s">
        <v>255</v>
      </c>
      <c r="B1315" s="148" t="s">
        <v>1835</v>
      </c>
      <c r="C1315" s="166">
        <v>5.16</v>
      </c>
      <c r="D1315" s="167">
        <v>0.98643000000000003</v>
      </c>
      <c r="E1315" s="167">
        <v>0.98643000000000003</v>
      </c>
      <c r="F1315" s="168">
        <v>1</v>
      </c>
      <c r="G1315" s="167">
        <f t="shared" si="40"/>
        <v>0.98643000000000003</v>
      </c>
      <c r="H1315" s="166">
        <v>1.2</v>
      </c>
      <c r="I1315" s="169">
        <f t="shared" si="41"/>
        <v>1.1837200000000001</v>
      </c>
      <c r="J1315" s="170" t="s">
        <v>1239</v>
      </c>
      <c r="K1315" s="171" t="s">
        <v>1241</v>
      </c>
      <c r="L1315" s="148"/>
      <c r="M1315" s="189"/>
    </row>
    <row r="1316" spans="1:13" ht="11.25" customHeight="1">
      <c r="A1316" s="172" t="s">
        <v>256</v>
      </c>
      <c r="B1316" s="172" t="s">
        <v>1835</v>
      </c>
      <c r="C1316" s="173">
        <v>6.63</v>
      </c>
      <c r="D1316" s="174">
        <v>1.52457</v>
      </c>
      <c r="E1316" s="174">
        <v>1.52457</v>
      </c>
      <c r="F1316" s="175">
        <v>1</v>
      </c>
      <c r="G1316" s="174">
        <f t="shared" si="40"/>
        <v>1.52457</v>
      </c>
      <c r="H1316" s="173">
        <v>1.2</v>
      </c>
      <c r="I1316" s="176">
        <f t="shared" si="41"/>
        <v>1.82948</v>
      </c>
      <c r="J1316" s="177" t="s">
        <v>1239</v>
      </c>
      <c r="K1316" s="178" t="s">
        <v>1241</v>
      </c>
      <c r="L1316" s="148"/>
      <c r="M1316" s="189"/>
    </row>
    <row r="1317" spans="1:13" ht="11.25" customHeight="1">
      <c r="A1317" s="159" t="s">
        <v>257</v>
      </c>
      <c r="B1317" s="159" t="s">
        <v>1836</v>
      </c>
      <c r="C1317" s="160">
        <v>6.52</v>
      </c>
      <c r="D1317" s="161">
        <v>2.9749599999999998</v>
      </c>
      <c r="E1317" s="161">
        <v>2.9749599999999998</v>
      </c>
      <c r="F1317" s="162">
        <v>1</v>
      </c>
      <c r="G1317" s="161">
        <f t="shared" si="40"/>
        <v>2.9749599999999998</v>
      </c>
      <c r="H1317" s="160">
        <v>1.2</v>
      </c>
      <c r="I1317" s="163">
        <f t="shared" si="41"/>
        <v>3.56995</v>
      </c>
      <c r="J1317" s="164" t="s">
        <v>1239</v>
      </c>
      <c r="K1317" s="165" t="s">
        <v>1241</v>
      </c>
      <c r="L1317" s="148"/>
      <c r="M1317" s="189"/>
    </row>
    <row r="1318" spans="1:13" ht="11.25" customHeight="1">
      <c r="A1318" s="148" t="s">
        <v>258</v>
      </c>
      <c r="B1318" s="148" t="s">
        <v>1836</v>
      </c>
      <c r="C1318" s="166">
        <v>6.52</v>
      </c>
      <c r="D1318" s="167">
        <v>3.4031799999999999</v>
      </c>
      <c r="E1318" s="167">
        <v>3.4031799999999999</v>
      </c>
      <c r="F1318" s="168">
        <v>1</v>
      </c>
      <c r="G1318" s="167">
        <f t="shared" si="40"/>
        <v>3.4031799999999999</v>
      </c>
      <c r="H1318" s="166">
        <v>1.2</v>
      </c>
      <c r="I1318" s="169">
        <f t="shared" si="41"/>
        <v>4.0838200000000002</v>
      </c>
      <c r="J1318" s="170" t="s">
        <v>1239</v>
      </c>
      <c r="K1318" s="171" t="s">
        <v>1241</v>
      </c>
      <c r="L1318" s="148"/>
      <c r="M1318" s="189"/>
    </row>
    <row r="1319" spans="1:13" ht="11.25" customHeight="1">
      <c r="A1319" s="148" t="s">
        <v>259</v>
      </c>
      <c r="B1319" s="148" t="s">
        <v>1836</v>
      </c>
      <c r="C1319" s="166">
        <v>9.35</v>
      </c>
      <c r="D1319" s="167">
        <v>3.83141</v>
      </c>
      <c r="E1319" s="167">
        <v>3.83141</v>
      </c>
      <c r="F1319" s="168">
        <v>1</v>
      </c>
      <c r="G1319" s="167">
        <f t="shared" si="40"/>
        <v>3.83141</v>
      </c>
      <c r="H1319" s="166">
        <v>1.2</v>
      </c>
      <c r="I1319" s="169">
        <f t="shared" si="41"/>
        <v>4.5976900000000001</v>
      </c>
      <c r="J1319" s="170" t="s">
        <v>1239</v>
      </c>
      <c r="K1319" s="171" t="s">
        <v>1241</v>
      </c>
      <c r="L1319" s="148"/>
      <c r="M1319" s="189"/>
    </row>
    <row r="1320" spans="1:13" ht="11.25" customHeight="1">
      <c r="A1320" s="172" t="s">
        <v>260</v>
      </c>
      <c r="B1320" s="172" t="s">
        <v>1836</v>
      </c>
      <c r="C1320" s="173">
        <v>14.41</v>
      </c>
      <c r="D1320" s="174">
        <v>6.4302200000000003</v>
      </c>
      <c r="E1320" s="174">
        <v>6.4302200000000003</v>
      </c>
      <c r="F1320" s="175">
        <v>1</v>
      </c>
      <c r="G1320" s="174">
        <f t="shared" si="40"/>
        <v>6.4302200000000003</v>
      </c>
      <c r="H1320" s="173">
        <v>1.2</v>
      </c>
      <c r="I1320" s="176">
        <f t="shared" si="41"/>
        <v>7.7162600000000001</v>
      </c>
      <c r="J1320" s="177" t="s">
        <v>1239</v>
      </c>
      <c r="K1320" s="178" t="s">
        <v>1241</v>
      </c>
      <c r="L1320" s="148"/>
      <c r="M1320" s="189"/>
    </row>
    <row r="1321" spans="1:13" ht="11.25" customHeight="1">
      <c r="A1321" s="159" t="s">
        <v>261</v>
      </c>
      <c r="B1321" s="159" t="s">
        <v>1837</v>
      </c>
      <c r="C1321" s="160">
        <v>5.59</v>
      </c>
      <c r="D1321" s="161">
        <v>1.5492300000000001</v>
      </c>
      <c r="E1321" s="161">
        <v>1.5492300000000001</v>
      </c>
      <c r="F1321" s="162">
        <v>1</v>
      </c>
      <c r="G1321" s="161">
        <f t="shared" si="40"/>
        <v>1.5492300000000001</v>
      </c>
      <c r="H1321" s="160">
        <v>1.2</v>
      </c>
      <c r="I1321" s="163">
        <f t="shared" si="41"/>
        <v>1.8590800000000001</v>
      </c>
      <c r="J1321" s="164" t="s">
        <v>1239</v>
      </c>
      <c r="K1321" s="165" t="s">
        <v>1241</v>
      </c>
      <c r="L1321" s="148"/>
      <c r="M1321" s="189"/>
    </row>
    <row r="1322" spans="1:13" ht="11.25" customHeight="1">
      <c r="A1322" s="148" t="s">
        <v>262</v>
      </c>
      <c r="B1322" s="148" t="s">
        <v>1837</v>
      </c>
      <c r="C1322" s="166">
        <v>5.59</v>
      </c>
      <c r="D1322" s="167">
        <v>2.0986500000000001</v>
      </c>
      <c r="E1322" s="167">
        <v>2.0986500000000001</v>
      </c>
      <c r="F1322" s="168">
        <v>1</v>
      </c>
      <c r="G1322" s="167">
        <f t="shared" si="40"/>
        <v>2.0986500000000001</v>
      </c>
      <c r="H1322" s="166">
        <v>1.2</v>
      </c>
      <c r="I1322" s="169">
        <f t="shared" si="41"/>
        <v>2.5183800000000001</v>
      </c>
      <c r="J1322" s="170" t="s">
        <v>1239</v>
      </c>
      <c r="K1322" s="171" t="s">
        <v>1241</v>
      </c>
      <c r="L1322" s="148"/>
      <c r="M1322" s="189"/>
    </row>
    <row r="1323" spans="1:13" ht="11.25" customHeight="1">
      <c r="A1323" s="148" t="s">
        <v>263</v>
      </c>
      <c r="B1323" s="148" t="s">
        <v>1837</v>
      </c>
      <c r="C1323" s="166">
        <v>7.59</v>
      </c>
      <c r="D1323" s="167">
        <v>2.85887</v>
      </c>
      <c r="E1323" s="167">
        <v>2.85887</v>
      </c>
      <c r="F1323" s="168">
        <v>1</v>
      </c>
      <c r="G1323" s="167">
        <f t="shared" si="40"/>
        <v>2.85887</v>
      </c>
      <c r="H1323" s="166">
        <v>1.2</v>
      </c>
      <c r="I1323" s="169">
        <f t="shared" si="41"/>
        <v>3.4306399999999999</v>
      </c>
      <c r="J1323" s="170" t="s">
        <v>1239</v>
      </c>
      <c r="K1323" s="171" t="s">
        <v>1241</v>
      </c>
      <c r="L1323" s="148"/>
      <c r="M1323" s="189"/>
    </row>
    <row r="1324" spans="1:13" ht="11.25" customHeight="1">
      <c r="A1324" s="172" t="s">
        <v>264</v>
      </c>
      <c r="B1324" s="172" t="s">
        <v>1837</v>
      </c>
      <c r="C1324" s="173">
        <v>14.67</v>
      </c>
      <c r="D1324" s="174">
        <v>6.0748600000000001</v>
      </c>
      <c r="E1324" s="174">
        <v>6.0748600000000001</v>
      </c>
      <c r="F1324" s="175">
        <v>1</v>
      </c>
      <c r="G1324" s="174">
        <f t="shared" si="40"/>
        <v>6.0748600000000001</v>
      </c>
      <c r="H1324" s="173">
        <v>1.2</v>
      </c>
      <c r="I1324" s="176">
        <f t="shared" si="41"/>
        <v>7.2898300000000003</v>
      </c>
      <c r="J1324" s="177" t="s">
        <v>1239</v>
      </c>
      <c r="K1324" s="178" t="s">
        <v>1241</v>
      </c>
      <c r="L1324" s="148"/>
      <c r="M1324" s="189"/>
    </row>
    <row r="1325" spans="1:13" ht="11.25" customHeight="1">
      <c r="A1325" s="159" t="s">
        <v>265</v>
      </c>
      <c r="B1325" s="159" t="s">
        <v>1838</v>
      </c>
      <c r="C1325" s="160">
        <v>4.933441295546559</v>
      </c>
      <c r="D1325" s="161">
        <v>2.06698</v>
      </c>
      <c r="E1325" s="161">
        <v>2.06698</v>
      </c>
      <c r="F1325" s="162">
        <v>1</v>
      </c>
      <c r="G1325" s="161">
        <f t="shared" si="40"/>
        <v>2.06698</v>
      </c>
      <c r="H1325" s="160">
        <v>1.2</v>
      </c>
      <c r="I1325" s="163">
        <f t="shared" si="41"/>
        <v>2.4803799999999998</v>
      </c>
      <c r="J1325" s="164" t="s">
        <v>1239</v>
      </c>
      <c r="K1325" s="165" t="s">
        <v>1241</v>
      </c>
      <c r="L1325" s="148"/>
      <c r="M1325" s="189"/>
    </row>
    <row r="1326" spans="1:13" ht="11.25" customHeight="1">
      <c r="A1326" s="148" t="s">
        <v>266</v>
      </c>
      <c r="B1326" s="148" t="s">
        <v>1838</v>
      </c>
      <c r="C1326" s="166">
        <v>5.12</v>
      </c>
      <c r="D1326" s="167">
        <v>2.0962700000000001</v>
      </c>
      <c r="E1326" s="167">
        <v>2.0962700000000001</v>
      </c>
      <c r="F1326" s="168">
        <v>1</v>
      </c>
      <c r="G1326" s="167">
        <f t="shared" si="40"/>
        <v>2.0962700000000001</v>
      </c>
      <c r="H1326" s="166">
        <v>1.2</v>
      </c>
      <c r="I1326" s="169">
        <f t="shared" si="41"/>
        <v>2.51552</v>
      </c>
      <c r="J1326" s="170" t="s">
        <v>1239</v>
      </c>
      <c r="K1326" s="171" t="s">
        <v>1241</v>
      </c>
      <c r="L1326" s="148"/>
      <c r="M1326" s="189"/>
    </row>
    <row r="1327" spans="1:13" ht="11.25" customHeight="1">
      <c r="A1327" s="148" t="s">
        <v>267</v>
      </c>
      <c r="B1327" s="148" t="s">
        <v>1838</v>
      </c>
      <c r="C1327" s="166">
        <v>8.27</v>
      </c>
      <c r="D1327" s="167">
        <v>3.3241900000000002</v>
      </c>
      <c r="E1327" s="167">
        <v>3.3241900000000002</v>
      </c>
      <c r="F1327" s="168">
        <v>1</v>
      </c>
      <c r="G1327" s="167">
        <f t="shared" si="40"/>
        <v>3.3241900000000002</v>
      </c>
      <c r="H1327" s="166">
        <v>1.2</v>
      </c>
      <c r="I1327" s="169">
        <f t="shared" si="41"/>
        <v>3.9890300000000001</v>
      </c>
      <c r="J1327" s="170" t="s">
        <v>1239</v>
      </c>
      <c r="K1327" s="171" t="s">
        <v>1241</v>
      </c>
      <c r="L1327" s="148"/>
      <c r="M1327" s="189"/>
    </row>
    <row r="1328" spans="1:13" ht="11.25" customHeight="1">
      <c r="A1328" s="172" t="s">
        <v>268</v>
      </c>
      <c r="B1328" s="172" t="s">
        <v>1838</v>
      </c>
      <c r="C1328" s="173">
        <v>14.63</v>
      </c>
      <c r="D1328" s="174">
        <v>5.9022600000000001</v>
      </c>
      <c r="E1328" s="174">
        <v>5.9022600000000001</v>
      </c>
      <c r="F1328" s="175">
        <v>1</v>
      </c>
      <c r="G1328" s="174">
        <f t="shared" si="40"/>
        <v>5.9022600000000001</v>
      </c>
      <c r="H1328" s="173">
        <v>1.2</v>
      </c>
      <c r="I1328" s="176">
        <f t="shared" si="41"/>
        <v>7.0827099999999996</v>
      </c>
      <c r="J1328" s="177" t="s">
        <v>1239</v>
      </c>
      <c r="K1328" s="178" t="s">
        <v>1241</v>
      </c>
      <c r="L1328" s="148"/>
      <c r="M1328" s="189"/>
    </row>
    <row r="1329" spans="1:13" ht="11.25" customHeight="1">
      <c r="A1329" s="159" t="s">
        <v>269</v>
      </c>
      <c r="B1329" s="159" t="s">
        <v>1839</v>
      </c>
      <c r="C1329" s="160">
        <v>2.63</v>
      </c>
      <c r="D1329" s="161">
        <v>0.74792000000000003</v>
      </c>
      <c r="E1329" s="161">
        <v>0.74792000000000003</v>
      </c>
      <c r="F1329" s="162">
        <v>1</v>
      </c>
      <c r="G1329" s="161">
        <f t="shared" si="40"/>
        <v>0.74792000000000003</v>
      </c>
      <c r="H1329" s="160">
        <v>1.2</v>
      </c>
      <c r="I1329" s="163">
        <f t="shared" si="41"/>
        <v>0.89749999999999996</v>
      </c>
      <c r="J1329" s="164" t="s">
        <v>1239</v>
      </c>
      <c r="K1329" s="165" t="s">
        <v>1241</v>
      </c>
      <c r="L1329" s="148"/>
      <c r="M1329" s="189"/>
    </row>
    <row r="1330" spans="1:13" ht="11.25" customHeight="1">
      <c r="A1330" s="148" t="s">
        <v>270</v>
      </c>
      <c r="B1330" s="148" t="s">
        <v>1839</v>
      </c>
      <c r="C1330" s="166">
        <v>3.38</v>
      </c>
      <c r="D1330" s="167">
        <v>0.90041000000000004</v>
      </c>
      <c r="E1330" s="167">
        <v>0.90041000000000004</v>
      </c>
      <c r="F1330" s="168">
        <v>1</v>
      </c>
      <c r="G1330" s="167">
        <f t="shared" si="40"/>
        <v>0.90041000000000004</v>
      </c>
      <c r="H1330" s="166">
        <v>1.2</v>
      </c>
      <c r="I1330" s="169">
        <f t="shared" si="41"/>
        <v>1.08049</v>
      </c>
      <c r="J1330" s="170" t="s">
        <v>1239</v>
      </c>
      <c r="K1330" s="171" t="s">
        <v>1241</v>
      </c>
      <c r="L1330" s="148"/>
      <c r="M1330" s="189"/>
    </row>
    <row r="1331" spans="1:13" ht="11.25" customHeight="1">
      <c r="A1331" s="148" t="s">
        <v>271</v>
      </c>
      <c r="B1331" s="148" t="s">
        <v>1839</v>
      </c>
      <c r="C1331" s="166">
        <v>5.53</v>
      </c>
      <c r="D1331" s="167">
        <v>1.41696</v>
      </c>
      <c r="E1331" s="167">
        <v>1.41696</v>
      </c>
      <c r="F1331" s="168">
        <v>1</v>
      </c>
      <c r="G1331" s="167">
        <f t="shared" si="40"/>
        <v>1.41696</v>
      </c>
      <c r="H1331" s="166">
        <v>1.2</v>
      </c>
      <c r="I1331" s="169">
        <f t="shared" si="41"/>
        <v>1.70035</v>
      </c>
      <c r="J1331" s="170" t="s">
        <v>1239</v>
      </c>
      <c r="K1331" s="171" t="s">
        <v>1241</v>
      </c>
      <c r="L1331" s="148"/>
      <c r="M1331" s="189"/>
    </row>
    <row r="1332" spans="1:13" ht="11.25" customHeight="1">
      <c r="A1332" s="172" t="s">
        <v>272</v>
      </c>
      <c r="B1332" s="172" t="s">
        <v>1839</v>
      </c>
      <c r="C1332" s="173">
        <v>8.86</v>
      </c>
      <c r="D1332" s="174">
        <v>2.72837</v>
      </c>
      <c r="E1332" s="174">
        <v>2.72837</v>
      </c>
      <c r="F1332" s="175">
        <v>1</v>
      </c>
      <c r="G1332" s="174">
        <f t="shared" si="40"/>
        <v>2.72837</v>
      </c>
      <c r="H1332" s="173">
        <v>1.2</v>
      </c>
      <c r="I1332" s="176">
        <f t="shared" si="41"/>
        <v>3.2740399999999998</v>
      </c>
      <c r="J1332" s="177" t="s">
        <v>1239</v>
      </c>
      <c r="K1332" s="178" t="s">
        <v>1241</v>
      </c>
      <c r="L1332" s="148"/>
      <c r="M1332" s="189"/>
    </row>
    <row r="1333" spans="1:13" ht="11.25" customHeight="1">
      <c r="A1333" s="148" t="s">
        <v>273</v>
      </c>
      <c r="B1333" s="148" t="s">
        <v>1840</v>
      </c>
      <c r="C1333" s="166">
        <v>2.68</v>
      </c>
      <c r="D1333" s="167">
        <v>1.4104000000000001</v>
      </c>
      <c r="E1333" s="167">
        <v>1.4104000000000001</v>
      </c>
      <c r="F1333" s="168">
        <v>1</v>
      </c>
      <c r="G1333" s="161">
        <f t="shared" si="40"/>
        <v>1.4104000000000001</v>
      </c>
      <c r="H1333" s="166">
        <v>1.2</v>
      </c>
      <c r="I1333" s="163">
        <f t="shared" si="41"/>
        <v>1.69248</v>
      </c>
      <c r="J1333" s="170" t="s">
        <v>1239</v>
      </c>
      <c r="K1333" s="171" t="s">
        <v>1241</v>
      </c>
      <c r="L1333" s="148"/>
      <c r="M1333" s="189"/>
    </row>
    <row r="1334" spans="1:13" ht="11.25" customHeight="1">
      <c r="A1334" s="148" t="s">
        <v>274</v>
      </c>
      <c r="B1334" s="148" t="s">
        <v>1840</v>
      </c>
      <c r="C1334" s="166">
        <v>5.37</v>
      </c>
      <c r="D1334" s="167">
        <v>1.91709</v>
      </c>
      <c r="E1334" s="167">
        <v>1.91709</v>
      </c>
      <c r="F1334" s="168">
        <v>1</v>
      </c>
      <c r="G1334" s="167">
        <f t="shared" si="40"/>
        <v>1.91709</v>
      </c>
      <c r="H1334" s="166">
        <v>1.2</v>
      </c>
      <c r="I1334" s="169">
        <f t="shared" si="41"/>
        <v>2.3005100000000001</v>
      </c>
      <c r="J1334" s="170" t="s">
        <v>1239</v>
      </c>
      <c r="K1334" s="171" t="s">
        <v>1241</v>
      </c>
      <c r="L1334" s="148"/>
      <c r="M1334" s="189"/>
    </row>
    <row r="1335" spans="1:13" ht="11.25" customHeight="1">
      <c r="A1335" s="148" t="s">
        <v>275</v>
      </c>
      <c r="B1335" s="148" t="s">
        <v>1840</v>
      </c>
      <c r="C1335" s="166">
        <v>10.16</v>
      </c>
      <c r="D1335" s="167">
        <v>2.9026700000000001</v>
      </c>
      <c r="E1335" s="167">
        <v>2.9026700000000001</v>
      </c>
      <c r="F1335" s="168">
        <v>1</v>
      </c>
      <c r="G1335" s="167">
        <f t="shared" si="40"/>
        <v>2.9026700000000001</v>
      </c>
      <c r="H1335" s="166">
        <v>1.2</v>
      </c>
      <c r="I1335" s="169">
        <f t="shared" si="41"/>
        <v>3.4832000000000001</v>
      </c>
      <c r="J1335" s="170" t="s">
        <v>1239</v>
      </c>
      <c r="K1335" s="171" t="s">
        <v>1241</v>
      </c>
      <c r="L1335" s="148"/>
      <c r="M1335" s="189"/>
    </row>
    <row r="1336" spans="1:13" ht="11.25" customHeight="1">
      <c r="A1336" s="148" t="s">
        <v>276</v>
      </c>
      <c r="B1336" s="148" t="s">
        <v>1840</v>
      </c>
      <c r="C1336" s="166">
        <v>18.63</v>
      </c>
      <c r="D1336" s="167">
        <v>5.2958699999999999</v>
      </c>
      <c r="E1336" s="167">
        <v>5.2958699999999999</v>
      </c>
      <c r="F1336" s="168">
        <v>1</v>
      </c>
      <c r="G1336" s="174">
        <f t="shared" si="40"/>
        <v>5.2958699999999999</v>
      </c>
      <c r="H1336" s="166">
        <v>1.2</v>
      </c>
      <c r="I1336" s="176">
        <f t="shared" si="41"/>
        <v>6.3550399999999998</v>
      </c>
      <c r="J1336" s="170" t="s">
        <v>1239</v>
      </c>
      <c r="K1336" s="171" t="s">
        <v>1241</v>
      </c>
      <c r="L1336" s="148"/>
      <c r="M1336" s="189"/>
    </row>
    <row r="1337" spans="1:13" ht="11.25" customHeight="1">
      <c r="A1337" s="159" t="s">
        <v>277</v>
      </c>
      <c r="B1337" s="159" t="s">
        <v>1841</v>
      </c>
      <c r="C1337" s="160">
        <v>2.65</v>
      </c>
      <c r="D1337" s="161">
        <v>1.07361</v>
      </c>
      <c r="E1337" s="161">
        <v>1.07361</v>
      </c>
      <c r="F1337" s="162">
        <v>1</v>
      </c>
      <c r="G1337" s="161">
        <f t="shared" si="40"/>
        <v>1.07361</v>
      </c>
      <c r="H1337" s="160">
        <v>1.2</v>
      </c>
      <c r="I1337" s="163">
        <f t="shared" si="41"/>
        <v>1.28833</v>
      </c>
      <c r="J1337" s="164" t="s">
        <v>1239</v>
      </c>
      <c r="K1337" s="165" t="s">
        <v>1241</v>
      </c>
      <c r="L1337" s="148"/>
      <c r="M1337" s="189"/>
    </row>
    <row r="1338" spans="1:13" ht="11.25" customHeight="1">
      <c r="A1338" s="148" t="s">
        <v>278</v>
      </c>
      <c r="B1338" s="148" t="s">
        <v>1841</v>
      </c>
      <c r="C1338" s="166">
        <v>5.09</v>
      </c>
      <c r="D1338" s="167">
        <v>1.4608099999999999</v>
      </c>
      <c r="E1338" s="167">
        <v>1.4608099999999999</v>
      </c>
      <c r="F1338" s="168">
        <v>1</v>
      </c>
      <c r="G1338" s="167">
        <f t="shared" si="40"/>
        <v>1.4608099999999999</v>
      </c>
      <c r="H1338" s="166">
        <v>1.2</v>
      </c>
      <c r="I1338" s="169">
        <f t="shared" si="41"/>
        <v>1.7529699999999999</v>
      </c>
      <c r="J1338" s="170" t="s">
        <v>1239</v>
      </c>
      <c r="K1338" s="171" t="s">
        <v>1241</v>
      </c>
      <c r="L1338" s="148"/>
      <c r="M1338" s="189"/>
    </row>
    <row r="1339" spans="1:13" ht="11.25" customHeight="1">
      <c r="A1339" s="148" t="s">
        <v>279</v>
      </c>
      <c r="B1339" s="148" t="s">
        <v>1841</v>
      </c>
      <c r="C1339" s="166">
        <v>9.01</v>
      </c>
      <c r="D1339" s="167">
        <v>2.19577</v>
      </c>
      <c r="E1339" s="167">
        <v>2.19577</v>
      </c>
      <c r="F1339" s="168">
        <v>1</v>
      </c>
      <c r="G1339" s="167">
        <f t="shared" si="40"/>
        <v>2.19577</v>
      </c>
      <c r="H1339" s="166">
        <v>1.2</v>
      </c>
      <c r="I1339" s="169">
        <f t="shared" si="41"/>
        <v>2.6349200000000002</v>
      </c>
      <c r="J1339" s="170" t="s">
        <v>1239</v>
      </c>
      <c r="K1339" s="171" t="s">
        <v>1241</v>
      </c>
      <c r="L1339" s="148"/>
      <c r="M1339" s="189"/>
    </row>
    <row r="1340" spans="1:13" ht="11.25" customHeight="1">
      <c r="A1340" s="172" t="s">
        <v>280</v>
      </c>
      <c r="B1340" s="172" t="s">
        <v>1841</v>
      </c>
      <c r="C1340" s="173">
        <v>15.82</v>
      </c>
      <c r="D1340" s="174">
        <v>3.93615</v>
      </c>
      <c r="E1340" s="174">
        <v>3.93615</v>
      </c>
      <c r="F1340" s="175">
        <v>1</v>
      </c>
      <c r="G1340" s="174">
        <f t="shared" si="40"/>
        <v>3.93615</v>
      </c>
      <c r="H1340" s="173">
        <v>1.2</v>
      </c>
      <c r="I1340" s="176">
        <f t="shared" si="41"/>
        <v>4.7233799999999997</v>
      </c>
      <c r="J1340" s="177" t="s">
        <v>1239</v>
      </c>
      <c r="K1340" s="178" t="s">
        <v>1241</v>
      </c>
      <c r="L1340" s="148"/>
      <c r="M1340" s="189"/>
    </row>
    <row r="1341" spans="1:13" ht="11.25" customHeight="1">
      <c r="A1341" s="159" t="s">
        <v>281</v>
      </c>
      <c r="B1341" s="159" t="s">
        <v>1842</v>
      </c>
      <c r="C1341" s="160">
        <v>2.88</v>
      </c>
      <c r="D1341" s="161">
        <v>0.87694000000000005</v>
      </c>
      <c r="E1341" s="161">
        <v>0.87694000000000005</v>
      </c>
      <c r="F1341" s="162">
        <v>1</v>
      </c>
      <c r="G1341" s="161">
        <f t="shared" si="40"/>
        <v>0.87694000000000005</v>
      </c>
      <c r="H1341" s="160">
        <v>1.2</v>
      </c>
      <c r="I1341" s="163">
        <f t="shared" si="41"/>
        <v>1.05233</v>
      </c>
      <c r="J1341" s="164" t="s">
        <v>1239</v>
      </c>
      <c r="K1341" s="165" t="s">
        <v>1241</v>
      </c>
      <c r="L1341" s="148"/>
      <c r="M1341" s="189"/>
    </row>
    <row r="1342" spans="1:13" ht="11.25" customHeight="1">
      <c r="A1342" s="148" t="s">
        <v>282</v>
      </c>
      <c r="B1342" s="148" t="s">
        <v>1842</v>
      </c>
      <c r="C1342" s="166">
        <v>4.72</v>
      </c>
      <c r="D1342" s="167">
        <v>1.2077</v>
      </c>
      <c r="E1342" s="167">
        <v>1.2077</v>
      </c>
      <c r="F1342" s="168">
        <v>1</v>
      </c>
      <c r="G1342" s="167">
        <f t="shared" si="40"/>
        <v>1.2077</v>
      </c>
      <c r="H1342" s="166">
        <v>1.2</v>
      </c>
      <c r="I1342" s="169">
        <f t="shared" si="41"/>
        <v>1.4492400000000001</v>
      </c>
      <c r="J1342" s="170" t="s">
        <v>1239</v>
      </c>
      <c r="K1342" s="171" t="s">
        <v>1241</v>
      </c>
      <c r="L1342" s="148"/>
      <c r="M1342" s="189"/>
    </row>
    <row r="1343" spans="1:13" ht="11.25" customHeight="1">
      <c r="A1343" s="148" t="s">
        <v>283</v>
      </c>
      <c r="B1343" s="148" t="s">
        <v>1842</v>
      </c>
      <c r="C1343" s="166">
        <v>8.3699999999999992</v>
      </c>
      <c r="D1343" s="167">
        <v>1.9239999999999999</v>
      </c>
      <c r="E1343" s="167">
        <v>1.9239999999999999</v>
      </c>
      <c r="F1343" s="168">
        <v>1</v>
      </c>
      <c r="G1343" s="167">
        <f t="shared" si="40"/>
        <v>1.9239999999999999</v>
      </c>
      <c r="H1343" s="166">
        <v>1.2</v>
      </c>
      <c r="I1343" s="169">
        <f t="shared" si="41"/>
        <v>2.3088000000000002</v>
      </c>
      <c r="J1343" s="170" t="s">
        <v>1239</v>
      </c>
      <c r="K1343" s="171" t="s">
        <v>1241</v>
      </c>
      <c r="L1343" s="148"/>
      <c r="M1343" s="189"/>
    </row>
    <row r="1344" spans="1:13" ht="11.25" customHeight="1">
      <c r="A1344" s="172" t="s">
        <v>284</v>
      </c>
      <c r="B1344" s="172" t="s">
        <v>1842</v>
      </c>
      <c r="C1344" s="173">
        <v>14.6</v>
      </c>
      <c r="D1344" s="174">
        <v>3.3841999999999999</v>
      </c>
      <c r="E1344" s="174">
        <v>3.3841999999999999</v>
      </c>
      <c r="F1344" s="175">
        <v>1</v>
      </c>
      <c r="G1344" s="174">
        <f t="shared" si="40"/>
        <v>3.3841999999999999</v>
      </c>
      <c r="H1344" s="173">
        <v>1.2</v>
      </c>
      <c r="I1344" s="176">
        <f t="shared" si="41"/>
        <v>4.0610400000000002</v>
      </c>
      <c r="J1344" s="177" t="s">
        <v>1239</v>
      </c>
      <c r="K1344" s="178" t="s">
        <v>1241</v>
      </c>
      <c r="L1344" s="148"/>
      <c r="M1344" s="189"/>
    </row>
    <row r="1345" spans="1:13" ht="11.25" customHeight="1">
      <c r="A1345" s="159" t="s">
        <v>285</v>
      </c>
      <c r="B1345" s="159" t="s">
        <v>1612</v>
      </c>
      <c r="C1345" s="160">
        <v>0</v>
      </c>
      <c r="D1345" s="161">
        <v>0</v>
      </c>
      <c r="E1345" s="161">
        <v>0</v>
      </c>
      <c r="F1345" s="162">
        <v>1</v>
      </c>
      <c r="G1345" s="161">
        <v>0</v>
      </c>
      <c r="H1345" s="160">
        <v>1</v>
      </c>
      <c r="I1345" s="163">
        <f t="shared" si="41"/>
        <v>0</v>
      </c>
      <c r="J1345" s="164" t="s">
        <v>1214</v>
      </c>
      <c r="K1345" s="165" t="s">
        <v>1214</v>
      </c>
      <c r="L1345" s="148"/>
      <c r="M1345" s="189"/>
    </row>
    <row r="1346" spans="1:13" ht="11.25" customHeight="1">
      <c r="A1346" s="181" t="s">
        <v>286</v>
      </c>
      <c r="B1346" s="181" t="s">
        <v>1308</v>
      </c>
      <c r="C1346" s="182">
        <v>0</v>
      </c>
      <c r="D1346" s="183">
        <v>0</v>
      </c>
      <c r="E1346" s="183">
        <v>0</v>
      </c>
      <c r="F1346" s="184">
        <v>1</v>
      </c>
      <c r="G1346" s="183">
        <v>0</v>
      </c>
      <c r="H1346" s="182">
        <v>1</v>
      </c>
      <c r="I1346" s="185">
        <f t="shared" si="41"/>
        <v>0</v>
      </c>
      <c r="J1346" s="186" t="s">
        <v>1214</v>
      </c>
      <c r="K1346" s="187" t="s">
        <v>1214</v>
      </c>
      <c r="L1346" s="148"/>
      <c r="M1346" s="189"/>
    </row>
    <row r="1347" spans="1:13" ht="14.5">
      <c r="A1347" s="147"/>
      <c r="B1347" s="147"/>
      <c r="C1347" s="147"/>
      <c r="D1347" s="147"/>
      <c r="E1347" s="147"/>
      <c r="F1347" s="147"/>
      <c r="G1347" s="147"/>
      <c r="H1347" s="147"/>
      <c r="I1347" s="147"/>
      <c r="J1347" s="147"/>
      <c r="K1347" s="147"/>
      <c r="L1347" s="148"/>
    </row>
    <row r="1348" spans="1:13" ht="14.5">
      <c r="A1348" s="147"/>
      <c r="B1348" s="147"/>
      <c r="C1348" s="147"/>
      <c r="D1348" s="147"/>
      <c r="E1348" s="147"/>
      <c r="F1348" s="147"/>
      <c r="G1348" s="147"/>
      <c r="H1348" s="147"/>
      <c r="I1348" s="147"/>
      <c r="J1348" s="147"/>
      <c r="K1348" s="147"/>
      <c r="L1348" s="148"/>
    </row>
    <row r="1349" spans="1:13" ht="14.5">
      <c r="A1349" s="147"/>
      <c r="B1349" s="147"/>
      <c r="C1349" s="147"/>
      <c r="D1349" s="147"/>
      <c r="E1349" s="147"/>
      <c r="F1349" s="147"/>
      <c r="G1349" s="147"/>
      <c r="H1349" s="147"/>
      <c r="I1349" s="147"/>
      <c r="J1349" s="147"/>
      <c r="K1349" s="147"/>
      <c r="L1349" s="148"/>
    </row>
    <row r="1350" spans="1:13" ht="14.5">
      <c r="A1350" s="147"/>
      <c r="B1350" s="147"/>
      <c r="C1350" s="147"/>
      <c r="D1350" s="147"/>
      <c r="E1350" s="147"/>
      <c r="F1350" s="147"/>
      <c r="G1350" s="147"/>
      <c r="H1350" s="147"/>
      <c r="I1350" s="147"/>
      <c r="J1350" s="147"/>
      <c r="K1350" s="147"/>
      <c r="L1350" s="148"/>
    </row>
    <row r="1351" spans="1:13" ht="14.5">
      <c r="A1351" s="147"/>
      <c r="B1351" s="147"/>
      <c r="C1351" s="147"/>
      <c r="D1351" s="147"/>
      <c r="E1351" s="147"/>
      <c r="F1351" s="147"/>
      <c r="G1351" s="147"/>
      <c r="H1351" s="147"/>
      <c r="I1351" s="147"/>
      <c r="J1351" s="147"/>
      <c r="K1351" s="147"/>
      <c r="L1351" s="148"/>
    </row>
    <row r="1352" spans="1:13" ht="14.5">
      <c r="A1352" s="147"/>
      <c r="B1352" s="147"/>
      <c r="C1352" s="147"/>
      <c r="D1352" s="147"/>
      <c r="E1352" s="147"/>
      <c r="F1352" s="147"/>
      <c r="G1352" s="147"/>
      <c r="H1352" s="147"/>
      <c r="I1352" s="147"/>
      <c r="J1352" s="147"/>
      <c r="K1352" s="147"/>
      <c r="L1352" s="148"/>
    </row>
    <row r="1353" spans="1:13" ht="14.5">
      <c r="A1353" s="147"/>
      <c r="B1353" s="147"/>
      <c r="C1353" s="147"/>
      <c r="D1353" s="147"/>
      <c r="E1353" s="147"/>
      <c r="F1353" s="147"/>
      <c r="G1353" s="147"/>
      <c r="H1353" s="147"/>
      <c r="I1353" s="147"/>
      <c r="J1353" s="147"/>
      <c r="K1353" s="147"/>
      <c r="L1353" s="148"/>
    </row>
    <row r="1354" spans="1:13" ht="14.5">
      <c r="A1354" s="147"/>
      <c r="B1354" s="147"/>
      <c r="C1354" s="147"/>
      <c r="D1354" s="147"/>
      <c r="E1354" s="147"/>
      <c r="F1354" s="147"/>
      <c r="G1354" s="147"/>
      <c r="H1354" s="147"/>
      <c r="I1354" s="147"/>
      <c r="J1354" s="147"/>
      <c r="K1354" s="147"/>
      <c r="L1354" s="148"/>
    </row>
    <row r="1355" spans="1:13" ht="14.5">
      <c r="A1355" s="147"/>
      <c r="B1355" s="147"/>
      <c r="C1355" s="147"/>
      <c r="D1355" s="147"/>
      <c r="E1355" s="147"/>
      <c r="F1355" s="147"/>
      <c r="G1355" s="147"/>
      <c r="H1355" s="147"/>
      <c r="I1355" s="147"/>
      <c r="J1355" s="147"/>
      <c r="K1355" s="147"/>
    </row>
    <row r="1356" spans="1:13" ht="14.5">
      <c r="A1356" s="147"/>
      <c r="B1356" s="147"/>
      <c r="C1356" s="147"/>
      <c r="D1356" s="147"/>
      <c r="E1356" s="147"/>
      <c r="F1356" s="147"/>
      <c r="G1356" s="147"/>
      <c r="H1356" s="147"/>
      <c r="I1356" s="147"/>
      <c r="J1356" s="147"/>
      <c r="K1356" s="147"/>
    </row>
    <row r="1357" spans="1:13" ht="14.5">
      <c r="A1357" s="147"/>
      <c r="B1357" s="147"/>
      <c r="C1357" s="147"/>
      <c r="D1357" s="147"/>
      <c r="E1357" s="147"/>
      <c r="F1357" s="147"/>
      <c r="G1357" s="147"/>
      <c r="H1357" s="147"/>
      <c r="I1357" s="147"/>
      <c r="J1357" s="147"/>
      <c r="K1357" s="147"/>
    </row>
    <row r="1358" spans="1:13" ht="14.5">
      <c r="A1358" s="147"/>
      <c r="B1358" s="147"/>
      <c r="C1358" s="147"/>
      <c r="D1358" s="147"/>
      <c r="E1358" s="147"/>
      <c r="F1358" s="147"/>
      <c r="G1358" s="147"/>
      <c r="H1358" s="147"/>
      <c r="I1358" s="147"/>
      <c r="J1358" s="147"/>
      <c r="K1358" s="147"/>
    </row>
    <row r="1359" spans="1:13" ht="14.5">
      <c r="A1359" s="147"/>
      <c r="B1359" s="147"/>
      <c r="C1359" s="147"/>
      <c r="D1359" s="147"/>
      <c r="E1359" s="147"/>
      <c r="F1359" s="147"/>
      <c r="G1359" s="147"/>
      <c r="H1359" s="147"/>
      <c r="I1359" s="147"/>
      <c r="J1359" s="147"/>
      <c r="K1359" s="147"/>
    </row>
    <row r="1360" spans="1:13" ht="14.5">
      <c r="A1360" s="147"/>
      <c r="B1360" s="147"/>
      <c r="C1360" s="147"/>
      <c r="D1360" s="147"/>
      <c r="E1360" s="147"/>
      <c r="F1360" s="147"/>
      <c r="G1360" s="147"/>
      <c r="H1360" s="147"/>
      <c r="I1360" s="147"/>
      <c r="J1360" s="147"/>
      <c r="K1360" s="147"/>
    </row>
    <row r="1361" spans="1:11" ht="14.5">
      <c r="A1361" s="147"/>
      <c r="B1361" s="147"/>
      <c r="C1361" s="147"/>
      <c r="D1361" s="147"/>
      <c r="E1361" s="147"/>
      <c r="F1361" s="147"/>
      <c r="G1361" s="147"/>
      <c r="H1361" s="147"/>
      <c r="I1361" s="147"/>
      <c r="J1361" s="147"/>
      <c r="K1361" s="147"/>
    </row>
    <row r="1362" spans="1:11" ht="14.5">
      <c r="A1362" s="147"/>
      <c r="B1362" s="147"/>
      <c r="C1362" s="147"/>
      <c r="D1362" s="147"/>
      <c r="E1362" s="147"/>
      <c r="F1362" s="147"/>
      <c r="G1362" s="147"/>
      <c r="H1362" s="147"/>
      <c r="I1362" s="147"/>
      <c r="J1362" s="147"/>
      <c r="K1362" s="147"/>
    </row>
    <row r="1363" spans="1:11" ht="14.5">
      <c r="A1363" s="147"/>
      <c r="B1363" s="147"/>
      <c r="C1363" s="147"/>
      <c r="D1363" s="147"/>
      <c r="E1363" s="147"/>
      <c r="F1363" s="147"/>
      <c r="G1363" s="147"/>
      <c r="H1363" s="147"/>
      <c r="I1363" s="147"/>
      <c r="J1363" s="147"/>
      <c r="K1363" s="147"/>
    </row>
    <row r="1364" spans="1:11" ht="14.5">
      <c r="A1364" s="147"/>
      <c r="B1364" s="147"/>
      <c r="C1364" s="147"/>
      <c r="D1364" s="147"/>
      <c r="E1364" s="147"/>
      <c r="F1364" s="147"/>
      <c r="G1364" s="147"/>
      <c r="H1364" s="147"/>
      <c r="I1364" s="147"/>
      <c r="J1364" s="147"/>
      <c r="K1364" s="147"/>
    </row>
    <row r="1365" spans="1:11" ht="14.5">
      <c r="A1365" s="147"/>
      <c r="B1365" s="147"/>
      <c r="C1365" s="147"/>
      <c r="D1365" s="147"/>
      <c r="E1365" s="147"/>
      <c r="F1365" s="147"/>
      <c r="G1365" s="147"/>
      <c r="H1365" s="147"/>
      <c r="I1365" s="147"/>
      <c r="J1365" s="147"/>
      <c r="K1365" s="147"/>
    </row>
    <row r="1366" spans="1:11" ht="14.5">
      <c r="A1366" s="147"/>
      <c r="B1366" s="147"/>
      <c r="C1366" s="147"/>
      <c r="D1366" s="147"/>
      <c r="E1366" s="147"/>
      <c r="F1366" s="147"/>
      <c r="G1366" s="147"/>
      <c r="H1366" s="147"/>
      <c r="I1366" s="147"/>
      <c r="J1366" s="147"/>
      <c r="K1366" s="147"/>
    </row>
    <row r="1367" spans="1:11" ht="14.5">
      <c r="A1367" s="147"/>
      <c r="B1367" s="147"/>
      <c r="C1367" s="147"/>
      <c r="D1367" s="147"/>
      <c r="E1367" s="147"/>
      <c r="F1367" s="147"/>
      <c r="G1367" s="147"/>
      <c r="H1367" s="147"/>
      <c r="I1367" s="147"/>
      <c r="J1367" s="147"/>
      <c r="K1367" s="147"/>
    </row>
    <row r="1368" spans="1:11" ht="14.5">
      <c r="A1368" s="147"/>
      <c r="B1368" s="147"/>
      <c r="C1368" s="147"/>
      <c r="D1368" s="147"/>
      <c r="E1368" s="147"/>
      <c r="F1368" s="147"/>
      <c r="G1368" s="147"/>
      <c r="H1368" s="147"/>
      <c r="I1368" s="147"/>
      <c r="J1368" s="147"/>
      <c r="K1368" s="147"/>
    </row>
    <row r="1369" spans="1:11" ht="14.5">
      <c r="A1369" s="147"/>
      <c r="B1369" s="147"/>
      <c r="C1369" s="147"/>
      <c r="D1369" s="147"/>
      <c r="E1369" s="147"/>
      <c r="F1369" s="147"/>
      <c r="G1369" s="147"/>
      <c r="H1369" s="147"/>
      <c r="I1369" s="147"/>
      <c r="J1369" s="147"/>
      <c r="K1369" s="147"/>
    </row>
    <row r="1370" spans="1:11" ht="14.5">
      <c r="A1370" s="147"/>
      <c r="B1370" s="147"/>
      <c r="C1370" s="147"/>
      <c r="D1370" s="147"/>
      <c r="E1370" s="147"/>
      <c r="F1370" s="147"/>
      <c r="G1370" s="147"/>
      <c r="H1370" s="147"/>
      <c r="I1370" s="147"/>
      <c r="J1370" s="147"/>
      <c r="K1370" s="147"/>
    </row>
    <row r="1371" spans="1:11" ht="14.5">
      <c r="A1371" s="147"/>
      <c r="B1371" s="147"/>
      <c r="C1371" s="147"/>
      <c r="D1371" s="147"/>
      <c r="E1371" s="147"/>
      <c r="F1371" s="147"/>
      <c r="G1371" s="147"/>
      <c r="H1371" s="147"/>
      <c r="I1371" s="147"/>
      <c r="J1371" s="147"/>
      <c r="K1371" s="147"/>
    </row>
    <row r="1372" spans="1:11" ht="14.5">
      <c r="A1372" s="147"/>
      <c r="B1372" s="147"/>
      <c r="C1372" s="147"/>
      <c r="D1372" s="147"/>
      <c r="E1372" s="147"/>
      <c r="F1372" s="147"/>
      <c r="G1372" s="147"/>
      <c r="H1372" s="147"/>
      <c r="I1372" s="147"/>
      <c r="J1372" s="147"/>
      <c r="K1372" s="147"/>
    </row>
    <row r="1373" spans="1:11" ht="14.5">
      <c r="A1373" s="147"/>
      <c r="B1373" s="147"/>
      <c r="C1373" s="147"/>
      <c r="D1373" s="147"/>
      <c r="E1373" s="147"/>
      <c r="F1373" s="147"/>
      <c r="G1373" s="147"/>
      <c r="H1373" s="147"/>
      <c r="I1373" s="147"/>
      <c r="J1373" s="147"/>
      <c r="K1373" s="147"/>
    </row>
    <row r="1374" spans="1:11" ht="14.5">
      <c r="A1374" s="147"/>
      <c r="B1374" s="147"/>
      <c r="C1374" s="147"/>
      <c r="D1374" s="147"/>
      <c r="E1374" s="147"/>
      <c r="F1374" s="147"/>
      <c r="G1374" s="147"/>
      <c r="H1374" s="147"/>
      <c r="I1374" s="147"/>
      <c r="J1374" s="147"/>
      <c r="K1374" s="147"/>
    </row>
    <row r="1375" spans="1:11" ht="14.5">
      <c r="A1375" s="147"/>
      <c r="B1375" s="147"/>
      <c r="C1375" s="147"/>
      <c r="D1375" s="147"/>
      <c r="E1375" s="147"/>
      <c r="F1375" s="147"/>
      <c r="G1375" s="147"/>
      <c r="H1375" s="147"/>
      <c r="I1375" s="147"/>
      <c r="J1375" s="147"/>
      <c r="K1375" s="147"/>
    </row>
    <row r="1376" spans="1:11" ht="14.5">
      <c r="A1376" s="147"/>
      <c r="B1376" s="147"/>
      <c r="C1376" s="147"/>
      <c r="D1376" s="147"/>
      <c r="E1376" s="147"/>
      <c r="F1376" s="147"/>
      <c r="G1376" s="147"/>
      <c r="H1376" s="147"/>
      <c r="I1376" s="147"/>
      <c r="J1376" s="147"/>
      <c r="K1376" s="147"/>
    </row>
    <row r="1377" spans="1:11" ht="14.5">
      <c r="A1377" s="147"/>
      <c r="B1377" s="147"/>
      <c r="C1377" s="147"/>
      <c r="D1377" s="147"/>
      <c r="E1377" s="147"/>
      <c r="F1377" s="147"/>
      <c r="G1377" s="147"/>
      <c r="H1377" s="147"/>
      <c r="I1377" s="147"/>
      <c r="J1377" s="147"/>
      <c r="K1377" s="147"/>
    </row>
    <row r="1378" spans="1:11" ht="14.5">
      <c r="A1378" s="147"/>
      <c r="B1378" s="147"/>
      <c r="C1378" s="147"/>
      <c r="D1378" s="147"/>
      <c r="E1378" s="147"/>
      <c r="F1378" s="147"/>
      <c r="G1378" s="147"/>
      <c r="H1378" s="147"/>
      <c r="I1378" s="147"/>
      <c r="J1378" s="147"/>
      <c r="K1378" s="147"/>
    </row>
    <row r="1379" spans="1:11" ht="14.5">
      <c r="A1379" s="147"/>
      <c r="B1379" s="147"/>
      <c r="C1379" s="147"/>
      <c r="D1379" s="147"/>
      <c r="E1379" s="147"/>
      <c r="F1379" s="147"/>
      <c r="G1379" s="147"/>
      <c r="H1379" s="147"/>
      <c r="I1379" s="147"/>
      <c r="J1379" s="147"/>
      <c r="K1379" s="147"/>
    </row>
    <row r="1380" spans="1:11" ht="14.5">
      <c r="A1380" s="147"/>
      <c r="B1380" s="147"/>
      <c r="C1380" s="147"/>
      <c r="D1380" s="147"/>
      <c r="E1380" s="147"/>
      <c r="F1380" s="147"/>
      <c r="G1380" s="147"/>
      <c r="H1380" s="147"/>
      <c r="I1380" s="147"/>
      <c r="J1380" s="147"/>
      <c r="K1380" s="147"/>
    </row>
    <row r="1381" spans="1:11" ht="14.5">
      <c r="A1381" s="147"/>
      <c r="B1381" s="147"/>
      <c r="C1381" s="147"/>
      <c r="D1381" s="147"/>
      <c r="E1381" s="147"/>
      <c r="F1381" s="147"/>
      <c r="G1381" s="147"/>
      <c r="H1381" s="147"/>
      <c r="I1381" s="147"/>
      <c r="J1381" s="147"/>
      <c r="K1381" s="147"/>
    </row>
    <row r="1382" spans="1:11" ht="14.5">
      <c r="A1382" s="147"/>
      <c r="B1382" s="147"/>
      <c r="C1382" s="147"/>
      <c r="D1382" s="147"/>
      <c r="E1382" s="147"/>
      <c r="F1382" s="147"/>
      <c r="G1382" s="147"/>
      <c r="H1382" s="147"/>
      <c r="I1382" s="147"/>
      <c r="J1382" s="147"/>
      <c r="K1382" s="147"/>
    </row>
    <row r="1383" spans="1:11" ht="14.5">
      <c r="A1383" s="147"/>
      <c r="B1383" s="147"/>
      <c r="C1383" s="147"/>
      <c r="D1383" s="147"/>
      <c r="E1383" s="147"/>
      <c r="F1383" s="147"/>
      <c r="G1383" s="147"/>
      <c r="H1383" s="147"/>
      <c r="I1383" s="147"/>
      <c r="J1383" s="147"/>
      <c r="K1383" s="147"/>
    </row>
    <row r="1384" spans="1:11" ht="14.5">
      <c r="A1384" s="147"/>
      <c r="B1384" s="147"/>
      <c r="C1384" s="147"/>
      <c r="D1384" s="147"/>
      <c r="E1384" s="147"/>
      <c r="F1384" s="147"/>
      <c r="G1384" s="147"/>
      <c r="H1384" s="147"/>
      <c r="I1384" s="147"/>
      <c r="J1384" s="147"/>
      <c r="K1384" s="147"/>
    </row>
    <row r="1385" spans="1:11" ht="14.5">
      <c r="A1385" s="147"/>
      <c r="B1385" s="147"/>
      <c r="C1385" s="147"/>
      <c r="D1385" s="147"/>
      <c r="E1385" s="147"/>
      <c r="F1385" s="147"/>
      <c r="G1385" s="147"/>
      <c r="H1385" s="147"/>
      <c r="I1385" s="147"/>
      <c r="J1385" s="147"/>
      <c r="K1385" s="147"/>
    </row>
    <row r="1386" spans="1:11" ht="14.5">
      <c r="A1386" s="147"/>
      <c r="B1386" s="147"/>
      <c r="C1386" s="147"/>
      <c r="D1386" s="147"/>
      <c r="E1386" s="147"/>
      <c r="F1386" s="147"/>
      <c r="G1386" s="147"/>
      <c r="H1386" s="147"/>
      <c r="I1386" s="147"/>
      <c r="J1386" s="147"/>
      <c r="K1386" s="147"/>
    </row>
    <row r="1387" spans="1:11" ht="14.5">
      <c r="A1387" s="147"/>
      <c r="B1387" s="147"/>
      <c r="C1387" s="147"/>
      <c r="D1387" s="147"/>
      <c r="E1387" s="147"/>
      <c r="F1387" s="147"/>
      <c r="G1387" s="147"/>
      <c r="H1387" s="147"/>
      <c r="I1387" s="147"/>
      <c r="J1387" s="147"/>
      <c r="K1387" s="147"/>
    </row>
    <row r="1388" spans="1:11" ht="14.5">
      <c r="A1388" s="147"/>
      <c r="B1388" s="147"/>
      <c r="C1388" s="147"/>
      <c r="D1388" s="147"/>
      <c r="E1388" s="147"/>
      <c r="F1388" s="147"/>
      <c r="G1388" s="147"/>
      <c r="H1388" s="147"/>
      <c r="I1388" s="147"/>
      <c r="J1388" s="147"/>
      <c r="K1388" s="147"/>
    </row>
    <row r="1389" spans="1:11" ht="14.5">
      <c r="A1389" s="147"/>
      <c r="B1389" s="147"/>
      <c r="C1389" s="147"/>
      <c r="D1389" s="147"/>
      <c r="E1389" s="147"/>
      <c r="F1389" s="147"/>
      <c r="G1389" s="147"/>
      <c r="H1389" s="147"/>
      <c r="I1389" s="147"/>
      <c r="J1389" s="147"/>
      <c r="K1389" s="147"/>
    </row>
    <row r="1390" spans="1:11" ht="14.5">
      <c r="A1390" s="147"/>
      <c r="B1390" s="147"/>
      <c r="C1390" s="147"/>
      <c r="D1390" s="147"/>
      <c r="E1390" s="147"/>
      <c r="F1390" s="147"/>
      <c r="G1390" s="147"/>
      <c r="H1390" s="147"/>
      <c r="I1390" s="147"/>
      <c r="J1390" s="147"/>
      <c r="K1390" s="147"/>
    </row>
    <row r="1391" spans="1:11" ht="14.5">
      <c r="A1391" s="147"/>
      <c r="B1391" s="147"/>
      <c r="C1391" s="147"/>
      <c r="D1391" s="147"/>
      <c r="E1391" s="147"/>
      <c r="F1391" s="147"/>
      <c r="G1391" s="147"/>
      <c r="H1391" s="147"/>
      <c r="I1391" s="147"/>
      <c r="J1391" s="147"/>
      <c r="K1391" s="147"/>
    </row>
    <row r="1392" spans="1:11" ht="14.5">
      <c r="A1392" s="147"/>
      <c r="B1392" s="147"/>
      <c r="C1392" s="147"/>
      <c r="D1392" s="147"/>
      <c r="E1392" s="147"/>
      <c r="F1392" s="147"/>
      <c r="G1392" s="147"/>
      <c r="H1392" s="147"/>
      <c r="I1392" s="147"/>
      <c r="J1392" s="147"/>
      <c r="K1392" s="147"/>
    </row>
    <row r="1393" spans="1:11" ht="14.5">
      <c r="A1393" s="147"/>
      <c r="B1393" s="147"/>
      <c r="C1393" s="147"/>
      <c r="D1393" s="147"/>
      <c r="E1393" s="147"/>
      <c r="F1393" s="147"/>
      <c r="G1393" s="147"/>
      <c r="H1393" s="147"/>
      <c r="I1393" s="147"/>
      <c r="J1393" s="147"/>
      <c r="K1393" s="147"/>
    </row>
    <row r="1394" spans="1:11" ht="14.5">
      <c r="A1394" s="147"/>
      <c r="B1394" s="147"/>
      <c r="C1394" s="147"/>
      <c r="D1394" s="147"/>
      <c r="E1394" s="147"/>
      <c r="F1394" s="147"/>
      <c r="G1394" s="147"/>
      <c r="H1394" s="147"/>
      <c r="I1394" s="147"/>
      <c r="J1394" s="147"/>
      <c r="K1394" s="147"/>
    </row>
    <row r="1395" spans="1:11" ht="14.5">
      <c r="A1395" s="147"/>
      <c r="B1395" s="147"/>
      <c r="C1395" s="147"/>
      <c r="D1395" s="147"/>
      <c r="E1395" s="147"/>
      <c r="F1395" s="147"/>
      <c r="G1395" s="147"/>
      <c r="H1395" s="147"/>
      <c r="I1395" s="147"/>
      <c r="J1395" s="147"/>
      <c r="K1395" s="147"/>
    </row>
    <row r="1396" spans="1:11" ht="14.5">
      <c r="A1396" s="147"/>
      <c r="B1396" s="147"/>
      <c r="C1396" s="147"/>
      <c r="D1396" s="147"/>
      <c r="E1396" s="147"/>
      <c r="F1396" s="147"/>
      <c r="G1396" s="147"/>
      <c r="H1396" s="147"/>
      <c r="I1396" s="147"/>
      <c r="J1396" s="147"/>
      <c r="K1396" s="147"/>
    </row>
    <row r="1397" spans="1:11" ht="14.5">
      <c r="A1397" s="147"/>
      <c r="B1397" s="147"/>
      <c r="C1397" s="147"/>
      <c r="D1397" s="147"/>
      <c r="E1397" s="147"/>
      <c r="F1397" s="147"/>
      <c r="G1397" s="147"/>
      <c r="H1397" s="147"/>
      <c r="I1397" s="147"/>
      <c r="J1397" s="147"/>
      <c r="K1397" s="147"/>
    </row>
    <row r="1398" spans="1:11" ht="14.5">
      <c r="A1398" s="147"/>
      <c r="B1398" s="147"/>
      <c r="C1398" s="147"/>
      <c r="D1398" s="147"/>
      <c r="E1398" s="147"/>
      <c r="F1398" s="147"/>
      <c r="G1398" s="147"/>
      <c r="H1398" s="147"/>
      <c r="I1398" s="147"/>
      <c r="J1398" s="147"/>
      <c r="K1398" s="147"/>
    </row>
    <row r="1399" spans="1:11" ht="14.5">
      <c r="A1399" s="147"/>
      <c r="B1399" s="147"/>
      <c r="C1399" s="147"/>
      <c r="D1399" s="147"/>
      <c r="E1399" s="147"/>
      <c r="F1399" s="147"/>
      <c r="G1399" s="147"/>
      <c r="H1399" s="147"/>
      <c r="I1399" s="147"/>
      <c r="J1399" s="147"/>
      <c r="K1399" s="147"/>
    </row>
    <row r="1400" spans="1:11" ht="14.5">
      <c r="A1400" s="147"/>
      <c r="B1400" s="147"/>
      <c r="C1400" s="147"/>
      <c r="D1400" s="147"/>
      <c r="E1400" s="147"/>
      <c r="F1400" s="147"/>
      <c r="G1400" s="147"/>
      <c r="H1400" s="147"/>
      <c r="I1400" s="147"/>
      <c r="J1400" s="147"/>
      <c r="K1400" s="147"/>
    </row>
    <row r="1401" spans="1:11" ht="14.5">
      <c r="A1401" s="147"/>
      <c r="B1401" s="147"/>
      <c r="C1401" s="147"/>
      <c r="D1401" s="147"/>
      <c r="E1401" s="147"/>
      <c r="F1401" s="147"/>
      <c r="G1401" s="147"/>
      <c r="H1401" s="147"/>
      <c r="I1401" s="147"/>
      <c r="J1401" s="147"/>
      <c r="K1401" s="147"/>
    </row>
    <row r="1402" spans="1:11" ht="14.5">
      <c r="A1402" s="147"/>
      <c r="B1402" s="147"/>
      <c r="C1402" s="147"/>
      <c r="D1402" s="147"/>
      <c r="E1402" s="147"/>
      <c r="F1402" s="147"/>
      <c r="G1402" s="147"/>
      <c r="H1402" s="147"/>
      <c r="I1402" s="147"/>
      <c r="J1402" s="147"/>
      <c r="K1402" s="147"/>
    </row>
    <row r="1403" spans="1:11" ht="14.5">
      <c r="A1403" s="147"/>
      <c r="B1403" s="147"/>
      <c r="C1403" s="147"/>
      <c r="D1403" s="147"/>
      <c r="E1403" s="147"/>
      <c r="F1403" s="147"/>
      <c r="G1403" s="147"/>
      <c r="H1403" s="147"/>
      <c r="I1403" s="147"/>
      <c r="J1403" s="147"/>
      <c r="K1403" s="147"/>
    </row>
    <row r="1404" spans="1:11" ht="14.5">
      <c r="A1404" s="147"/>
      <c r="B1404" s="147"/>
      <c r="C1404" s="147"/>
      <c r="D1404" s="147"/>
      <c r="E1404" s="147"/>
      <c r="F1404" s="147"/>
      <c r="G1404" s="147"/>
      <c r="H1404" s="147"/>
      <c r="I1404" s="147"/>
      <c r="J1404" s="147"/>
      <c r="K1404" s="147"/>
    </row>
    <row r="1405" spans="1:11" ht="14.5">
      <c r="A1405" s="147"/>
      <c r="B1405" s="147"/>
      <c r="C1405" s="147"/>
      <c r="D1405" s="147"/>
      <c r="E1405" s="147"/>
      <c r="F1405" s="147"/>
      <c r="G1405" s="147"/>
      <c r="H1405" s="147"/>
      <c r="I1405" s="147"/>
      <c r="J1405" s="147"/>
      <c r="K1405" s="147"/>
    </row>
    <row r="1406" spans="1:11" ht="14.5">
      <c r="A1406" s="147"/>
      <c r="B1406" s="147"/>
      <c r="C1406" s="147"/>
      <c r="D1406" s="147"/>
      <c r="E1406" s="147"/>
      <c r="F1406" s="147"/>
      <c r="G1406" s="147"/>
      <c r="H1406" s="147"/>
      <c r="I1406" s="147"/>
      <c r="J1406" s="147"/>
      <c r="K1406" s="147"/>
    </row>
    <row r="1407" spans="1:11" ht="14.5">
      <c r="A1407" s="147"/>
      <c r="B1407" s="147"/>
      <c r="C1407" s="147"/>
      <c r="D1407" s="147"/>
      <c r="E1407" s="147"/>
      <c r="F1407" s="147"/>
      <c r="G1407" s="147"/>
      <c r="H1407" s="147"/>
      <c r="I1407" s="147"/>
      <c r="J1407" s="147"/>
      <c r="K1407" s="147"/>
    </row>
    <row r="1408" spans="1:11" ht="14.5">
      <c r="A1408" s="147"/>
      <c r="B1408" s="147"/>
      <c r="C1408" s="147"/>
      <c r="D1408" s="147"/>
      <c r="E1408" s="147"/>
      <c r="F1408" s="147"/>
      <c r="G1408" s="147"/>
      <c r="H1408" s="147"/>
      <c r="I1408" s="147"/>
      <c r="J1408" s="147"/>
      <c r="K1408" s="147"/>
    </row>
    <row r="1409" spans="1:11" ht="14.5">
      <c r="A1409" s="147"/>
      <c r="B1409" s="147"/>
      <c r="C1409" s="147"/>
      <c r="D1409" s="147"/>
      <c r="E1409" s="147"/>
      <c r="F1409" s="147"/>
      <c r="G1409" s="147"/>
      <c r="H1409" s="147"/>
      <c r="I1409" s="147"/>
      <c r="J1409" s="147"/>
      <c r="K1409" s="147"/>
    </row>
    <row r="1410" spans="1:11" ht="14.5">
      <c r="A1410" s="147"/>
      <c r="B1410" s="147"/>
      <c r="C1410" s="147"/>
      <c r="D1410" s="147"/>
      <c r="E1410" s="147"/>
      <c r="F1410" s="147"/>
      <c r="G1410" s="147"/>
      <c r="H1410" s="147"/>
      <c r="I1410" s="147"/>
      <c r="J1410" s="147"/>
      <c r="K1410" s="147"/>
    </row>
    <row r="1411" spans="1:11" ht="14.5">
      <c r="A1411" s="147"/>
      <c r="B1411" s="147"/>
      <c r="C1411" s="147"/>
      <c r="D1411" s="147"/>
      <c r="E1411" s="147"/>
      <c r="F1411" s="147"/>
      <c r="G1411" s="147"/>
      <c r="H1411" s="147"/>
      <c r="I1411" s="147"/>
      <c r="J1411" s="147"/>
      <c r="K1411" s="147"/>
    </row>
    <row r="1412" spans="1:11" ht="14.5">
      <c r="A1412" s="147"/>
      <c r="B1412" s="147"/>
      <c r="C1412" s="147"/>
      <c r="D1412" s="147"/>
      <c r="E1412" s="147"/>
      <c r="F1412" s="147"/>
      <c r="G1412" s="147"/>
      <c r="H1412" s="147"/>
      <c r="I1412" s="147"/>
      <c r="J1412" s="147"/>
      <c r="K1412" s="147"/>
    </row>
    <row r="1413" spans="1:11" ht="14.5">
      <c r="A1413" s="147"/>
      <c r="B1413" s="147"/>
      <c r="C1413" s="147"/>
      <c r="D1413" s="147"/>
      <c r="E1413" s="147"/>
      <c r="F1413" s="147"/>
      <c r="G1413" s="147"/>
      <c r="H1413" s="147"/>
      <c r="I1413" s="147"/>
      <c r="J1413" s="147"/>
      <c r="K1413" s="147"/>
    </row>
    <row r="1414" spans="1:11" ht="14.5">
      <c r="A1414" s="147"/>
      <c r="B1414" s="147"/>
      <c r="C1414" s="147"/>
      <c r="D1414" s="147"/>
      <c r="E1414" s="147"/>
      <c r="F1414" s="147"/>
      <c r="G1414" s="147"/>
      <c r="H1414" s="147"/>
      <c r="I1414" s="147"/>
      <c r="J1414" s="147"/>
      <c r="K1414" s="147"/>
    </row>
    <row r="1415" spans="1:11" ht="14.5">
      <c r="A1415" s="147"/>
      <c r="B1415" s="147"/>
      <c r="C1415" s="147"/>
      <c r="D1415" s="147"/>
      <c r="E1415" s="147"/>
      <c r="F1415" s="147"/>
      <c r="G1415" s="147"/>
      <c r="H1415" s="147"/>
      <c r="I1415" s="147"/>
      <c r="J1415" s="147"/>
      <c r="K1415" s="147"/>
    </row>
    <row r="1416" spans="1:11" ht="14.5">
      <c r="A1416" s="147"/>
      <c r="B1416" s="147"/>
      <c r="C1416" s="147"/>
      <c r="D1416" s="147"/>
      <c r="E1416" s="147"/>
      <c r="F1416" s="147"/>
      <c r="G1416" s="147"/>
      <c r="H1416" s="147"/>
      <c r="I1416" s="147"/>
      <c r="J1416" s="147"/>
      <c r="K1416" s="147"/>
    </row>
    <row r="1417" spans="1:11" ht="14.5">
      <c r="A1417" s="147"/>
      <c r="B1417" s="147"/>
      <c r="C1417" s="147"/>
      <c r="D1417" s="147"/>
      <c r="E1417" s="147"/>
      <c r="F1417" s="147"/>
      <c r="G1417" s="147"/>
      <c r="H1417" s="147"/>
      <c r="I1417" s="147"/>
      <c r="J1417" s="147"/>
      <c r="K1417" s="147"/>
    </row>
    <row r="1418" spans="1:11" ht="14.5">
      <c r="A1418" s="147"/>
      <c r="B1418" s="147"/>
      <c r="C1418" s="147"/>
      <c r="D1418" s="147"/>
      <c r="E1418" s="147"/>
      <c r="F1418" s="147"/>
      <c r="G1418" s="147"/>
      <c r="H1418" s="147"/>
      <c r="I1418" s="147"/>
      <c r="J1418" s="147"/>
      <c r="K1418" s="147"/>
    </row>
    <row r="1419" spans="1:11" ht="14.5">
      <c r="A1419" s="147"/>
      <c r="B1419" s="147"/>
      <c r="C1419" s="147"/>
      <c r="D1419" s="147"/>
      <c r="E1419" s="147"/>
      <c r="F1419" s="147"/>
      <c r="G1419" s="147"/>
      <c r="H1419" s="147"/>
      <c r="I1419" s="147"/>
      <c r="J1419" s="147"/>
      <c r="K1419" s="147"/>
    </row>
    <row r="1420" spans="1:11" ht="14.5">
      <c r="A1420" s="147"/>
      <c r="B1420" s="147"/>
      <c r="C1420" s="147"/>
      <c r="D1420" s="147"/>
      <c r="E1420" s="147"/>
      <c r="F1420" s="147"/>
      <c r="G1420" s="147"/>
      <c r="H1420" s="147"/>
      <c r="I1420" s="147"/>
      <c r="J1420" s="147"/>
      <c r="K1420" s="147"/>
    </row>
    <row r="1421" spans="1:11" ht="14.5">
      <c r="A1421" s="147"/>
      <c r="B1421" s="147"/>
      <c r="C1421" s="147"/>
      <c r="D1421" s="147"/>
      <c r="E1421" s="147"/>
      <c r="F1421" s="147"/>
      <c r="G1421" s="147"/>
      <c r="H1421" s="147"/>
      <c r="I1421" s="147"/>
      <c r="J1421" s="147"/>
      <c r="K1421" s="147"/>
    </row>
    <row r="1422" spans="1:11" ht="14.5">
      <c r="A1422" s="147"/>
      <c r="B1422" s="147"/>
      <c r="C1422" s="147"/>
      <c r="D1422" s="147"/>
      <c r="E1422" s="147"/>
      <c r="F1422" s="147"/>
      <c r="G1422" s="147"/>
      <c r="H1422" s="147"/>
      <c r="I1422" s="147"/>
      <c r="J1422" s="147"/>
      <c r="K1422" s="147"/>
    </row>
    <row r="1423" spans="1:11" ht="14.5">
      <c r="A1423" s="147"/>
      <c r="B1423" s="147"/>
      <c r="C1423" s="147"/>
      <c r="D1423" s="147"/>
      <c r="E1423" s="147"/>
      <c r="F1423" s="147"/>
      <c r="G1423" s="147"/>
      <c r="H1423" s="147"/>
      <c r="I1423" s="147"/>
      <c r="J1423" s="147"/>
      <c r="K1423" s="147"/>
    </row>
    <row r="1424" spans="1:11" ht="14.5">
      <c r="A1424" s="147"/>
      <c r="B1424" s="147"/>
      <c r="C1424" s="147"/>
      <c r="D1424" s="147"/>
      <c r="E1424" s="147"/>
      <c r="F1424" s="147"/>
      <c r="G1424" s="147"/>
      <c r="H1424" s="147"/>
      <c r="I1424" s="147"/>
      <c r="J1424" s="147"/>
      <c r="K1424" s="147"/>
    </row>
    <row r="1425" spans="1:11" ht="14.5">
      <c r="A1425" s="147"/>
      <c r="B1425" s="147"/>
      <c r="C1425" s="147"/>
      <c r="D1425" s="147"/>
      <c r="E1425" s="147"/>
      <c r="F1425" s="147"/>
      <c r="G1425" s="147"/>
      <c r="H1425" s="147"/>
      <c r="I1425" s="147"/>
      <c r="J1425" s="147"/>
      <c r="K1425" s="147"/>
    </row>
    <row r="1426" spans="1:11" ht="14.5">
      <c r="A1426" s="147"/>
      <c r="B1426" s="147"/>
      <c r="C1426" s="147"/>
      <c r="D1426" s="147"/>
      <c r="E1426" s="147"/>
      <c r="F1426" s="147"/>
      <c r="G1426" s="147"/>
      <c r="H1426" s="147"/>
      <c r="I1426" s="147"/>
      <c r="J1426" s="147"/>
      <c r="K1426" s="147"/>
    </row>
    <row r="1427" spans="1:11" ht="14.5">
      <c r="A1427" s="147"/>
      <c r="B1427" s="147"/>
      <c r="C1427" s="147"/>
      <c r="D1427" s="147"/>
      <c r="E1427" s="147"/>
      <c r="F1427" s="147"/>
      <c r="G1427" s="147"/>
      <c r="H1427" s="147"/>
      <c r="I1427" s="147"/>
      <c r="J1427" s="147"/>
      <c r="K1427" s="147"/>
    </row>
    <row r="1428" spans="1:11" ht="14.5">
      <c r="A1428" s="147"/>
      <c r="B1428" s="147"/>
      <c r="C1428" s="147"/>
      <c r="D1428" s="147"/>
      <c r="E1428" s="147"/>
      <c r="F1428" s="147"/>
      <c r="G1428" s="147"/>
      <c r="H1428" s="147"/>
      <c r="I1428" s="147"/>
      <c r="J1428" s="147"/>
      <c r="K1428" s="147"/>
    </row>
    <row r="1429" spans="1:11" ht="14.5">
      <c r="A1429" s="147"/>
      <c r="B1429" s="147"/>
      <c r="C1429" s="147"/>
      <c r="D1429" s="147"/>
      <c r="E1429" s="147"/>
      <c r="F1429" s="147"/>
      <c r="G1429" s="147"/>
      <c r="H1429" s="147"/>
      <c r="I1429" s="147"/>
      <c r="J1429" s="147"/>
      <c r="K1429" s="147"/>
    </row>
    <row r="1430" spans="1:11" ht="14.5">
      <c r="A1430" s="147"/>
      <c r="B1430" s="147"/>
      <c r="C1430" s="147"/>
      <c r="D1430" s="147"/>
      <c r="E1430" s="147"/>
      <c r="F1430" s="147"/>
      <c r="G1430" s="147"/>
      <c r="H1430" s="147"/>
      <c r="I1430" s="147"/>
      <c r="J1430" s="147"/>
      <c r="K1430" s="147"/>
    </row>
    <row r="1431" spans="1:11" ht="14.5">
      <c r="A1431" s="147"/>
      <c r="B1431" s="147"/>
      <c r="C1431" s="147"/>
      <c r="D1431" s="147"/>
      <c r="E1431" s="147"/>
      <c r="F1431" s="147"/>
      <c r="G1431" s="147"/>
      <c r="H1431" s="147"/>
      <c r="I1431" s="147"/>
      <c r="J1431" s="147"/>
      <c r="K1431" s="147"/>
    </row>
    <row r="1432" spans="1:11" ht="14.5">
      <c r="A1432" s="147"/>
      <c r="B1432" s="147"/>
      <c r="C1432" s="147"/>
      <c r="D1432" s="147"/>
      <c r="E1432" s="147"/>
      <c r="F1432" s="147"/>
      <c r="G1432" s="147"/>
      <c r="H1432" s="147"/>
      <c r="I1432" s="147"/>
      <c r="J1432" s="147"/>
      <c r="K1432" s="147"/>
    </row>
    <row r="1433" spans="1:11" ht="14.5">
      <c r="A1433" s="147"/>
      <c r="B1433" s="147"/>
      <c r="C1433" s="147"/>
      <c r="D1433" s="147"/>
      <c r="E1433" s="147"/>
      <c r="F1433" s="147"/>
      <c r="G1433" s="147"/>
      <c r="H1433" s="147"/>
      <c r="I1433" s="147"/>
      <c r="J1433" s="147"/>
      <c r="K1433" s="147"/>
    </row>
    <row r="1434" spans="1:11" ht="14.5">
      <c r="A1434" s="147"/>
      <c r="B1434" s="147"/>
      <c r="C1434" s="147"/>
      <c r="D1434" s="147"/>
      <c r="E1434" s="147"/>
      <c r="F1434" s="147"/>
      <c r="G1434" s="147"/>
      <c r="H1434" s="147"/>
      <c r="I1434" s="147"/>
      <c r="J1434" s="147"/>
      <c r="K1434" s="147"/>
    </row>
    <row r="1435" spans="1:11" ht="14.5">
      <c r="A1435" s="147"/>
      <c r="B1435" s="147"/>
      <c r="C1435" s="147"/>
      <c r="D1435" s="147"/>
      <c r="E1435" s="147"/>
      <c r="F1435" s="147"/>
      <c r="G1435" s="147"/>
      <c r="H1435" s="147"/>
      <c r="I1435" s="147"/>
      <c r="J1435" s="147"/>
      <c r="K1435" s="147"/>
    </row>
    <row r="1436" spans="1:11" ht="14.5">
      <c r="A1436" s="147"/>
      <c r="B1436" s="147"/>
      <c r="C1436" s="147"/>
      <c r="D1436" s="147"/>
      <c r="E1436" s="147"/>
      <c r="F1436" s="147"/>
      <c r="G1436" s="147"/>
      <c r="H1436" s="147"/>
      <c r="I1436" s="147"/>
      <c r="J1436" s="147"/>
      <c r="K1436" s="147"/>
    </row>
    <row r="1437" spans="1:11" ht="14.5">
      <c r="A1437" s="147"/>
      <c r="B1437" s="147"/>
      <c r="C1437" s="147"/>
      <c r="D1437" s="147"/>
      <c r="E1437" s="147"/>
      <c r="F1437" s="147"/>
      <c r="G1437" s="147"/>
      <c r="H1437" s="147"/>
      <c r="I1437" s="147"/>
      <c r="J1437" s="147"/>
      <c r="K1437" s="147"/>
    </row>
    <row r="1438" spans="1:11" ht="14.5">
      <c r="A1438" s="147"/>
      <c r="B1438" s="147"/>
      <c r="C1438" s="147"/>
      <c r="D1438" s="147"/>
      <c r="E1438" s="147"/>
      <c r="F1438" s="147"/>
      <c r="G1438" s="147"/>
      <c r="H1438" s="147"/>
      <c r="I1438" s="147"/>
      <c r="J1438" s="147"/>
      <c r="K1438" s="147"/>
    </row>
    <row r="1439" spans="1:11" ht="14.5">
      <c r="A1439" s="147"/>
      <c r="B1439" s="147"/>
      <c r="C1439" s="147"/>
      <c r="D1439" s="147"/>
      <c r="E1439" s="147"/>
      <c r="F1439" s="147"/>
      <c r="G1439" s="147"/>
      <c r="H1439" s="147"/>
      <c r="I1439" s="147"/>
      <c r="J1439" s="147"/>
      <c r="K1439" s="147"/>
    </row>
    <row r="1440" spans="1:11" ht="14.5">
      <c r="A1440" s="147"/>
      <c r="B1440" s="147"/>
      <c r="C1440" s="147"/>
      <c r="D1440" s="147"/>
      <c r="E1440" s="147"/>
      <c r="F1440" s="147"/>
      <c r="G1440" s="147"/>
      <c r="H1440" s="147"/>
      <c r="I1440" s="147"/>
      <c r="J1440" s="147"/>
      <c r="K1440" s="147"/>
    </row>
    <row r="1441" spans="1:11" ht="14.5">
      <c r="A1441" s="147"/>
      <c r="B1441" s="147"/>
      <c r="C1441" s="147"/>
      <c r="D1441" s="147"/>
      <c r="E1441" s="147"/>
      <c r="F1441" s="147"/>
      <c r="G1441" s="147"/>
      <c r="H1441" s="147"/>
      <c r="I1441" s="147"/>
      <c r="J1441" s="147"/>
      <c r="K1441" s="147"/>
    </row>
    <row r="1442" spans="1:11" ht="14.5">
      <c r="A1442" s="147"/>
      <c r="B1442" s="147"/>
      <c r="C1442" s="147"/>
      <c r="D1442" s="147"/>
      <c r="E1442" s="147"/>
      <c r="F1442" s="147"/>
      <c r="G1442" s="147"/>
      <c r="H1442" s="147"/>
      <c r="I1442" s="147"/>
      <c r="J1442" s="147"/>
      <c r="K1442" s="147"/>
    </row>
    <row r="1443" spans="1:11" ht="14.5">
      <c r="A1443" s="147"/>
      <c r="B1443" s="147"/>
      <c r="C1443" s="147"/>
      <c r="D1443" s="147"/>
      <c r="E1443" s="147"/>
      <c r="F1443" s="147"/>
      <c r="G1443" s="147"/>
      <c r="H1443" s="147"/>
      <c r="I1443" s="147"/>
      <c r="J1443" s="147"/>
      <c r="K1443" s="147"/>
    </row>
    <row r="1444" spans="1:11" ht="14.5">
      <c r="A1444" s="147"/>
      <c r="B1444" s="147"/>
      <c r="C1444" s="147"/>
      <c r="D1444" s="147"/>
      <c r="E1444" s="147"/>
      <c r="F1444" s="147"/>
      <c r="G1444" s="147"/>
      <c r="H1444" s="147"/>
      <c r="I1444" s="147"/>
      <c r="J1444" s="147"/>
      <c r="K1444" s="147"/>
    </row>
    <row r="1445" spans="1:11" ht="14.5">
      <c r="A1445" s="147"/>
      <c r="B1445" s="147"/>
      <c r="C1445" s="147"/>
      <c r="D1445" s="147"/>
      <c r="E1445" s="147"/>
      <c r="F1445" s="147"/>
      <c r="G1445" s="147"/>
      <c r="H1445" s="147"/>
      <c r="I1445" s="147"/>
      <c r="J1445" s="147"/>
      <c r="K1445" s="147"/>
    </row>
    <row r="1446" spans="1:11" ht="14.5">
      <c r="A1446" s="147"/>
      <c r="B1446" s="147"/>
      <c r="C1446" s="147"/>
      <c r="D1446" s="147"/>
      <c r="E1446" s="147"/>
      <c r="F1446" s="147"/>
      <c r="G1446" s="147"/>
      <c r="H1446" s="147"/>
      <c r="I1446" s="147"/>
      <c r="J1446" s="147"/>
      <c r="K1446" s="147"/>
    </row>
    <row r="1447" spans="1:11" ht="14.5">
      <c r="A1447" s="147"/>
      <c r="B1447" s="147"/>
      <c r="C1447" s="147"/>
      <c r="D1447" s="147"/>
      <c r="E1447" s="147"/>
      <c r="F1447" s="147"/>
      <c r="G1447" s="147"/>
      <c r="H1447" s="147"/>
      <c r="I1447" s="147"/>
      <c r="J1447" s="147"/>
      <c r="K1447" s="147"/>
    </row>
    <row r="1448" spans="1:11" ht="14.5">
      <c r="A1448" s="147"/>
      <c r="B1448" s="147"/>
      <c r="C1448" s="147"/>
      <c r="D1448" s="147"/>
      <c r="E1448" s="147"/>
      <c r="F1448" s="147"/>
      <c r="G1448" s="147"/>
      <c r="H1448" s="147"/>
      <c r="I1448" s="147"/>
      <c r="J1448" s="147"/>
      <c r="K1448" s="147"/>
    </row>
    <row r="1449" spans="1:11" ht="14.5">
      <c r="A1449" s="147"/>
      <c r="B1449" s="147"/>
      <c r="C1449" s="147"/>
      <c r="D1449" s="147"/>
      <c r="E1449" s="147"/>
      <c r="F1449" s="147"/>
      <c r="G1449" s="147"/>
      <c r="H1449" s="147"/>
      <c r="I1449" s="147"/>
      <c r="J1449" s="147"/>
      <c r="K1449" s="147"/>
    </row>
    <row r="1450" spans="1:11" ht="14.5">
      <c r="A1450" s="147"/>
      <c r="B1450" s="147"/>
      <c r="C1450" s="147"/>
      <c r="D1450" s="147"/>
      <c r="E1450" s="147"/>
      <c r="F1450" s="147"/>
      <c r="G1450" s="147"/>
      <c r="H1450" s="147"/>
      <c r="I1450" s="147"/>
      <c r="J1450" s="147"/>
      <c r="K1450" s="147"/>
    </row>
    <row r="1451" spans="1:11" ht="14.5">
      <c r="A1451" s="147"/>
      <c r="B1451" s="147"/>
      <c r="C1451" s="147"/>
      <c r="D1451" s="147"/>
      <c r="E1451" s="147"/>
      <c r="F1451" s="147"/>
      <c r="G1451" s="147"/>
      <c r="H1451" s="147"/>
      <c r="I1451" s="147"/>
      <c r="J1451" s="147"/>
      <c r="K1451" s="147"/>
    </row>
    <row r="1452" spans="1:11" ht="14.5">
      <c r="A1452" s="147"/>
      <c r="B1452" s="147"/>
      <c r="C1452" s="147"/>
      <c r="D1452" s="147"/>
      <c r="E1452" s="147"/>
      <c r="F1452" s="147"/>
      <c r="G1452" s="147"/>
      <c r="H1452" s="147"/>
      <c r="I1452" s="147"/>
      <c r="J1452" s="147"/>
      <c r="K1452" s="147"/>
    </row>
    <row r="1453" spans="1:11" ht="14.5">
      <c r="A1453" s="147"/>
      <c r="B1453" s="147"/>
      <c r="C1453" s="147"/>
      <c r="D1453" s="147"/>
      <c r="E1453" s="147"/>
      <c r="F1453" s="147"/>
      <c r="G1453" s="147"/>
      <c r="H1453" s="147"/>
      <c r="I1453" s="147"/>
      <c r="J1453" s="147"/>
      <c r="K1453" s="147"/>
    </row>
    <row r="1454" spans="1:11" ht="14.5">
      <c r="A1454" s="147"/>
      <c r="B1454" s="147"/>
      <c r="C1454" s="147"/>
      <c r="D1454" s="147"/>
      <c r="E1454" s="147"/>
      <c r="F1454" s="147"/>
      <c r="G1454" s="147"/>
      <c r="H1454" s="147"/>
      <c r="I1454" s="147"/>
      <c r="J1454" s="147"/>
      <c r="K1454" s="147"/>
    </row>
    <row r="1455" spans="1:11" ht="14.5">
      <c r="A1455" s="147"/>
      <c r="B1455" s="147"/>
      <c r="C1455" s="147"/>
      <c r="D1455" s="147"/>
      <c r="E1455" s="147"/>
      <c r="F1455" s="147"/>
      <c r="G1455" s="147"/>
      <c r="H1455" s="147"/>
      <c r="I1455" s="147"/>
      <c r="J1455" s="147"/>
      <c r="K1455" s="147"/>
    </row>
    <row r="1456" spans="1:11" ht="14.5">
      <c r="A1456" s="147"/>
      <c r="B1456" s="147"/>
      <c r="C1456" s="147"/>
      <c r="D1456" s="147"/>
      <c r="E1456" s="147"/>
      <c r="F1456" s="147"/>
      <c r="G1456" s="147"/>
      <c r="H1456" s="147"/>
      <c r="I1456" s="147"/>
      <c r="J1456" s="147"/>
      <c r="K1456" s="147"/>
    </row>
    <row r="1457" spans="1:11" ht="14.5">
      <c r="A1457" s="147"/>
      <c r="B1457" s="147"/>
      <c r="C1457" s="147"/>
      <c r="D1457" s="147"/>
      <c r="E1457" s="147"/>
      <c r="F1457" s="147"/>
      <c r="G1457" s="147"/>
      <c r="H1457" s="147"/>
      <c r="I1457" s="147"/>
      <c r="J1457" s="147"/>
      <c r="K1457" s="147"/>
    </row>
    <row r="1458" spans="1:11" ht="14.5">
      <c r="A1458" s="147"/>
      <c r="B1458" s="147"/>
      <c r="C1458" s="147"/>
      <c r="D1458" s="147"/>
      <c r="E1458" s="147"/>
      <c r="F1458" s="147"/>
      <c r="G1458" s="147"/>
      <c r="H1458" s="147"/>
      <c r="I1458" s="147"/>
      <c r="J1458" s="147"/>
      <c r="K1458" s="147"/>
    </row>
    <row r="1459" spans="1:11" ht="14.5">
      <c r="A1459" s="147"/>
      <c r="B1459" s="147"/>
      <c r="C1459" s="147"/>
      <c r="D1459" s="147"/>
      <c r="E1459" s="147"/>
      <c r="F1459" s="147"/>
      <c r="G1459" s="147"/>
      <c r="H1459" s="147"/>
      <c r="I1459" s="147"/>
      <c r="J1459" s="147"/>
      <c r="K1459" s="147"/>
    </row>
    <row r="1460" spans="1:11" ht="14.5">
      <c r="A1460" s="147"/>
      <c r="B1460" s="147"/>
      <c r="C1460" s="147"/>
      <c r="D1460" s="147"/>
      <c r="E1460" s="147"/>
      <c r="F1460" s="147"/>
      <c r="G1460" s="147"/>
      <c r="H1460" s="147"/>
      <c r="I1460" s="147"/>
      <c r="J1460" s="147"/>
      <c r="K1460" s="147"/>
    </row>
    <row r="1461" spans="1:11" ht="14.5">
      <c r="A1461" s="147"/>
      <c r="B1461" s="147"/>
      <c r="C1461" s="147"/>
      <c r="D1461" s="147"/>
      <c r="E1461" s="147"/>
      <c r="F1461" s="147"/>
      <c r="G1461" s="147"/>
      <c r="H1461" s="147"/>
      <c r="I1461" s="147"/>
      <c r="J1461" s="147"/>
      <c r="K1461" s="147"/>
    </row>
    <row r="1462" spans="1:11" ht="14.5">
      <c r="A1462" s="147"/>
      <c r="B1462" s="147"/>
      <c r="C1462" s="147"/>
      <c r="D1462" s="147"/>
      <c r="E1462" s="147"/>
      <c r="F1462" s="147"/>
      <c r="G1462" s="147"/>
      <c r="H1462" s="147"/>
      <c r="I1462" s="147"/>
      <c r="J1462" s="147"/>
      <c r="K1462" s="147"/>
    </row>
    <row r="1463" spans="1:11" ht="14.5">
      <c r="A1463" s="147"/>
      <c r="B1463" s="147"/>
      <c r="C1463" s="147"/>
      <c r="D1463" s="147"/>
      <c r="E1463" s="147"/>
      <c r="F1463" s="147"/>
      <c r="G1463" s="147"/>
      <c r="H1463" s="147"/>
      <c r="I1463" s="147"/>
      <c r="J1463" s="147"/>
      <c r="K1463" s="147"/>
    </row>
    <row r="1464" spans="1:11" ht="14.5">
      <c r="A1464" s="147"/>
      <c r="B1464" s="147"/>
      <c r="C1464" s="147"/>
      <c r="D1464" s="147"/>
      <c r="E1464" s="147"/>
      <c r="F1464" s="147"/>
      <c r="G1464" s="147"/>
      <c r="H1464" s="147"/>
      <c r="I1464" s="147"/>
      <c r="J1464" s="147"/>
      <c r="K1464" s="147"/>
    </row>
    <row r="1465" spans="1:11" ht="14.5">
      <c r="A1465" s="147"/>
      <c r="B1465" s="147"/>
      <c r="C1465" s="147"/>
      <c r="D1465" s="147"/>
      <c r="E1465" s="147"/>
      <c r="F1465" s="147"/>
      <c r="G1465" s="147"/>
      <c r="H1465" s="147"/>
      <c r="I1465" s="147"/>
      <c r="J1465" s="147"/>
      <c r="K1465" s="147"/>
    </row>
    <row r="1466" spans="1:11" ht="14.5">
      <c r="A1466" s="147"/>
      <c r="B1466" s="147"/>
      <c r="C1466" s="147"/>
      <c r="D1466" s="147"/>
      <c r="E1466" s="147"/>
      <c r="F1466" s="147"/>
      <c r="G1466" s="147"/>
      <c r="H1466" s="147"/>
      <c r="I1466" s="147"/>
      <c r="J1466" s="147"/>
      <c r="K1466" s="147"/>
    </row>
    <row r="1467" spans="1:11" ht="14.5">
      <c r="A1467" s="147"/>
      <c r="B1467" s="147"/>
      <c r="C1467" s="147"/>
      <c r="D1467" s="147"/>
      <c r="E1467" s="147"/>
      <c r="F1467" s="147"/>
      <c r="G1467" s="147"/>
      <c r="H1467" s="147"/>
      <c r="I1467" s="147"/>
      <c r="J1467" s="147"/>
      <c r="K1467" s="147"/>
    </row>
    <row r="1468" spans="1:11" ht="14.5">
      <c r="A1468" s="147"/>
      <c r="B1468" s="147"/>
      <c r="C1468" s="147"/>
      <c r="D1468" s="147"/>
      <c r="E1468" s="147"/>
      <c r="F1468" s="147"/>
      <c r="G1468" s="147"/>
      <c r="H1468" s="147"/>
      <c r="I1468" s="147"/>
      <c r="J1468" s="147"/>
      <c r="K1468" s="147"/>
    </row>
    <row r="1469" spans="1:11" ht="14.5">
      <c r="A1469" s="147"/>
      <c r="B1469" s="147"/>
      <c r="C1469" s="147"/>
      <c r="D1469" s="147"/>
      <c r="E1469" s="147"/>
      <c r="F1469" s="147"/>
      <c r="G1469" s="147"/>
      <c r="H1469" s="147"/>
      <c r="I1469" s="147"/>
      <c r="J1469" s="147"/>
      <c r="K1469" s="147"/>
    </row>
    <row r="1470" spans="1:11" ht="14.5">
      <c r="A1470" s="147"/>
      <c r="B1470" s="147"/>
      <c r="C1470" s="147"/>
      <c r="D1470" s="147"/>
      <c r="E1470" s="147"/>
      <c r="F1470" s="147"/>
      <c r="G1470" s="147"/>
      <c r="H1470" s="147"/>
      <c r="I1470" s="147"/>
      <c r="J1470" s="147"/>
      <c r="K1470" s="147"/>
    </row>
    <row r="1471" spans="1:11" ht="14.5">
      <c r="A1471" s="147"/>
      <c r="B1471" s="147"/>
      <c r="C1471" s="147"/>
      <c r="D1471" s="147"/>
      <c r="E1471" s="147"/>
      <c r="F1471" s="147"/>
      <c r="G1471" s="147"/>
      <c r="H1471" s="147"/>
      <c r="I1471" s="147"/>
      <c r="J1471" s="147"/>
      <c r="K1471" s="147"/>
    </row>
    <row r="1472" spans="1:11" ht="14.5">
      <c r="A1472" s="147"/>
      <c r="B1472" s="147"/>
      <c r="C1472" s="147"/>
      <c r="D1472" s="147"/>
      <c r="E1472" s="147"/>
      <c r="F1472" s="147"/>
      <c r="G1472" s="147"/>
      <c r="H1472" s="147"/>
      <c r="I1472" s="147"/>
      <c r="J1472" s="147"/>
      <c r="K1472" s="147"/>
    </row>
    <row r="1473" spans="1:11" ht="14.5">
      <c r="A1473" s="147"/>
      <c r="B1473" s="147"/>
      <c r="C1473" s="147"/>
      <c r="D1473" s="147"/>
      <c r="E1473" s="147"/>
      <c r="F1473" s="147"/>
      <c r="G1473" s="147"/>
      <c r="H1473" s="147"/>
      <c r="I1473" s="147"/>
      <c r="J1473" s="147"/>
      <c r="K1473" s="147"/>
    </row>
    <row r="1474" spans="1:11" ht="14.5">
      <c r="A1474" s="147"/>
      <c r="B1474" s="147"/>
      <c r="C1474" s="147"/>
      <c r="D1474" s="147"/>
      <c r="E1474" s="147"/>
      <c r="F1474" s="147"/>
      <c r="G1474" s="147"/>
      <c r="H1474" s="147"/>
      <c r="I1474" s="147"/>
      <c r="J1474" s="147"/>
      <c r="K1474" s="147"/>
    </row>
    <row r="1475" spans="1:11" ht="14.5">
      <c r="A1475" s="147"/>
      <c r="B1475" s="147"/>
      <c r="C1475" s="147"/>
      <c r="D1475" s="147"/>
      <c r="E1475" s="147"/>
      <c r="F1475" s="147"/>
      <c r="G1475" s="147"/>
      <c r="H1475" s="147"/>
      <c r="I1475" s="147"/>
      <c r="J1475" s="147"/>
      <c r="K1475" s="147"/>
    </row>
    <row r="1476" spans="1:11" ht="14.5">
      <c r="A1476" s="147"/>
      <c r="B1476" s="147"/>
      <c r="C1476" s="147"/>
      <c r="D1476" s="147"/>
      <c r="E1476" s="147"/>
      <c r="F1476" s="147"/>
      <c r="G1476" s="147"/>
      <c r="H1476" s="147"/>
      <c r="I1476" s="147"/>
      <c r="J1476" s="147"/>
      <c r="K1476" s="147"/>
    </row>
    <row r="1477" spans="1:11" ht="14.5">
      <c r="A1477" s="147"/>
      <c r="B1477" s="147"/>
      <c r="C1477" s="147"/>
      <c r="D1477" s="147"/>
      <c r="E1477" s="147"/>
      <c r="F1477" s="147"/>
      <c r="G1477" s="147"/>
      <c r="H1477" s="147"/>
      <c r="I1477" s="147"/>
      <c r="J1477" s="147"/>
      <c r="K1477" s="147"/>
    </row>
    <row r="1478" spans="1:11" ht="14.5">
      <c r="A1478" s="147"/>
      <c r="B1478" s="147"/>
      <c r="C1478" s="147"/>
      <c r="D1478" s="147"/>
      <c r="E1478" s="147"/>
      <c r="F1478" s="147"/>
      <c r="G1478" s="147"/>
      <c r="H1478" s="147"/>
      <c r="I1478" s="147"/>
      <c r="J1478" s="147"/>
      <c r="K1478" s="147"/>
    </row>
    <row r="1479" spans="1:11" ht="14.5">
      <c r="A1479" s="147"/>
      <c r="B1479" s="147"/>
      <c r="C1479" s="147"/>
      <c r="D1479" s="147"/>
      <c r="E1479" s="147"/>
      <c r="F1479" s="147"/>
      <c r="G1479" s="147"/>
      <c r="H1479" s="147"/>
      <c r="I1479" s="147"/>
      <c r="J1479" s="147"/>
      <c r="K1479" s="147"/>
    </row>
    <row r="1480" spans="1:11" ht="14.5">
      <c r="A1480" s="147"/>
      <c r="B1480" s="147"/>
      <c r="C1480" s="147"/>
      <c r="D1480" s="147"/>
      <c r="E1480" s="147"/>
      <c r="F1480" s="147"/>
      <c r="G1480" s="147"/>
      <c r="H1480" s="147"/>
      <c r="I1480" s="147"/>
      <c r="J1480" s="147"/>
      <c r="K1480" s="147"/>
    </row>
    <row r="1481" spans="1:11" ht="14.5">
      <c r="A1481" s="147"/>
      <c r="B1481" s="147"/>
      <c r="C1481" s="147"/>
      <c r="D1481" s="147"/>
      <c r="E1481" s="147"/>
      <c r="F1481" s="147"/>
      <c r="G1481" s="147"/>
      <c r="H1481" s="147"/>
      <c r="I1481" s="147"/>
      <c r="J1481" s="147"/>
      <c r="K1481" s="147"/>
    </row>
    <row r="1482" spans="1:11" ht="14.5">
      <c r="A1482" s="147"/>
      <c r="B1482" s="147"/>
      <c r="C1482" s="147"/>
      <c r="D1482" s="147"/>
      <c r="E1482" s="147"/>
      <c r="F1482" s="147"/>
      <c r="G1482" s="147"/>
      <c r="H1482" s="147"/>
      <c r="I1482" s="147"/>
      <c r="J1482" s="147"/>
      <c r="K1482" s="147"/>
    </row>
    <row r="1483" spans="1:11" ht="14.5">
      <c r="A1483" s="147"/>
      <c r="B1483" s="147"/>
      <c r="C1483" s="147"/>
      <c r="D1483" s="147"/>
      <c r="E1483" s="147"/>
      <c r="F1483" s="147"/>
      <c r="G1483" s="147"/>
      <c r="H1483" s="147"/>
      <c r="I1483" s="147"/>
      <c r="J1483" s="147"/>
      <c r="K1483" s="147"/>
    </row>
    <row r="1484" spans="1:11" ht="14.5">
      <c r="A1484" s="147"/>
      <c r="B1484" s="147"/>
      <c r="C1484" s="147"/>
      <c r="D1484" s="147"/>
      <c r="E1484" s="147"/>
      <c r="F1484" s="147"/>
      <c r="G1484" s="147"/>
      <c r="H1484" s="147"/>
      <c r="I1484" s="147"/>
      <c r="J1484" s="147"/>
      <c r="K1484" s="147"/>
    </row>
    <row r="1485" spans="1:11" ht="14.5">
      <c r="A1485" s="147"/>
      <c r="B1485" s="147"/>
      <c r="C1485" s="147"/>
      <c r="D1485" s="147"/>
      <c r="E1485" s="147"/>
      <c r="F1485" s="147"/>
      <c r="G1485" s="147"/>
      <c r="H1485" s="147"/>
      <c r="I1485" s="147"/>
      <c r="J1485" s="147"/>
      <c r="K1485" s="147"/>
    </row>
    <row r="1486" spans="1:11" ht="14.5">
      <c r="A1486" s="147"/>
      <c r="B1486" s="147"/>
      <c r="C1486" s="147"/>
      <c r="D1486" s="147"/>
      <c r="E1486" s="147"/>
      <c r="F1486" s="147"/>
      <c r="G1486" s="147"/>
      <c r="H1486" s="147"/>
      <c r="I1486" s="147"/>
      <c r="J1486" s="147"/>
      <c r="K1486" s="147"/>
    </row>
    <row r="1487" spans="1:11" ht="14.5">
      <c r="A1487" s="147"/>
      <c r="B1487" s="147"/>
      <c r="C1487" s="147"/>
      <c r="D1487" s="147"/>
      <c r="E1487" s="147"/>
      <c r="F1487" s="147"/>
      <c r="G1487" s="147"/>
      <c r="H1487" s="147"/>
      <c r="I1487" s="147"/>
      <c r="J1487" s="147"/>
      <c r="K1487" s="147"/>
    </row>
    <row r="1488" spans="1:11" ht="14.5">
      <c r="A1488" s="147"/>
      <c r="B1488" s="147"/>
      <c r="C1488" s="147"/>
      <c r="D1488" s="147"/>
      <c r="E1488" s="147"/>
      <c r="F1488" s="147"/>
      <c r="G1488" s="147"/>
      <c r="H1488" s="147"/>
      <c r="I1488" s="147"/>
      <c r="J1488" s="147"/>
      <c r="K1488" s="147"/>
    </row>
    <row r="1489" spans="1:11" ht="14.5">
      <c r="A1489" s="147"/>
      <c r="B1489" s="147"/>
      <c r="C1489" s="147"/>
      <c r="D1489" s="147"/>
      <c r="E1489" s="147"/>
      <c r="F1489" s="147"/>
      <c r="G1489" s="147"/>
      <c r="H1489" s="147"/>
      <c r="I1489" s="147"/>
      <c r="J1489" s="147"/>
      <c r="K1489" s="147"/>
    </row>
    <row r="1490" spans="1:11" ht="14.5">
      <c r="A1490" s="147"/>
      <c r="B1490" s="147"/>
      <c r="C1490" s="147"/>
      <c r="D1490" s="147"/>
      <c r="E1490" s="147"/>
      <c r="F1490" s="147"/>
      <c r="G1490" s="147"/>
      <c r="H1490" s="147"/>
      <c r="I1490" s="147"/>
      <c r="J1490" s="147"/>
      <c r="K1490" s="147"/>
    </row>
    <row r="1491" spans="1:11" ht="14.5">
      <c r="A1491" s="147"/>
      <c r="B1491" s="147"/>
      <c r="C1491" s="147"/>
      <c r="D1491" s="147"/>
      <c r="E1491" s="147"/>
      <c r="F1491" s="147"/>
      <c r="G1491" s="147"/>
      <c r="H1491" s="147"/>
      <c r="I1491" s="147"/>
      <c r="J1491" s="147"/>
      <c r="K1491" s="147"/>
    </row>
    <row r="1492" spans="1:11" ht="14.5">
      <c r="A1492" s="147"/>
      <c r="B1492" s="147"/>
      <c r="C1492" s="147"/>
      <c r="D1492" s="147"/>
      <c r="E1492" s="147"/>
      <c r="F1492" s="147"/>
      <c r="G1492" s="147"/>
      <c r="H1492" s="147"/>
      <c r="I1492" s="147"/>
      <c r="J1492" s="147"/>
      <c r="K1492" s="147"/>
    </row>
    <row r="1493" spans="1:11" ht="14.5">
      <c r="A1493" s="147"/>
      <c r="B1493" s="147"/>
      <c r="C1493" s="147"/>
      <c r="D1493" s="147"/>
      <c r="E1493" s="147"/>
      <c r="F1493" s="147"/>
      <c r="G1493" s="147"/>
      <c r="H1493" s="147"/>
      <c r="I1493" s="147"/>
      <c r="J1493" s="147"/>
      <c r="K1493" s="147"/>
    </row>
    <row r="1494" spans="1:11" ht="14.5">
      <c r="A1494" s="147"/>
      <c r="B1494" s="147"/>
      <c r="C1494" s="147"/>
      <c r="D1494" s="147"/>
      <c r="E1494" s="147"/>
      <c r="F1494" s="147"/>
      <c r="G1494" s="147"/>
      <c r="H1494" s="147"/>
      <c r="I1494" s="147"/>
      <c r="J1494" s="147"/>
      <c r="K1494" s="147"/>
    </row>
    <row r="1495" spans="1:11" ht="14.5">
      <c r="A1495" s="147"/>
      <c r="B1495" s="147"/>
      <c r="C1495" s="147"/>
      <c r="D1495" s="147"/>
      <c r="E1495" s="147"/>
      <c r="F1495" s="147"/>
      <c r="G1495" s="147"/>
      <c r="H1495" s="147"/>
      <c r="I1495" s="147"/>
      <c r="J1495" s="147"/>
      <c r="K1495" s="147"/>
    </row>
    <row r="1496" spans="1:11" ht="14.5">
      <c r="A1496" s="147"/>
      <c r="B1496" s="147"/>
      <c r="C1496" s="147"/>
      <c r="D1496" s="147"/>
      <c r="E1496" s="147"/>
      <c r="F1496" s="147"/>
      <c r="G1496" s="147"/>
      <c r="H1496" s="147"/>
      <c r="I1496" s="147"/>
      <c r="J1496" s="147"/>
      <c r="K1496" s="147"/>
    </row>
    <row r="1497" spans="1:11" ht="14.5">
      <c r="A1497" s="147"/>
      <c r="B1497" s="147"/>
      <c r="C1497" s="147"/>
      <c r="D1497" s="147"/>
      <c r="E1497" s="147"/>
      <c r="F1497" s="147"/>
      <c r="G1497" s="147"/>
      <c r="H1497" s="147"/>
      <c r="I1497" s="147"/>
      <c r="J1497" s="147"/>
      <c r="K1497" s="147"/>
    </row>
    <row r="1498" spans="1:11" ht="14.5">
      <c r="A1498" s="147"/>
      <c r="B1498" s="147"/>
      <c r="C1498" s="147"/>
      <c r="D1498" s="147"/>
      <c r="E1498" s="147"/>
      <c r="F1498" s="147"/>
      <c r="G1498" s="147"/>
      <c r="H1498" s="147"/>
      <c r="I1498" s="147"/>
      <c r="J1498" s="147"/>
      <c r="K1498" s="147"/>
    </row>
    <row r="1499" spans="1:11" ht="14.5">
      <c r="A1499" s="147"/>
      <c r="B1499" s="147"/>
      <c r="C1499" s="147"/>
      <c r="D1499" s="147"/>
      <c r="E1499" s="147"/>
      <c r="F1499" s="147"/>
      <c r="G1499" s="147"/>
      <c r="H1499" s="147"/>
      <c r="I1499" s="147"/>
      <c r="J1499" s="147"/>
      <c r="K1499" s="147"/>
    </row>
    <row r="1500" spans="1:11" ht="14.5">
      <c r="A1500" s="147"/>
      <c r="B1500" s="147"/>
      <c r="C1500" s="147"/>
      <c r="D1500" s="147"/>
      <c r="E1500" s="147"/>
      <c r="F1500" s="147"/>
      <c r="G1500" s="147"/>
      <c r="H1500" s="147"/>
      <c r="I1500" s="147"/>
      <c r="J1500" s="147"/>
      <c r="K1500" s="147"/>
    </row>
    <row r="1501" spans="1:11" ht="14.5">
      <c r="A1501" s="147"/>
      <c r="B1501" s="147"/>
      <c r="C1501" s="147"/>
      <c r="D1501" s="147"/>
      <c r="E1501" s="147"/>
      <c r="F1501" s="147"/>
      <c r="G1501" s="147"/>
      <c r="H1501" s="147"/>
      <c r="I1501" s="147"/>
      <c r="J1501" s="147"/>
      <c r="K1501" s="147"/>
    </row>
    <row r="1502" spans="1:11" ht="14.5">
      <c r="A1502" s="147"/>
      <c r="B1502" s="147"/>
      <c r="C1502" s="147"/>
      <c r="D1502" s="147"/>
      <c r="E1502" s="147"/>
      <c r="F1502" s="147"/>
      <c r="G1502" s="147"/>
      <c r="H1502" s="147"/>
      <c r="I1502" s="147"/>
      <c r="J1502" s="147"/>
      <c r="K1502" s="147"/>
    </row>
    <row r="1503" spans="1:11" ht="14.5">
      <c r="A1503" s="147"/>
      <c r="B1503" s="147"/>
      <c r="C1503" s="147"/>
      <c r="D1503" s="147"/>
      <c r="E1503" s="147"/>
      <c r="F1503" s="147"/>
      <c r="G1503" s="147"/>
      <c r="H1503" s="147"/>
      <c r="I1503" s="147"/>
      <c r="J1503" s="147"/>
      <c r="K1503" s="147"/>
    </row>
    <row r="1504" spans="1:11" ht="14.5">
      <c r="A1504" s="147"/>
      <c r="B1504" s="147"/>
      <c r="C1504" s="147"/>
      <c r="D1504" s="147"/>
      <c r="E1504" s="147"/>
      <c r="F1504" s="147"/>
      <c r="G1504" s="147"/>
      <c r="H1504" s="147"/>
      <c r="I1504" s="147"/>
      <c r="J1504" s="147"/>
      <c r="K1504" s="147"/>
    </row>
    <row r="1505" spans="1:11" ht="14.5">
      <c r="A1505" s="147"/>
      <c r="B1505" s="147"/>
      <c r="C1505" s="147"/>
      <c r="D1505" s="147"/>
      <c r="E1505" s="147"/>
      <c r="F1505" s="147"/>
      <c r="G1505" s="147"/>
      <c r="H1505" s="147"/>
      <c r="I1505" s="147"/>
      <c r="J1505" s="147"/>
      <c r="K1505" s="147"/>
    </row>
    <row r="1506" spans="1:11" ht="14.5">
      <c r="A1506" s="147"/>
      <c r="B1506" s="147"/>
      <c r="C1506" s="147"/>
      <c r="D1506" s="147"/>
      <c r="E1506" s="147"/>
      <c r="F1506" s="147"/>
      <c r="G1506" s="147"/>
      <c r="H1506" s="147"/>
      <c r="I1506" s="147"/>
      <c r="J1506" s="147"/>
      <c r="K1506" s="147"/>
    </row>
    <row r="1507" spans="1:11" ht="14.5">
      <c r="A1507" s="147"/>
      <c r="B1507" s="147"/>
      <c r="C1507" s="147"/>
      <c r="D1507" s="147"/>
      <c r="E1507" s="147"/>
      <c r="F1507" s="147"/>
      <c r="G1507" s="147"/>
      <c r="H1507" s="147"/>
      <c r="I1507" s="147"/>
      <c r="J1507" s="147"/>
      <c r="K1507" s="147"/>
    </row>
    <row r="1508" spans="1:11" ht="14.5">
      <c r="A1508" s="147"/>
      <c r="B1508" s="147"/>
      <c r="C1508" s="147"/>
      <c r="D1508" s="147"/>
      <c r="E1508" s="147"/>
      <c r="F1508" s="147"/>
      <c r="G1508" s="147"/>
      <c r="H1508" s="147"/>
      <c r="I1508" s="147"/>
      <c r="J1508" s="147"/>
      <c r="K1508" s="147"/>
    </row>
    <row r="1509" spans="1:11" ht="14.5">
      <c r="A1509" s="147"/>
      <c r="B1509" s="147"/>
      <c r="C1509" s="147"/>
      <c r="D1509" s="147"/>
      <c r="E1509" s="147"/>
      <c r="F1509" s="147"/>
      <c r="G1509" s="147"/>
      <c r="H1509" s="147"/>
      <c r="I1509" s="147"/>
      <c r="J1509" s="147"/>
      <c r="K1509" s="147"/>
    </row>
    <row r="1510" spans="1:11" ht="14.5">
      <c r="A1510" s="147"/>
      <c r="B1510" s="147"/>
      <c r="C1510" s="147"/>
      <c r="D1510" s="147"/>
      <c r="E1510" s="147"/>
      <c r="F1510" s="147"/>
      <c r="G1510" s="147"/>
      <c r="H1510" s="147"/>
      <c r="I1510" s="147"/>
      <c r="J1510" s="147"/>
      <c r="K1510" s="147"/>
    </row>
    <row r="1511" spans="1:11" ht="14.5">
      <c r="A1511" s="147"/>
      <c r="B1511" s="147"/>
      <c r="C1511" s="147"/>
      <c r="D1511" s="147"/>
      <c r="E1511" s="147"/>
      <c r="F1511" s="147"/>
      <c r="G1511" s="147"/>
      <c r="H1511" s="147"/>
      <c r="I1511" s="147"/>
      <c r="J1511" s="147"/>
      <c r="K1511" s="147"/>
    </row>
    <row r="1512" spans="1:11" ht="14.5">
      <c r="A1512" s="147"/>
      <c r="B1512" s="147"/>
      <c r="C1512" s="147"/>
      <c r="D1512" s="147"/>
      <c r="E1512" s="147"/>
      <c r="F1512" s="147"/>
      <c r="G1512" s="147"/>
      <c r="H1512" s="147"/>
      <c r="I1512" s="147"/>
      <c r="J1512" s="147"/>
      <c r="K1512" s="147"/>
    </row>
    <row r="1513" spans="1:11" ht="14.5">
      <c r="A1513" s="147"/>
      <c r="B1513" s="147"/>
      <c r="C1513" s="147"/>
      <c r="D1513" s="147"/>
      <c r="E1513" s="147"/>
      <c r="F1513" s="147"/>
      <c r="G1513" s="147"/>
      <c r="H1513" s="147"/>
      <c r="I1513" s="147"/>
      <c r="J1513" s="147"/>
      <c r="K1513" s="147"/>
    </row>
    <row r="1514" spans="1:11" ht="14.5">
      <c r="A1514" s="147"/>
      <c r="B1514" s="147"/>
      <c r="C1514" s="147"/>
      <c r="D1514" s="147"/>
      <c r="E1514" s="147"/>
      <c r="F1514" s="147"/>
      <c r="G1514" s="147"/>
      <c r="H1514" s="147"/>
      <c r="I1514" s="147"/>
      <c r="J1514" s="147"/>
      <c r="K1514" s="147"/>
    </row>
    <row r="1515" spans="1:11" ht="14.5">
      <c r="A1515" s="147"/>
      <c r="B1515" s="147"/>
      <c r="C1515" s="147"/>
      <c r="D1515" s="147"/>
      <c r="E1515" s="147"/>
      <c r="F1515" s="147"/>
      <c r="G1515" s="147"/>
      <c r="H1515" s="147"/>
      <c r="I1515" s="147"/>
      <c r="J1515" s="147"/>
      <c r="K1515" s="147"/>
    </row>
    <row r="1516" spans="1:11" ht="14.5">
      <c r="A1516" s="147"/>
      <c r="B1516" s="147"/>
      <c r="C1516" s="147"/>
      <c r="D1516" s="147"/>
      <c r="E1516" s="147"/>
      <c r="F1516" s="147"/>
      <c r="G1516" s="147"/>
      <c r="H1516" s="147"/>
      <c r="I1516" s="147"/>
      <c r="J1516" s="147"/>
      <c r="K1516" s="147"/>
    </row>
    <row r="1517" spans="1:11" ht="14.5">
      <c r="A1517" s="147"/>
      <c r="B1517" s="147"/>
      <c r="C1517" s="147"/>
      <c r="D1517" s="147"/>
      <c r="E1517" s="147"/>
      <c r="F1517" s="147"/>
      <c r="G1517" s="147"/>
      <c r="H1517" s="147"/>
      <c r="I1517" s="147"/>
      <c r="J1517" s="147"/>
      <c r="K1517" s="147"/>
    </row>
    <row r="1518" spans="1:11" ht="14.5">
      <c r="A1518" s="147"/>
      <c r="B1518" s="147"/>
      <c r="C1518" s="147"/>
      <c r="D1518" s="147"/>
      <c r="E1518" s="147"/>
      <c r="F1518" s="147"/>
      <c r="G1518" s="147"/>
      <c r="H1518" s="147"/>
      <c r="I1518" s="147"/>
      <c r="J1518" s="147"/>
      <c r="K1518" s="147"/>
    </row>
    <row r="1519" spans="1:11" ht="14.5">
      <c r="A1519" s="147"/>
      <c r="B1519" s="147"/>
      <c r="C1519" s="147"/>
      <c r="D1519" s="147"/>
      <c r="E1519" s="147"/>
      <c r="F1519" s="147"/>
      <c r="G1519" s="147"/>
      <c r="H1519" s="147"/>
      <c r="I1519" s="147"/>
      <c r="J1519" s="147"/>
      <c r="K1519" s="147"/>
    </row>
    <row r="1520" spans="1:11" ht="14.5">
      <c r="A1520" s="147"/>
      <c r="B1520" s="147"/>
      <c r="C1520" s="147"/>
      <c r="D1520" s="147"/>
      <c r="E1520" s="147"/>
      <c r="F1520" s="147"/>
      <c r="G1520" s="147"/>
      <c r="H1520" s="147"/>
      <c r="I1520" s="147"/>
      <c r="J1520" s="147"/>
      <c r="K1520" s="147"/>
    </row>
    <row r="1521" spans="1:11" ht="14.5">
      <c r="A1521" s="147"/>
      <c r="B1521" s="147"/>
      <c r="C1521" s="147"/>
      <c r="D1521" s="147"/>
      <c r="E1521" s="147"/>
      <c r="F1521" s="147"/>
      <c r="G1521" s="147"/>
      <c r="H1521" s="147"/>
      <c r="I1521" s="147"/>
      <c r="J1521" s="147"/>
      <c r="K1521" s="147"/>
    </row>
    <row r="1522" spans="1:11" ht="14.5">
      <c r="A1522" s="147"/>
      <c r="B1522" s="147"/>
      <c r="C1522" s="147"/>
      <c r="D1522" s="147"/>
      <c r="E1522" s="147"/>
      <c r="F1522" s="147"/>
      <c r="G1522" s="147"/>
      <c r="H1522" s="147"/>
      <c r="I1522" s="147"/>
      <c r="J1522" s="147"/>
      <c r="K1522" s="147"/>
    </row>
    <row r="1523" spans="1:11" ht="14.5">
      <c r="A1523" s="147"/>
      <c r="B1523" s="147"/>
      <c r="C1523" s="147"/>
      <c r="D1523" s="147"/>
      <c r="E1523" s="147"/>
      <c r="F1523" s="147"/>
      <c r="G1523" s="147"/>
      <c r="H1523" s="147"/>
      <c r="I1523" s="147"/>
      <c r="J1523" s="147"/>
      <c r="K1523" s="147"/>
    </row>
    <row r="1524" spans="1:11" ht="14.5">
      <c r="A1524" s="147"/>
      <c r="B1524" s="147"/>
      <c r="C1524" s="147"/>
      <c r="D1524" s="147"/>
      <c r="E1524" s="147"/>
      <c r="F1524" s="147"/>
      <c r="G1524" s="147"/>
      <c r="H1524" s="147"/>
      <c r="I1524" s="147"/>
      <c r="J1524" s="147"/>
      <c r="K1524" s="147"/>
    </row>
    <row r="1525" spans="1:11" ht="14.5">
      <c r="A1525" s="147"/>
      <c r="B1525" s="147"/>
      <c r="C1525" s="147"/>
      <c r="D1525" s="147"/>
      <c r="E1525" s="147"/>
      <c r="F1525" s="147"/>
      <c r="G1525" s="147"/>
      <c r="H1525" s="147"/>
      <c r="I1525" s="147"/>
      <c r="J1525" s="147"/>
      <c r="K1525" s="147"/>
    </row>
    <row r="1526" spans="1:11" ht="14.5">
      <c r="A1526" s="147"/>
      <c r="B1526" s="147"/>
      <c r="C1526" s="147"/>
      <c r="D1526" s="147"/>
      <c r="E1526" s="147"/>
      <c r="F1526" s="147"/>
      <c r="G1526" s="147"/>
      <c r="H1526" s="147"/>
      <c r="I1526" s="147"/>
      <c r="J1526" s="147"/>
      <c r="K1526" s="147"/>
    </row>
    <row r="1527" spans="1:11" ht="14.5">
      <c r="A1527" s="147"/>
      <c r="B1527" s="147"/>
      <c r="C1527" s="147"/>
      <c r="D1527" s="147"/>
      <c r="E1527" s="147"/>
      <c r="F1527" s="147"/>
      <c r="G1527" s="147"/>
      <c r="H1527" s="147"/>
      <c r="I1527" s="147"/>
      <c r="J1527" s="147"/>
      <c r="K1527" s="147"/>
    </row>
    <row r="1528" spans="1:11" ht="14.5">
      <c r="A1528" s="147"/>
      <c r="B1528" s="147"/>
      <c r="C1528" s="147"/>
      <c r="D1528" s="147"/>
      <c r="E1528" s="147"/>
      <c r="F1528" s="147"/>
      <c r="G1528" s="147"/>
      <c r="H1528" s="147"/>
      <c r="I1528" s="147"/>
      <c r="J1528" s="147"/>
      <c r="K1528" s="147"/>
    </row>
    <row r="1529" spans="1:11" ht="14.5">
      <c r="A1529" s="147"/>
      <c r="B1529" s="147"/>
      <c r="C1529" s="147"/>
      <c r="D1529" s="147"/>
      <c r="E1529" s="147"/>
      <c r="F1529" s="147"/>
      <c r="G1529" s="147"/>
      <c r="H1529" s="147"/>
      <c r="I1529" s="147"/>
      <c r="J1529" s="147"/>
      <c r="K1529" s="147"/>
    </row>
    <row r="1530" spans="1:11" ht="14.5">
      <c r="A1530" s="147"/>
      <c r="B1530" s="147"/>
      <c r="C1530" s="147"/>
      <c r="D1530" s="147"/>
      <c r="E1530" s="147"/>
      <c r="F1530" s="147"/>
      <c r="G1530" s="147"/>
      <c r="H1530" s="147"/>
      <c r="I1530" s="147"/>
      <c r="J1530" s="147"/>
      <c r="K1530" s="147"/>
    </row>
    <row r="1531" spans="1:11" ht="14.5">
      <c r="A1531" s="147"/>
      <c r="B1531" s="147"/>
      <c r="C1531" s="147"/>
      <c r="D1531" s="147"/>
      <c r="E1531" s="147"/>
      <c r="F1531" s="147"/>
      <c r="G1531" s="147"/>
      <c r="H1531" s="147"/>
      <c r="I1531" s="147"/>
      <c r="J1531" s="147"/>
      <c r="K1531" s="147"/>
    </row>
    <row r="1532" spans="1:11" ht="14.5">
      <c r="A1532" s="147"/>
      <c r="B1532" s="147"/>
      <c r="C1532" s="147"/>
      <c r="D1532" s="147"/>
      <c r="E1532" s="147"/>
      <c r="F1532" s="147"/>
      <c r="G1532" s="147"/>
      <c r="H1532" s="147"/>
      <c r="I1532" s="147"/>
      <c r="J1532" s="147"/>
      <c r="K1532" s="147"/>
    </row>
    <row r="1533" spans="1:11" ht="14.5">
      <c r="A1533" s="147"/>
      <c r="B1533" s="147"/>
      <c r="C1533" s="147"/>
      <c r="D1533" s="147"/>
      <c r="E1533" s="147"/>
      <c r="F1533" s="147"/>
      <c r="G1533" s="147"/>
      <c r="H1533" s="147"/>
      <c r="I1533" s="147"/>
      <c r="J1533" s="147"/>
      <c r="K1533" s="147"/>
    </row>
    <row r="1534" spans="1:11" ht="14.5">
      <c r="A1534" s="147"/>
      <c r="B1534" s="147"/>
      <c r="C1534" s="147"/>
      <c r="D1534" s="147"/>
      <c r="E1534" s="147"/>
      <c r="F1534" s="147"/>
      <c r="G1534" s="147"/>
      <c r="H1534" s="147"/>
      <c r="I1534" s="147"/>
      <c r="J1534" s="147"/>
      <c r="K1534" s="147"/>
    </row>
    <row r="1535" spans="1:11" ht="14.5">
      <c r="A1535" s="147"/>
      <c r="B1535" s="147"/>
      <c r="C1535" s="147"/>
      <c r="D1535" s="147"/>
      <c r="E1535" s="147"/>
      <c r="F1535" s="147"/>
      <c r="G1535" s="147"/>
      <c r="H1535" s="147"/>
      <c r="I1535" s="147"/>
      <c r="J1535" s="147"/>
      <c r="K1535" s="147"/>
    </row>
    <row r="1536" spans="1:11" ht="14.5">
      <c r="A1536" s="147"/>
      <c r="B1536" s="147"/>
      <c r="C1536" s="147"/>
      <c r="D1536" s="147"/>
      <c r="E1536" s="147"/>
      <c r="F1536" s="147"/>
      <c r="G1536" s="147"/>
      <c r="H1536" s="147"/>
      <c r="I1536" s="147"/>
      <c r="J1536" s="147"/>
      <c r="K1536" s="147"/>
    </row>
    <row r="1537" spans="1:11" ht="14.5">
      <c r="A1537" s="147"/>
      <c r="B1537" s="147"/>
      <c r="C1537" s="147"/>
      <c r="D1537" s="147"/>
      <c r="E1537" s="147"/>
      <c r="F1537" s="147"/>
      <c r="G1537" s="147"/>
      <c r="H1537" s="147"/>
      <c r="I1537" s="147"/>
      <c r="J1537" s="147"/>
      <c r="K1537" s="147"/>
    </row>
    <row r="1538" spans="1:11" ht="14.5">
      <c r="A1538" s="147"/>
      <c r="B1538" s="147"/>
      <c r="C1538" s="147"/>
      <c r="D1538" s="147"/>
      <c r="E1538" s="147"/>
      <c r="F1538" s="147"/>
      <c r="G1538" s="147"/>
      <c r="H1538" s="147"/>
      <c r="I1538" s="147"/>
      <c r="J1538" s="147"/>
      <c r="K1538" s="147"/>
    </row>
    <row r="1539" spans="1:11" ht="14.5">
      <c r="A1539" s="147"/>
      <c r="B1539" s="147"/>
      <c r="C1539" s="147"/>
      <c r="D1539" s="147"/>
      <c r="E1539" s="147"/>
      <c r="F1539" s="147"/>
      <c r="G1539" s="147"/>
      <c r="H1539" s="147"/>
      <c r="I1539" s="147"/>
      <c r="J1539" s="147"/>
      <c r="K1539" s="147"/>
    </row>
    <row r="1540" spans="1:11" ht="14.5">
      <c r="A1540" s="147"/>
      <c r="B1540" s="147"/>
      <c r="C1540" s="147"/>
      <c r="D1540" s="147"/>
      <c r="E1540" s="147"/>
      <c r="F1540" s="147"/>
      <c r="G1540" s="147"/>
      <c r="H1540" s="147"/>
      <c r="I1540" s="147"/>
      <c r="J1540" s="147"/>
      <c r="K1540" s="147"/>
    </row>
    <row r="1541" spans="1:11" ht="14.5">
      <c r="A1541" s="147"/>
      <c r="B1541" s="147"/>
      <c r="C1541" s="147"/>
      <c r="D1541" s="147"/>
      <c r="E1541" s="147"/>
      <c r="F1541" s="147"/>
      <c r="G1541" s="147"/>
      <c r="H1541" s="147"/>
      <c r="I1541" s="147"/>
      <c r="J1541" s="147"/>
      <c r="K1541" s="147"/>
    </row>
    <row r="1542" spans="1:11" ht="14.5">
      <c r="A1542" s="147"/>
      <c r="B1542" s="147"/>
      <c r="C1542" s="147"/>
      <c r="D1542" s="147"/>
      <c r="E1542" s="147"/>
      <c r="F1542" s="147"/>
      <c r="G1542" s="147"/>
      <c r="H1542" s="147"/>
      <c r="I1542" s="147"/>
      <c r="J1542" s="147"/>
      <c r="K1542" s="147"/>
    </row>
    <row r="1543" spans="1:11" ht="14.5">
      <c r="A1543" s="147"/>
      <c r="B1543" s="147"/>
      <c r="C1543" s="147"/>
      <c r="D1543" s="147"/>
      <c r="E1543" s="147"/>
      <c r="F1543" s="147"/>
      <c r="G1543" s="147"/>
      <c r="H1543" s="147"/>
      <c r="I1543" s="147"/>
      <c r="J1543" s="147"/>
      <c r="K1543" s="147"/>
    </row>
    <row r="1544" spans="1:11" ht="14.5">
      <c r="A1544" s="147"/>
      <c r="B1544" s="147"/>
      <c r="C1544" s="147"/>
      <c r="D1544" s="147"/>
      <c r="E1544" s="147"/>
      <c r="F1544" s="147"/>
      <c r="G1544" s="147"/>
      <c r="H1544" s="147"/>
      <c r="I1544" s="147"/>
      <c r="J1544" s="147"/>
      <c r="K1544" s="147"/>
    </row>
    <row r="1545" spans="1:11" ht="14.5">
      <c r="A1545" s="147"/>
      <c r="B1545" s="147"/>
      <c r="C1545" s="147"/>
      <c r="D1545" s="147"/>
      <c r="E1545" s="147"/>
      <c r="F1545" s="147"/>
      <c r="G1545" s="147"/>
      <c r="H1545" s="147"/>
      <c r="I1545" s="147"/>
      <c r="J1545" s="147"/>
      <c r="K1545" s="147"/>
    </row>
    <row r="1546" spans="1:11" ht="14.5">
      <c r="A1546" s="147"/>
      <c r="B1546" s="147"/>
      <c r="C1546" s="147"/>
      <c r="D1546" s="147"/>
      <c r="E1546" s="147"/>
      <c r="F1546" s="147"/>
      <c r="G1546" s="147"/>
      <c r="H1546" s="147"/>
      <c r="I1546" s="147"/>
      <c r="J1546" s="147"/>
      <c r="K1546" s="147"/>
    </row>
    <row r="1547" spans="1:11" ht="14.5">
      <c r="A1547" s="147"/>
      <c r="B1547" s="147"/>
      <c r="C1547" s="147"/>
      <c r="D1547" s="147"/>
      <c r="E1547" s="147"/>
      <c r="F1547" s="147"/>
      <c r="G1547" s="147"/>
      <c r="H1547" s="147"/>
      <c r="I1547" s="147"/>
      <c r="J1547" s="147"/>
      <c r="K1547" s="147"/>
    </row>
    <row r="1548" spans="1:11" ht="14.5">
      <c r="A1548" s="147"/>
      <c r="B1548" s="147"/>
      <c r="C1548" s="147"/>
      <c r="D1548" s="147"/>
      <c r="E1548" s="147"/>
      <c r="F1548" s="147"/>
      <c r="G1548" s="147"/>
      <c r="H1548" s="147"/>
      <c r="I1548" s="147"/>
      <c r="J1548" s="147"/>
      <c r="K1548" s="147"/>
    </row>
    <row r="1549" spans="1:11" ht="14.5">
      <c r="A1549" s="147"/>
      <c r="B1549" s="147"/>
      <c r="C1549" s="147"/>
      <c r="D1549" s="147"/>
      <c r="E1549" s="147"/>
      <c r="F1549" s="147"/>
      <c r="G1549" s="147"/>
      <c r="H1549" s="147"/>
      <c r="I1549" s="147"/>
      <c r="J1549" s="147"/>
      <c r="K1549" s="147"/>
    </row>
    <row r="1550" spans="1:11" ht="14.5">
      <c r="A1550" s="147"/>
      <c r="B1550" s="147"/>
      <c r="C1550" s="147"/>
      <c r="D1550" s="147"/>
      <c r="E1550" s="147"/>
      <c r="F1550" s="147"/>
      <c r="G1550" s="147"/>
      <c r="H1550" s="147"/>
      <c r="I1550" s="147"/>
      <c r="J1550" s="147"/>
      <c r="K1550" s="147"/>
    </row>
    <row r="1551" spans="1:11" ht="14.5">
      <c r="A1551" s="147"/>
      <c r="B1551" s="147"/>
      <c r="C1551" s="147"/>
      <c r="D1551" s="147"/>
      <c r="E1551" s="147"/>
      <c r="F1551" s="147"/>
      <c r="G1551" s="147"/>
      <c r="H1551" s="147"/>
      <c r="I1551" s="147"/>
      <c r="J1551" s="147"/>
      <c r="K1551" s="147"/>
    </row>
    <row r="1552" spans="1:11" ht="14.5">
      <c r="A1552" s="147"/>
      <c r="B1552" s="147"/>
      <c r="C1552" s="147"/>
      <c r="D1552" s="147"/>
      <c r="E1552" s="147"/>
      <c r="F1552" s="147"/>
      <c r="G1552" s="147"/>
      <c r="H1552" s="147"/>
      <c r="I1552" s="147"/>
      <c r="J1552" s="147"/>
      <c r="K1552" s="147"/>
    </row>
    <row r="1553" spans="1:11" ht="14.5">
      <c r="A1553" s="147"/>
      <c r="B1553" s="147"/>
      <c r="C1553" s="147"/>
      <c r="D1553" s="147"/>
      <c r="E1553" s="147"/>
      <c r="F1553" s="147"/>
      <c r="G1553" s="147"/>
      <c r="H1553" s="147"/>
      <c r="I1553" s="147"/>
      <c r="J1553" s="147"/>
      <c r="K1553" s="147"/>
    </row>
    <row r="1554" spans="1:11" ht="14.5">
      <c r="A1554" s="147"/>
      <c r="B1554" s="147"/>
      <c r="C1554" s="147"/>
      <c r="D1554" s="147"/>
      <c r="E1554" s="147"/>
      <c r="F1554" s="147"/>
      <c r="G1554" s="147"/>
      <c r="H1554" s="147"/>
      <c r="I1554" s="147"/>
      <c r="J1554" s="147"/>
      <c r="K1554" s="147"/>
    </row>
    <row r="1555" spans="1:11" ht="14.5">
      <c r="A1555" s="147"/>
      <c r="B1555" s="147"/>
      <c r="C1555" s="147"/>
      <c r="D1555" s="147"/>
      <c r="E1555" s="147"/>
      <c r="F1555" s="147"/>
      <c r="G1555" s="147"/>
      <c r="H1555" s="147"/>
      <c r="I1555" s="147"/>
      <c r="J1555" s="147"/>
      <c r="K1555" s="147"/>
    </row>
    <row r="1556" spans="1:11" ht="14.5">
      <c r="A1556" s="147"/>
      <c r="B1556" s="147"/>
      <c r="C1556" s="147"/>
      <c r="D1556" s="147"/>
      <c r="E1556" s="147"/>
      <c r="F1556" s="147"/>
      <c r="G1556" s="147"/>
      <c r="H1556" s="147"/>
      <c r="I1556" s="147"/>
      <c r="J1556" s="147"/>
      <c r="K1556" s="147"/>
    </row>
    <row r="1557" spans="1:11" ht="14.5">
      <c r="A1557" s="147"/>
      <c r="B1557" s="147"/>
      <c r="C1557" s="147"/>
      <c r="D1557" s="147"/>
      <c r="E1557" s="147"/>
      <c r="F1557" s="147"/>
      <c r="G1557" s="147"/>
      <c r="H1557" s="147"/>
      <c r="I1557" s="147"/>
      <c r="J1557" s="147"/>
      <c r="K1557" s="147"/>
    </row>
    <row r="1558" spans="1:11" ht="14.5">
      <c r="A1558" s="147"/>
      <c r="B1558" s="147"/>
      <c r="C1558" s="147"/>
      <c r="D1558" s="147"/>
      <c r="E1558" s="147"/>
      <c r="F1558" s="147"/>
      <c r="G1558" s="147"/>
      <c r="H1558" s="147"/>
      <c r="I1558" s="147"/>
      <c r="J1558" s="147"/>
      <c r="K1558" s="147"/>
    </row>
    <row r="1559" spans="1:11" ht="14.5">
      <c r="A1559" s="147"/>
      <c r="B1559" s="147"/>
      <c r="C1559" s="147"/>
      <c r="D1559" s="147"/>
      <c r="E1559" s="147"/>
      <c r="F1559" s="147"/>
      <c r="G1559" s="147"/>
      <c r="H1559" s="147"/>
      <c r="I1559" s="147"/>
      <c r="J1559" s="147"/>
      <c r="K1559" s="147"/>
    </row>
    <row r="1560" spans="1:11" ht="14.5">
      <c r="A1560" s="147"/>
      <c r="B1560" s="147"/>
      <c r="C1560" s="147"/>
      <c r="D1560" s="147"/>
      <c r="E1560" s="147"/>
      <c r="F1560" s="147"/>
      <c r="G1560" s="147"/>
      <c r="H1560" s="147"/>
      <c r="I1560" s="147"/>
      <c r="J1560" s="147"/>
      <c r="K1560" s="147"/>
    </row>
    <row r="1561" spans="1:11" ht="14.5">
      <c r="A1561" s="147"/>
      <c r="B1561" s="147"/>
      <c r="C1561" s="147"/>
      <c r="D1561" s="147"/>
      <c r="E1561" s="147"/>
      <c r="F1561" s="147"/>
      <c r="G1561" s="147"/>
      <c r="H1561" s="147"/>
      <c r="I1561" s="147"/>
      <c r="J1561" s="147"/>
      <c r="K1561" s="147"/>
    </row>
    <row r="1562" spans="1:11" ht="14.5">
      <c r="A1562" s="147"/>
      <c r="B1562" s="147"/>
      <c r="C1562" s="147"/>
      <c r="D1562" s="147"/>
      <c r="E1562" s="147"/>
      <c r="F1562" s="147"/>
      <c r="G1562" s="147"/>
      <c r="H1562" s="147"/>
      <c r="I1562" s="147"/>
      <c r="J1562" s="147"/>
      <c r="K1562" s="147"/>
    </row>
    <row r="1563" spans="1:11" ht="14.5">
      <c r="A1563" s="147"/>
      <c r="B1563" s="147"/>
      <c r="C1563" s="147"/>
      <c r="D1563" s="147"/>
      <c r="E1563" s="147"/>
      <c r="F1563" s="147"/>
      <c r="G1563" s="147"/>
      <c r="H1563" s="147"/>
      <c r="I1563" s="147"/>
      <c r="J1563" s="147"/>
      <c r="K1563" s="147"/>
    </row>
    <row r="1564" spans="1:11" ht="14.5">
      <c r="A1564" s="147"/>
      <c r="B1564" s="147"/>
      <c r="C1564" s="147"/>
      <c r="D1564" s="147"/>
      <c r="E1564" s="147"/>
      <c r="F1564" s="147"/>
      <c r="G1564" s="147"/>
      <c r="H1564" s="147"/>
      <c r="I1564" s="147"/>
      <c r="J1564" s="147"/>
      <c r="K1564" s="147"/>
    </row>
    <row r="1565" spans="1:11" ht="14.5">
      <c r="A1565" s="147"/>
      <c r="B1565" s="147"/>
      <c r="C1565" s="147"/>
      <c r="D1565" s="147"/>
      <c r="E1565" s="147"/>
      <c r="F1565" s="147"/>
      <c r="G1565" s="147"/>
      <c r="H1565" s="147"/>
      <c r="I1565" s="147"/>
      <c r="J1565" s="147"/>
      <c r="K1565" s="147"/>
    </row>
    <row r="1566" spans="1:11" ht="14.5">
      <c r="A1566" s="147"/>
      <c r="B1566" s="147"/>
      <c r="C1566" s="147"/>
      <c r="D1566" s="147"/>
      <c r="E1566" s="147"/>
      <c r="F1566" s="147"/>
      <c r="G1566" s="147"/>
      <c r="H1566" s="147"/>
      <c r="I1566" s="147"/>
      <c r="J1566" s="147"/>
      <c r="K1566" s="147"/>
    </row>
    <row r="1567" spans="1:11" ht="14.5">
      <c r="A1567" s="147"/>
      <c r="B1567" s="147"/>
      <c r="C1567" s="147"/>
      <c r="D1567" s="147"/>
      <c r="E1567" s="147"/>
      <c r="F1567" s="147"/>
      <c r="G1567" s="147"/>
      <c r="H1567" s="147"/>
      <c r="I1567" s="147"/>
      <c r="J1567" s="147"/>
      <c r="K1567" s="147"/>
    </row>
    <row r="1568" spans="1:11" ht="14.5">
      <c r="A1568" s="147"/>
      <c r="B1568" s="147"/>
      <c r="C1568" s="147"/>
      <c r="D1568" s="147"/>
      <c r="E1568" s="147"/>
      <c r="F1568" s="147"/>
      <c r="G1568" s="147"/>
      <c r="H1568" s="147"/>
      <c r="I1568" s="147"/>
      <c r="J1568" s="147"/>
      <c r="K1568" s="147"/>
    </row>
    <row r="1569" spans="1:11" ht="14.5">
      <c r="A1569" s="147"/>
      <c r="B1569" s="147"/>
      <c r="C1569" s="147"/>
      <c r="D1569" s="147"/>
      <c r="E1569" s="147"/>
      <c r="F1569" s="147"/>
      <c r="G1569" s="147"/>
      <c r="H1569" s="147"/>
      <c r="I1569" s="147"/>
      <c r="J1569" s="147"/>
      <c r="K1569" s="147"/>
    </row>
    <row r="1570" spans="1:11" ht="14.5">
      <c r="A1570" s="147"/>
      <c r="B1570" s="147"/>
      <c r="C1570" s="147"/>
      <c r="D1570" s="147"/>
      <c r="E1570" s="147"/>
      <c r="F1570" s="147"/>
      <c r="G1570" s="147"/>
      <c r="H1570" s="147"/>
      <c r="I1570" s="147"/>
      <c r="J1570" s="147"/>
      <c r="K1570" s="147"/>
    </row>
    <row r="1571" spans="1:11" ht="14.5">
      <c r="A1571" s="147"/>
      <c r="B1571" s="147"/>
      <c r="C1571" s="147"/>
      <c r="D1571" s="147"/>
      <c r="E1571" s="147"/>
      <c r="F1571" s="147"/>
      <c r="G1571" s="147"/>
      <c r="H1571" s="147"/>
      <c r="I1571" s="147"/>
      <c r="J1571" s="147"/>
      <c r="K1571" s="147"/>
    </row>
    <row r="1572" spans="1:11" ht="14.5">
      <c r="A1572" s="147"/>
      <c r="B1572" s="147"/>
      <c r="C1572" s="147"/>
      <c r="D1572" s="147"/>
      <c r="E1572" s="147"/>
      <c r="F1572" s="147"/>
      <c r="G1572" s="147"/>
      <c r="H1572" s="147"/>
      <c r="I1572" s="147"/>
      <c r="J1572" s="147"/>
      <c r="K1572" s="147"/>
    </row>
    <row r="1573" spans="1:11" ht="14.5">
      <c r="A1573" s="147"/>
      <c r="B1573" s="147"/>
      <c r="C1573" s="147"/>
      <c r="D1573" s="147"/>
      <c r="E1573" s="147"/>
      <c r="F1573" s="147"/>
      <c r="G1573" s="147"/>
      <c r="H1573" s="147"/>
      <c r="I1573" s="147"/>
      <c r="J1573" s="147"/>
      <c r="K1573" s="147"/>
    </row>
    <row r="1574" spans="1:11" ht="14.5">
      <c r="A1574" s="147"/>
      <c r="B1574" s="147"/>
      <c r="C1574" s="147"/>
      <c r="D1574" s="147"/>
      <c r="E1574" s="147"/>
      <c r="F1574" s="147"/>
      <c r="G1574" s="147"/>
      <c r="H1574" s="147"/>
      <c r="I1574" s="147"/>
      <c r="J1574" s="147"/>
      <c r="K1574" s="147"/>
    </row>
    <row r="1575" spans="1:11" ht="14.5">
      <c r="A1575" s="147"/>
      <c r="B1575" s="147"/>
      <c r="C1575" s="147"/>
      <c r="D1575" s="147"/>
      <c r="E1575" s="147"/>
      <c r="F1575" s="147"/>
      <c r="G1575" s="147"/>
      <c r="H1575" s="147"/>
      <c r="I1575" s="147"/>
      <c r="J1575" s="147"/>
      <c r="K1575" s="147"/>
    </row>
    <row r="1576" spans="1:11" ht="14.5">
      <c r="A1576" s="147"/>
      <c r="B1576" s="147"/>
      <c r="C1576" s="147"/>
      <c r="D1576" s="147"/>
      <c r="E1576" s="147"/>
      <c r="F1576" s="147"/>
      <c r="G1576" s="147"/>
      <c r="H1576" s="147"/>
      <c r="I1576" s="147"/>
      <c r="J1576" s="147"/>
      <c r="K1576" s="147"/>
    </row>
    <row r="1577" spans="1:11" ht="14.5">
      <c r="A1577" s="147"/>
      <c r="B1577" s="147"/>
      <c r="C1577" s="147"/>
      <c r="D1577" s="147"/>
      <c r="E1577" s="147"/>
      <c r="F1577" s="147"/>
      <c r="G1577" s="147"/>
      <c r="H1577" s="147"/>
      <c r="I1577" s="147"/>
      <c r="J1577" s="147"/>
      <c r="K1577" s="147"/>
    </row>
    <row r="1578" spans="1:11" ht="14.5">
      <c r="A1578" s="147"/>
      <c r="B1578" s="147"/>
      <c r="C1578" s="147"/>
      <c r="D1578" s="147"/>
      <c r="E1578" s="147"/>
      <c r="F1578" s="147"/>
      <c r="G1578" s="147"/>
      <c r="H1578" s="147"/>
      <c r="I1578" s="147"/>
      <c r="J1578" s="147"/>
      <c r="K1578" s="147"/>
    </row>
    <row r="1579" spans="1:11" ht="14.5">
      <c r="A1579" s="147"/>
      <c r="B1579" s="147"/>
      <c r="C1579" s="147"/>
      <c r="D1579" s="147"/>
      <c r="E1579" s="147"/>
      <c r="F1579" s="147"/>
      <c r="G1579" s="147"/>
      <c r="H1579" s="147"/>
      <c r="I1579" s="147"/>
      <c r="J1579" s="147"/>
      <c r="K1579" s="147"/>
    </row>
    <row r="1580" spans="1:11" ht="14.5">
      <c r="A1580" s="147"/>
      <c r="B1580" s="147"/>
      <c r="C1580" s="147"/>
      <c r="D1580" s="147"/>
      <c r="E1580" s="147"/>
      <c r="F1580" s="147"/>
      <c r="G1580" s="147"/>
      <c r="H1580" s="147"/>
      <c r="I1580" s="147"/>
      <c r="J1580" s="147"/>
      <c r="K1580" s="147"/>
    </row>
    <row r="1581" spans="1:11" ht="14.5">
      <c r="A1581" s="147"/>
      <c r="B1581" s="147"/>
      <c r="C1581" s="147"/>
      <c r="D1581" s="147"/>
      <c r="E1581" s="147"/>
      <c r="F1581" s="147"/>
      <c r="G1581" s="147"/>
      <c r="H1581" s="147"/>
      <c r="I1581" s="147"/>
      <c r="J1581" s="147"/>
      <c r="K1581" s="147"/>
    </row>
    <row r="1582" spans="1:11" ht="14.5">
      <c r="A1582" s="147"/>
      <c r="B1582" s="147"/>
      <c r="C1582" s="147"/>
      <c r="D1582" s="147"/>
      <c r="E1582" s="147"/>
      <c r="F1582" s="147"/>
      <c r="G1582" s="147"/>
      <c r="H1582" s="147"/>
      <c r="I1582" s="147"/>
      <c r="J1582" s="147"/>
      <c r="K1582" s="147"/>
    </row>
    <row r="1583" spans="1:11" ht="14.5">
      <c r="A1583" s="147"/>
      <c r="B1583" s="147"/>
      <c r="C1583" s="147"/>
      <c r="D1583" s="147"/>
      <c r="E1583" s="147"/>
      <c r="F1583" s="147"/>
      <c r="G1583" s="147"/>
      <c r="H1583" s="147"/>
      <c r="I1583" s="147"/>
      <c r="J1583" s="147"/>
      <c r="K1583" s="147"/>
    </row>
    <row r="1584" spans="1:11" ht="14.5">
      <c r="A1584" s="147"/>
      <c r="B1584" s="147"/>
      <c r="C1584" s="147"/>
      <c r="D1584" s="147"/>
      <c r="E1584" s="147"/>
      <c r="F1584" s="147"/>
      <c r="G1584" s="147"/>
      <c r="H1584" s="147"/>
      <c r="I1584" s="147"/>
      <c r="J1584" s="147"/>
      <c r="K1584" s="147"/>
    </row>
    <row r="1585" spans="1:11" ht="14.5">
      <c r="A1585" s="147"/>
      <c r="B1585" s="147"/>
      <c r="C1585" s="147"/>
      <c r="D1585" s="147"/>
      <c r="E1585" s="147"/>
      <c r="F1585" s="147"/>
      <c r="G1585" s="147"/>
      <c r="H1585" s="147"/>
      <c r="I1585" s="147"/>
      <c r="J1585" s="147"/>
      <c r="K1585" s="147"/>
    </row>
    <row r="1586" spans="1:11" ht="14.5">
      <c r="A1586" s="147"/>
      <c r="B1586" s="147"/>
      <c r="C1586" s="147"/>
      <c r="D1586" s="147"/>
      <c r="E1586" s="147"/>
      <c r="F1586" s="147"/>
      <c r="G1586" s="147"/>
      <c r="H1586" s="147"/>
      <c r="I1586" s="147"/>
      <c r="J1586" s="147"/>
      <c r="K1586" s="147"/>
    </row>
    <row r="1587" spans="1:11" ht="14.5">
      <c r="A1587" s="147"/>
      <c r="B1587" s="147"/>
      <c r="C1587" s="147"/>
      <c r="D1587" s="147"/>
      <c r="E1587" s="147"/>
      <c r="F1587" s="147"/>
      <c r="G1587" s="147"/>
      <c r="H1587" s="147"/>
      <c r="I1587" s="147"/>
      <c r="J1587" s="147"/>
      <c r="K1587" s="147"/>
    </row>
    <row r="1588" spans="1:11" ht="14.5">
      <c r="A1588" s="147"/>
      <c r="B1588" s="147"/>
      <c r="C1588" s="147"/>
      <c r="D1588" s="147"/>
      <c r="E1588" s="147"/>
      <c r="F1588" s="147"/>
      <c r="G1588" s="147"/>
      <c r="H1588" s="147"/>
      <c r="I1588" s="147"/>
      <c r="J1588" s="147"/>
      <c r="K1588" s="147"/>
    </row>
    <row r="1589" spans="1:11" ht="14.5">
      <c r="A1589" s="147"/>
      <c r="B1589" s="147"/>
      <c r="C1589" s="147"/>
      <c r="D1589" s="147"/>
      <c r="E1589" s="147"/>
      <c r="F1589" s="147"/>
      <c r="G1589" s="147"/>
      <c r="H1589" s="147"/>
      <c r="I1589" s="147"/>
      <c r="J1589" s="147"/>
      <c r="K1589" s="147"/>
    </row>
    <row r="1590" spans="1:11" ht="14.5">
      <c r="A1590" s="147"/>
      <c r="B1590" s="147"/>
      <c r="C1590" s="147"/>
      <c r="D1590" s="147"/>
      <c r="E1590" s="147"/>
      <c r="F1590" s="147"/>
      <c r="G1590" s="147"/>
      <c r="H1590" s="147"/>
      <c r="I1590" s="147"/>
      <c r="J1590" s="147"/>
      <c r="K1590" s="147"/>
    </row>
    <row r="1591" spans="1:11" ht="14.5">
      <c r="A1591" s="147"/>
      <c r="B1591" s="147"/>
      <c r="C1591" s="147"/>
      <c r="D1591" s="147"/>
      <c r="E1591" s="147"/>
      <c r="F1591" s="147"/>
      <c r="G1591" s="147"/>
      <c r="H1591" s="147"/>
      <c r="I1591" s="147"/>
      <c r="J1591" s="147"/>
      <c r="K1591" s="147"/>
    </row>
    <row r="1592" spans="1:11" ht="14.5">
      <c r="A1592" s="147"/>
      <c r="B1592" s="147"/>
      <c r="C1592" s="147"/>
      <c r="D1592" s="147"/>
      <c r="E1592" s="147"/>
      <c r="F1592" s="147"/>
      <c r="G1592" s="147"/>
      <c r="H1592" s="147"/>
      <c r="I1592" s="147"/>
      <c r="J1592" s="147"/>
      <c r="K1592" s="147"/>
    </row>
    <row r="1593" spans="1:11" ht="14.5">
      <c r="A1593" s="147"/>
      <c r="B1593" s="147"/>
      <c r="C1593" s="147"/>
      <c r="D1593" s="147"/>
      <c r="E1593" s="147"/>
      <c r="F1593" s="147"/>
      <c r="G1593" s="147"/>
      <c r="H1593" s="147"/>
      <c r="I1593" s="147"/>
      <c r="J1593" s="147"/>
      <c r="K1593" s="147"/>
    </row>
    <row r="1594" spans="1:11" ht="14.5">
      <c r="A1594" s="147"/>
      <c r="B1594" s="147"/>
      <c r="C1594" s="147"/>
      <c r="D1594" s="147"/>
      <c r="E1594" s="147"/>
      <c r="F1594" s="147"/>
      <c r="G1594" s="147"/>
      <c r="H1594" s="147"/>
      <c r="I1594" s="147"/>
      <c r="J1594" s="147"/>
      <c r="K1594" s="147"/>
    </row>
    <row r="1595" spans="1:11" ht="14.5">
      <c r="A1595" s="147"/>
      <c r="B1595" s="147"/>
      <c r="C1595" s="147"/>
      <c r="D1595" s="147"/>
      <c r="E1595" s="147"/>
      <c r="F1595" s="147"/>
      <c r="G1595" s="147"/>
      <c r="H1595" s="147"/>
      <c r="I1595" s="147"/>
      <c r="J1595" s="147"/>
      <c r="K1595" s="147"/>
    </row>
    <row r="1596" spans="1:11" ht="14.5">
      <c r="A1596" s="147"/>
      <c r="B1596" s="147"/>
      <c r="C1596" s="147"/>
      <c r="D1596" s="147"/>
      <c r="E1596" s="147"/>
      <c r="F1596" s="147"/>
      <c r="G1596" s="147"/>
      <c r="H1596" s="147"/>
      <c r="I1596" s="147"/>
      <c r="J1596" s="147"/>
      <c r="K1596" s="147"/>
    </row>
    <row r="1597" spans="1:11" ht="14.5">
      <c r="A1597" s="147"/>
      <c r="B1597" s="147"/>
      <c r="C1597" s="147"/>
      <c r="D1597" s="147"/>
      <c r="E1597" s="147"/>
      <c r="F1597" s="147"/>
      <c r="G1597" s="147"/>
      <c r="H1597" s="147"/>
      <c r="I1597" s="147"/>
      <c r="J1597" s="147"/>
      <c r="K1597" s="147"/>
    </row>
    <row r="1598" spans="1:11" ht="14.5">
      <c r="A1598" s="147"/>
      <c r="B1598" s="147"/>
      <c r="C1598" s="147"/>
      <c r="D1598" s="147"/>
      <c r="E1598" s="147"/>
      <c r="F1598" s="147"/>
      <c r="G1598" s="147"/>
      <c r="H1598" s="147"/>
      <c r="I1598" s="147"/>
      <c r="J1598" s="147"/>
      <c r="K1598" s="147"/>
    </row>
    <row r="1599" spans="1:11" ht="14.5">
      <c r="A1599" s="147"/>
      <c r="B1599" s="147"/>
      <c r="C1599" s="147"/>
      <c r="D1599" s="147"/>
      <c r="E1599" s="147"/>
      <c r="F1599" s="147"/>
      <c r="G1599" s="147"/>
      <c r="H1599" s="147"/>
      <c r="I1599" s="147"/>
      <c r="J1599" s="147"/>
      <c r="K1599" s="147"/>
    </row>
    <row r="1600" spans="1:11" ht="14.5">
      <c r="A1600" s="147"/>
      <c r="B1600" s="147"/>
      <c r="C1600" s="147"/>
      <c r="D1600" s="147"/>
      <c r="E1600" s="147"/>
      <c r="F1600" s="147"/>
      <c r="G1600" s="147"/>
      <c r="H1600" s="147"/>
      <c r="I1600" s="147"/>
      <c r="J1600" s="147"/>
      <c r="K1600" s="147"/>
    </row>
    <row r="1601" spans="1:11" ht="14.5">
      <c r="A1601" s="147"/>
      <c r="B1601" s="147"/>
      <c r="C1601" s="147"/>
      <c r="D1601" s="147"/>
      <c r="E1601" s="147"/>
      <c r="F1601" s="147"/>
      <c r="G1601" s="147"/>
      <c r="H1601" s="147"/>
      <c r="I1601" s="147"/>
      <c r="J1601" s="147"/>
      <c r="K1601" s="147"/>
    </row>
    <row r="1602" spans="1:11" ht="14.5">
      <c r="A1602" s="147"/>
      <c r="B1602" s="147"/>
      <c r="C1602" s="147"/>
      <c r="D1602" s="147"/>
      <c r="E1602" s="147"/>
      <c r="F1602" s="147"/>
      <c r="G1602" s="147"/>
      <c r="H1602" s="147"/>
      <c r="I1602" s="147"/>
      <c r="J1602" s="147"/>
      <c r="K1602" s="147"/>
    </row>
    <row r="1603" spans="1:11" ht="14.5">
      <c r="A1603" s="147"/>
      <c r="B1603" s="147"/>
      <c r="C1603" s="147"/>
      <c r="D1603" s="147"/>
      <c r="E1603" s="147"/>
      <c r="F1603" s="147"/>
      <c r="G1603" s="147"/>
      <c r="H1603" s="147"/>
      <c r="I1603" s="147"/>
      <c r="J1603" s="147"/>
      <c r="K1603" s="147"/>
    </row>
    <row r="1604" spans="1:11" ht="14.5">
      <c r="A1604" s="147"/>
      <c r="B1604" s="147"/>
      <c r="C1604" s="147"/>
      <c r="D1604" s="147"/>
      <c r="E1604" s="147"/>
      <c r="F1604" s="147"/>
      <c r="G1604" s="147"/>
      <c r="H1604" s="147"/>
      <c r="I1604" s="147"/>
      <c r="J1604" s="147"/>
      <c r="K1604" s="147"/>
    </row>
    <row r="1605" spans="1:11" ht="14.5">
      <c r="A1605" s="147"/>
      <c r="B1605" s="147"/>
      <c r="C1605" s="147"/>
      <c r="D1605" s="147"/>
      <c r="E1605" s="147"/>
      <c r="F1605" s="147"/>
      <c r="G1605" s="147"/>
      <c r="H1605" s="147"/>
      <c r="I1605" s="147"/>
      <c r="J1605" s="147"/>
      <c r="K1605" s="147"/>
    </row>
    <row r="1606" spans="1:11" ht="14.5">
      <c r="A1606" s="147"/>
      <c r="B1606" s="147"/>
      <c r="C1606" s="147"/>
      <c r="D1606" s="147"/>
      <c r="E1606" s="147"/>
      <c r="F1606" s="147"/>
      <c r="G1606" s="147"/>
      <c r="H1606" s="147"/>
      <c r="I1606" s="147"/>
      <c r="J1606" s="147"/>
      <c r="K1606" s="147"/>
    </row>
    <row r="1607" spans="1:11" ht="14.5">
      <c r="A1607" s="147"/>
      <c r="B1607" s="147"/>
      <c r="C1607" s="147"/>
      <c r="D1607" s="147"/>
      <c r="E1607" s="147"/>
      <c r="F1607" s="147"/>
      <c r="G1607" s="147"/>
      <c r="H1607" s="147"/>
      <c r="I1607" s="147"/>
      <c r="J1607" s="147"/>
      <c r="K1607" s="147"/>
    </row>
    <row r="1608" spans="1:11" ht="14.5">
      <c r="A1608" s="147"/>
      <c r="B1608" s="147"/>
      <c r="C1608" s="147"/>
      <c r="D1608" s="147"/>
      <c r="E1608" s="147"/>
      <c r="F1608" s="147"/>
      <c r="G1608" s="147"/>
      <c r="H1608" s="147"/>
      <c r="I1608" s="147"/>
      <c r="J1608" s="147"/>
      <c r="K1608" s="147"/>
    </row>
    <row r="1609" spans="1:11" ht="14.5">
      <c r="A1609" s="147"/>
      <c r="B1609" s="147"/>
      <c r="C1609" s="147"/>
      <c r="D1609" s="147"/>
      <c r="E1609" s="147"/>
      <c r="F1609" s="147"/>
      <c r="G1609" s="147"/>
      <c r="H1609" s="147"/>
      <c r="I1609" s="147"/>
      <c r="J1609" s="147"/>
      <c r="K1609" s="147"/>
    </row>
    <row r="1610" spans="1:11" ht="14.5">
      <c r="A1610" s="147"/>
      <c r="B1610" s="147"/>
      <c r="C1610" s="147"/>
      <c r="D1610" s="147"/>
      <c r="E1610" s="147"/>
      <c r="F1610" s="147"/>
      <c r="G1610" s="147"/>
      <c r="H1610" s="147"/>
      <c r="I1610" s="147"/>
      <c r="J1610" s="147"/>
      <c r="K1610" s="147"/>
    </row>
    <row r="1611" spans="1:11" ht="14.5">
      <c r="A1611" s="147"/>
      <c r="B1611" s="147"/>
      <c r="C1611" s="147"/>
      <c r="D1611" s="147"/>
      <c r="E1611" s="147"/>
      <c r="F1611" s="147"/>
      <c r="G1611" s="147"/>
      <c r="H1611" s="147"/>
      <c r="I1611" s="147"/>
      <c r="J1611" s="147"/>
      <c r="K1611" s="147"/>
    </row>
    <row r="1612" spans="1:11" ht="14.5">
      <c r="A1612" s="147"/>
      <c r="B1612" s="147"/>
      <c r="C1612" s="147"/>
      <c r="D1612" s="147"/>
      <c r="E1612" s="147"/>
      <c r="F1612" s="147"/>
      <c r="G1612" s="147"/>
      <c r="H1612" s="147"/>
      <c r="I1612" s="147"/>
      <c r="J1612" s="147"/>
      <c r="K1612" s="147"/>
    </row>
    <row r="1613" spans="1:11" ht="14.5">
      <c r="A1613" s="147"/>
      <c r="B1613" s="147"/>
      <c r="C1613" s="147"/>
      <c r="D1613" s="147"/>
      <c r="E1613" s="147"/>
      <c r="F1613" s="147"/>
      <c r="G1613" s="147"/>
      <c r="H1613" s="147"/>
      <c r="I1613" s="147"/>
      <c r="J1613" s="147"/>
      <c r="K1613" s="147"/>
    </row>
    <row r="1614" spans="1:11" ht="14.5">
      <c r="A1614" s="147"/>
      <c r="B1614" s="147"/>
      <c r="C1614" s="147"/>
      <c r="D1614" s="147"/>
      <c r="E1614" s="147"/>
      <c r="F1614" s="147"/>
      <c r="G1614" s="147"/>
      <c r="H1614" s="147"/>
      <c r="I1614" s="147"/>
      <c r="J1614" s="147"/>
      <c r="K1614" s="147"/>
    </row>
    <row r="1615" spans="1:11" ht="14.5">
      <c r="A1615" s="147"/>
      <c r="B1615" s="147"/>
      <c r="C1615" s="147"/>
      <c r="D1615" s="147"/>
      <c r="E1615" s="147"/>
      <c r="F1615" s="147"/>
      <c r="G1615" s="147"/>
      <c r="H1615" s="147"/>
      <c r="I1615" s="147"/>
      <c r="J1615" s="147"/>
      <c r="K1615" s="147"/>
    </row>
    <row r="1616" spans="1:11" ht="14.5">
      <c r="A1616" s="147"/>
      <c r="B1616" s="147"/>
      <c r="C1616" s="147"/>
      <c r="D1616" s="147"/>
      <c r="E1616" s="147"/>
      <c r="F1616" s="147"/>
      <c r="G1616" s="147"/>
      <c r="H1616" s="147"/>
      <c r="I1616" s="147"/>
      <c r="J1616" s="147"/>
      <c r="K1616" s="147"/>
    </row>
  </sheetData>
  <sortState xmlns:xlrd2="http://schemas.microsoft.com/office/spreadsheetml/2017/richdata2" ref="A13:K1346">
    <sortCondition ref="A13:A1346"/>
  </sortState>
  <mergeCells count="11">
    <mergeCell ref="A6:K6"/>
    <mergeCell ref="A1:K1"/>
    <mergeCell ref="A2:K2"/>
    <mergeCell ref="A3:K3"/>
    <mergeCell ref="A4:K4"/>
    <mergeCell ref="A5:K5"/>
    <mergeCell ref="A7:K7"/>
    <mergeCell ref="A8:K8"/>
    <mergeCell ref="A9:K9"/>
    <mergeCell ref="A10:K10"/>
    <mergeCell ref="J11:K11"/>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1" ma:contentTypeDescription="Create a new document." ma:contentTypeScope="" ma:versionID="21dfb610cdbe558923b58dab62bb8ce1">
  <xsd:schema xmlns:xsd="http://www.w3.org/2001/XMLSchema" xmlns:p="http://schemas.microsoft.com/office/2006/metadata/properties" xmlns:ns2="b3c47ade-b9ac-4603-937d-3ea7c4dd3f94" targetNamespace="http://schemas.microsoft.com/office/2006/metadata/properties" ma:root="true" ma:fieldsID="a76531420021b69188321b605af2e97e" ns2:_="">
    <xsd:import namespace="b3c47ade-b9ac-4603-937d-3ea7c4dd3f94"/>
    <xsd:element name="properties">
      <xsd:complexType>
        <xsd:sequence>
          <xsd:element name="documentManagement">
            <xsd:complexType>
              <xsd:all>
                <xsd:element ref="ns2:Note" minOccurs="0"/>
              </xsd:all>
            </xsd:complexType>
          </xsd:element>
        </xsd:sequence>
      </xsd:complexType>
    </xsd:element>
  </xsd:schema>
  <xsd:schema xmlns:xsd="http://www.w3.org/2001/XMLSchema" xmlns:dms="http://schemas.microsoft.com/office/2006/documentManagement/types" targetNamespace="b3c47ade-b9ac-4603-937d-3ea7c4dd3f94" elementFormDefault="qualified">
    <xsd:import namespace="http://schemas.microsoft.com/office/2006/documentManagement/types"/>
    <xsd:element name="Note" ma:index="8" nillable="true" ma:displayName="Note" ma:description="Notes on content" ma:internalName="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Note xmlns="b3c47ade-b9ac-4603-937d-3ea7c4dd3f94" xsi:nil="true"/>
  </documentManagement>
</p:properties>
</file>

<file path=customXml/itemProps1.xml><?xml version="1.0" encoding="utf-8"?>
<ds:datastoreItem xmlns:ds="http://schemas.openxmlformats.org/officeDocument/2006/customXml" ds:itemID="{425ED9C5-2373-49A9-860B-1AD63810A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c47ade-b9ac-4603-937d-3ea7c4dd3f9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C08067D8-5937-41E2-B08A-058AB8D57905}">
  <ds:schemaRefs>
    <ds:schemaRef ds:uri="http://schemas.microsoft.com/office/2006/metadata/longProperties"/>
  </ds:schemaRefs>
</ds:datastoreItem>
</file>

<file path=customXml/itemProps4.xml><?xml version="1.0" encoding="utf-8"?>
<ds:datastoreItem xmlns:ds="http://schemas.openxmlformats.org/officeDocument/2006/customXml" ds:itemID="{422976B6-3A88-44C8-BE4C-9762CBC4ECBD}">
  <ds:schemaRefs>
    <ds:schemaRef ds:uri="http://schemas.microsoft.com/office/2006/metadata/properties"/>
    <ds:schemaRef ds:uri="http://schemas.microsoft.com/office/infopath/2007/PartnerControls"/>
    <ds:schemaRef ds:uri="b3c47ade-b9ac-4603-937d-3ea7c4dd3f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1-Cover</vt:lpstr>
      <vt:lpstr>2-Calculator</vt:lpstr>
      <vt:lpstr>3-DRG Base Rate Addons</vt:lpstr>
      <vt:lpstr>4-DRG Table</vt:lpstr>
      <vt:lpstr>_DRGlookup</vt:lpstr>
      <vt:lpstr>'2-Calculator'!_PRIVIA_COMMENT_DF2A9CCF_274F_46E8_85B6_</vt:lpstr>
      <vt:lpstr>Disch_stat</vt:lpstr>
      <vt:lpstr>DRG_Base_Pay</vt:lpstr>
      <vt:lpstr>NICU</vt:lpstr>
      <vt:lpstr>'2-Calculator'!Print_Area</vt:lpstr>
      <vt:lpstr>'3-DRG Base Rate Addons'!Print_Area</vt:lpstr>
      <vt:lpstr>Total_chg</vt:lpstr>
      <vt:lpstr>Total_chrg</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11001561</dc:creator>
  <cp:keywords>CA DRG Calculator</cp:keywords>
  <cp:lastModifiedBy>Augenbaum, Sharon (DHCF)</cp:lastModifiedBy>
  <cp:lastPrinted>2024-08-06T16:40:16Z</cp:lastPrinted>
  <dcterms:created xsi:type="dcterms:W3CDTF">2008-08-08T02:49:05Z</dcterms:created>
  <dcterms:modified xsi:type="dcterms:W3CDTF">2024-09-23T17:26:19Z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y fmtid="{D5CDD505-2E9C-101B-9397-08002B2CF9AE}" pid="3" name="ContentType">
    <vt:lpwstr>DHCS 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display_urn:schemas-microsoft-com:office:office#Author">
    <vt:lpwstr>System Account</vt:lpwstr>
  </property>
  <property fmtid="{D5CDD505-2E9C-101B-9397-08002B2CF9AE}" pid="11" name="Language">
    <vt:lpwstr>English</vt:lpwstr>
  </property>
  <property fmtid="{D5CDD505-2E9C-101B-9397-08002B2CF9AE}" pid="12" name="Topics">
    <vt:lpwstr>12489</vt:lpwstr>
  </property>
  <property fmtid="{D5CDD505-2E9C-101B-9397-08002B2CF9AE}" pid="13" name="PublishingContactName">
    <vt:lpwstr>Kelli Shaw</vt:lpwstr>
  </property>
  <property fmtid="{D5CDD505-2E9C-101B-9397-08002B2CF9AE}" pid="14" name="Abstract">
    <vt:lpwstr>CA DRG Pricing Calculator </vt:lpwstr>
  </property>
  <property fmtid="{D5CDD505-2E9C-101B-9397-08002B2CF9AE}" pid="15" name="Organization">
    <vt:lpwstr>20</vt:lpwstr>
  </property>
</Properties>
</file>